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Tables/pivotTable6.xml" ContentType="application/vnd.openxmlformats-officedocument.spreadsheetml.pivotTable+xml"/>
  <Override PartName="/xl/charts/chart2.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worksheets/sheet1.xml" ContentType="application/vnd.openxmlformats-officedocument.spreadsheetml.worksheet+xml"/>
  <Override PartName="/xl/pivotTables/pivotTable4.xml" ContentType="application/vnd.openxmlformats-officedocument.spreadsheetml.pivotTable+xml"/>
  <Override PartName="/xl/pivotTables/pivotTable5.xml" ContentType="application/vnd.openxmlformats-officedocument.spreadsheetml.pivotTable+xml"/>
  <Override PartName="/xl/charts/chart1.xml" ContentType="application/vnd.openxmlformats-officedocument.drawingml.chart+xml"/>
  <Override PartName="/xl/pivotTables/pivotTable3.xml" ContentType="application/vnd.openxmlformats-officedocument.spreadsheetml.pivotTable+xml"/>
  <Override PartName="/xl/worksheets/sheet1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comments3.xml" ContentType="application/vnd.openxmlformats-officedocument.spreadsheetml.comments+xml"/>
  <Override PartName="/xl/pivotCache/pivotCacheDefinition1.xml" ContentType="application/vnd.openxmlformats-officedocument.spreadsheetml.pivotCacheDefinition+xml"/>
  <Override PartName="/xl/externalLinks/externalLink1.xml" ContentType="application/vnd.openxmlformats-officedocument.spreadsheetml.externalLink+xml"/>
  <Override PartName="/xl/pivotCache/pivotCacheRecords1.xml" ContentType="application/vnd.openxmlformats-officedocument.spreadsheetml.pivotCacheRecords+xml"/>
  <Override PartName="/xl/pivotCache/pivotCacheDefinition4.xml" ContentType="application/vnd.openxmlformats-officedocument.spreadsheetml.pivotCacheDefini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4.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20" windowWidth="27340" windowHeight="14860" tabRatio="862" firstSheet="1" activeTab="1"/>
  </bookViews>
  <sheets>
    <sheet name="Cronograma 2020V1" sheetId="3" state="hidden" r:id="rId1"/>
    <sheet name="Cronograma 2020V2" sheetId="6" r:id="rId2"/>
    <sheet name="Reporte 1º" sheetId="4" r:id="rId3"/>
    <sheet name="Reporte 2º" sheetId="8" r:id="rId4"/>
    <sheet name="Reporte 3º" sheetId="5" r:id="rId5"/>
    <sheet name="Gráficas" sheetId="9" r:id="rId6"/>
    <sheet name="Hoja3" sheetId="12" state="hidden" r:id="rId7"/>
    <sheet name="Hoja4" sheetId="13" state="hidden" r:id="rId8"/>
    <sheet name="Hoja5" sheetId="14" state="hidden" r:id="rId9"/>
    <sheet name="Hoja6" sheetId="15" state="hidden" r:id="rId10"/>
    <sheet name="Hoja2" sheetId="16" state="hidden" r:id="rId11"/>
    <sheet name="Hoja7" sheetId="17" state="hidden" r:id="rId12"/>
    <sheet name="Hoja1" sheetId="10" state="hidden" r:id="rId13"/>
  </sheets>
  <externalReferences>
    <externalReference r:id="rId14"/>
  </externalReferences>
  <definedNames>
    <definedName name="_xlnm._FilterDatabase" localSheetId="0" hidden="1">'Cronograma 2020V1'!$A$6:$AI$47</definedName>
    <definedName name="_xlnm._FilterDatabase" localSheetId="1" hidden="1">'Cronograma 2020V2'!$A$6:$AH$47</definedName>
    <definedName name="_xlnm._FilterDatabase" localSheetId="2" hidden="1">'Reporte 1º'!$A$8:$CE$49</definedName>
    <definedName name="_xlnm._FilterDatabase" localSheetId="3" hidden="1">'Reporte 2º'!$A$8:$CE$49</definedName>
    <definedName name="_xlnm._FilterDatabase" localSheetId="4" hidden="1">'Reporte 3º'!$A$8:$CE$49</definedName>
  </definedNames>
  <calcPr calcId="140001" concurrentCalc="0"/>
  <pivotCaches>
    <pivotCache cacheId="0" r:id="rId15"/>
    <pivotCache cacheId="1" r:id="rId16"/>
    <pivotCache cacheId="2" r:id="rId17"/>
    <pivotCache cacheId="3" r:id="rId18"/>
    <pivotCache cacheId="4" r:id="rId19"/>
  </pivotCaches>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16" l="1"/>
  <c r="D28" i="16"/>
  <c r="D27" i="16"/>
  <c r="L25" i="16"/>
  <c r="B18" i="15"/>
  <c r="B17" i="15"/>
  <c r="B16" i="15"/>
  <c r="B15" i="15"/>
  <c r="A62" i="12"/>
  <c r="A47" i="12"/>
  <c r="A46" i="12"/>
  <c r="B7" i="10"/>
  <c r="N2" i="5"/>
  <c r="B5" i="9"/>
  <c r="B3" i="9"/>
  <c r="C8" i="9"/>
  <c r="B8" i="9"/>
  <c r="C7" i="9"/>
  <c r="B7" i="9"/>
  <c r="C6" i="9"/>
  <c r="B6" i="9"/>
  <c r="A49" i="5"/>
  <c r="A8" i="9"/>
  <c r="A38" i="5"/>
  <c r="A7" i="9"/>
  <c r="A9" i="5"/>
  <c r="A6" i="9"/>
  <c r="H30" i="5"/>
  <c r="J30" i="5"/>
  <c r="H29" i="5"/>
  <c r="J29" i="5"/>
  <c r="H31" i="5"/>
  <c r="J31" i="5"/>
  <c r="H32" i="5"/>
  <c r="J32" i="5"/>
  <c r="H23" i="5"/>
  <c r="J23" i="5"/>
  <c r="H49" i="8"/>
  <c r="J49" i="8"/>
  <c r="G49" i="8"/>
  <c r="F49" i="8"/>
  <c r="E49" i="8"/>
  <c r="D49" i="8"/>
  <c r="C49" i="8"/>
  <c r="B49" i="8"/>
  <c r="A49" i="8"/>
  <c r="H48" i="8"/>
  <c r="G48" i="8"/>
  <c r="F48" i="8"/>
  <c r="E48" i="8"/>
  <c r="D48" i="8"/>
  <c r="C48" i="8"/>
  <c r="B48" i="8"/>
  <c r="A48" i="8"/>
  <c r="H47" i="8"/>
  <c r="J47" i="8"/>
  <c r="G47" i="8"/>
  <c r="F47" i="8"/>
  <c r="E47" i="8"/>
  <c r="D47" i="8"/>
  <c r="C47" i="8"/>
  <c r="B47" i="8"/>
  <c r="A47" i="8"/>
  <c r="J46" i="8"/>
  <c r="G46" i="8"/>
  <c r="F46" i="8"/>
  <c r="E46" i="8"/>
  <c r="D46" i="8"/>
  <c r="C46" i="8"/>
  <c r="B46" i="8"/>
  <c r="A46" i="8"/>
  <c r="H45" i="8"/>
  <c r="J45" i="8"/>
  <c r="G45" i="8"/>
  <c r="F45" i="8"/>
  <c r="E45" i="8"/>
  <c r="D45" i="8"/>
  <c r="C45" i="8"/>
  <c r="B45" i="8"/>
  <c r="A45" i="8"/>
  <c r="H44" i="8"/>
  <c r="J44" i="8"/>
  <c r="G44" i="8"/>
  <c r="F44" i="8"/>
  <c r="E44" i="8"/>
  <c r="D44" i="8"/>
  <c r="C44" i="8"/>
  <c r="B44" i="8"/>
  <c r="A44" i="8"/>
  <c r="H43" i="8"/>
  <c r="J43" i="8"/>
  <c r="G43" i="8"/>
  <c r="F43" i="8"/>
  <c r="E43" i="8"/>
  <c r="D43" i="8"/>
  <c r="C43" i="8"/>
  <c r="B43" i="8"/>
  <c r="A43" i="8"/>
  <c r="H42" i="8"/>
  <c r="J42" i="8"/>
  <c r="G42" i="8"/>
  <c r="F42" i="8"/>
  <c r="E42" i="8"/>
  <c r="D42" i="8"/>
  <c r="C42" i="8"/>
  <c r="B42" i="8"/>
  <c r="A42" i="8"/>
  <c r="H41" i="8"/>
  <c r="J41" i="8"/>
  <c r="G41" i="8"/>
  <c r="F41" i="8"/>
  <c r="E41" i="8"/>
  <c r="D41" i="8"/>
  <c r="C41" i="8"/>
  <c r="B41" i="8"/>
  <c r="A41" i="8"/>
  <c r="H40" i="8"/>
  <c r="J40" i="8"/>
  <c r="G40" i="8"/>
  <c r="F40" i="8"/>
  <c r="E40" i="8"/>
  <c r="D40" i="8"/>
  <c r="C40" i="8"/>
  <c r="B40" i="8"/>
  <c r="A40" i="8"/>
  <c r="H39" i="8"/>
  <c r="J39" i="8"/>
  <c r="G39" i="8"/>
  <c r="F39" i="8"/>
  <c r="E39" i="8"/>
  <c r="D39" i="8"/>
  <c r="C39" i="8"/>
  <c r="B39" i="8"/>
  <c r="A39" i="8"/>
  <c r="H38" i="8"/>
  <c r="J38" i="8"/>
  <c r="G38" i="8"/>
  <c r="F38" i="8"/>
  <c r="E38" i="8"/>
  <c r="D38" i="8"/>
  <c r="C38" i="8"/>
  <c r="B38" i="8"/>
  <c r="A38" i="8"/>
  <c r="H37" i="8"/>
  <c r="J37" i="8"/>
  <c r="G37" i="8"/>
  <c r="F37" i="8"/>
  <c r="E37" i="8"/>
  <c r="D37" i="8"/>
  <c r="C37" i="8"/>
  <c r="B37" i="8"/>
  <c r="A37" i="8"/>
  <c r="H36" i="8"/>
  <c r="J36" i="8"/>
  <c r="G36" i="8"/>
  <c r="F36" i="8"/>
  <c r="E36" i="8"/>
  <c r="D36" i="8"/>
  <c r="C36" i="8"/>
  <c r="B36" i="8"/>
  <c r="A36" i="8"/>
  <c r="H35" i="8"/>
  <c r="J35" i="8"/>
  <c r="G35" i="8"/>
  <c r="F35" i="8"/>
  <c r="E35" i="8"/>
  <c r="D35" i="8"/>
  <c r="C35" i="8"/>
  <c r="B35" i="8"/>
  <c r="A35" i="8"/>
  <c r="H34" i="8"/>
  <c r="G34" i="8"/>
  <c r="F34" i="8"/>
  <c r="E34" i="8"/>
  <c r="D34" i="8"/>
  <c r="C34" i="8"/>
  <c r="B34" i="8"/>
  <c r="A34" i="8"/>
  <c r="H33" i="8"/>
  <c r="J33" i="8"/>
  <c r="G33" i="8"/>
  <c r="F33" i="8"/>
  <c r="E33" i="8"/>
  <c r="D33" i="8"/>
  <c r="C33" i="8"/>
  <c r="B33" i="8"/>
  <c r="A33" i="8"/>
  <c r="H32" i="8"/>
  <c r="J32" i="8"/>
  <c r="G32" i="8"/>
  <c r="F32" i="8"/>
  <c r="E32" i="8"/>
  <c r="D32" i="8"/>
  <c r="C32" i="8"/>
  <c r="B32" i="8"/>
  <c r="A32" i="8"/>
  <c r="H31" i="8"/>
  <c r="J31" i="8"/>
  <c r="G31" i="8"/>
  <c r="F31" i="8"/>
  <c r="E31" i="8"/>
  <c r="D31" i="8"/>
  <c r="C31" i="8"/>
  <c r="B31" i="8"/>
  <c r="A31" i="8"/>
  <c r="H30" i="8"/>
  <c r="J30" i="8"/>
  <c r="G30" i="8"/>
  <c r="F30" i="8"/>
  <c r="E30" i="8"/>
  <c r="D30" i="8"/>
  <c r="C30" i="8"/>
  <c r="B30" i="8"/>
  <c r="A30" i="8"/>
  <c r="H29" i="8"/>
  <c r="J29" i="8"/>
  <c r="G29" i="8"/>
  <c r="F29" i="8"/>
  <c r="E29" i="8"/>
  <c r="D29" i="8"/>
  <c r="C29" i="8"/>
  <c r="B29" i="8"/>
  <c r="A29" i="8"/>
  <c r="H28" i="8"/>
  <c r="J28" i="8"/>
  <c r="G28" i="8"/>
  <c r="F28" i="8"/>
  <c r="E28" i="8"/>
  <c r="D28" i="8"/>
  <c r="C28" i="8"/>
  <c r="B28" i="8"/>
  <c r="A28" i="8"/>
  <c r="H27" i="8"/>
  <c r="J27" i="8"/>
  <c r="G27" i="8"/>
  <c r="F27" i="8"/>
  <c r="E27" i="8"/>
  <c r="D27" i="8"/>
  <c r="C27" i="8"/>
  <c r="B27" i="8"/>
  <c r="A27" i="8"/>
  <c r="H26" i="8"/>
  <c r="J26" i="8"/>
  <c r="G26" i="8"/>
  <c r="F26" i="8"/>
  <c r="E26" i="8"/>
  <c r="D26" i="8"/>
  <c r="C26" i="8"/>
  <c r="B26" i="8"/>
  <c r="A26" i="8"/>
  <c r="H25" i="8"/>
  <c r="J25" i="8"/>
  <c r="G25" i="8"/>
  <c r="F25" i="8"/>
  <c r="E25" i="8"/>
  <c r="D25" i="8"/>
  <c r="C25" i="8"/>
  <c r="B25" i="8"/>
  <c r="A25" i="8"/>
  <c r="H24" i="8"/>
  <c r="J24" i="8"/>
  <c r="G24" i="8"/>
  <c r="F24" i="8"/>
  <c r="E24" i="8"/>
  <c r="D24" i="8"/>
  <c r="C24" i="8"/>
  <c r="B24" i="8"/>
  <c r="A24" i="8"/>
  <c r="H23" i="8"/>
  <c r="J23" i="8"/>
  <c r="G23" i="8"/>
  <c r="F23" i="8"/>
  <c r="E23" i="8"/>
  <c r="D23" i="8"/>
  <c r="C23" i="8"/>
  <c r="B23" i="8"/>
  <c r="A23" i="8"/>
  <c r="H22" i="8"/>
  <c r="J22" i="8"/>
  <c r="G22" i="8"/>
  <c r="F22" i="8"/>
  <c r="E22" i="8"/>
  <c r="D22" i="8"/>
  <c r="C22" i="8"/>
  <c r="B22" i="8"/>
  <c r="A22" i="8"/>
  <c r="H21" i="8"/>
  <c r="J21" i="8"/>
  <c r="G21" i="8"/>
  <c r="F21" i="8"/>
  <c r="E21" i="8"/>
  <c r="D21" i="8"/>
  <c r="C21" i="8"/>
  <c r="B21" i="8"/>
  <c r="A21" i="8"/>
  <c r="H20" i="8"/>
  <c r="J20" i="8"/>
  <c r="G20" i="8"/>
  <c r="F20" i="8"/>
  <c r="E20" i="8"/>
  <c r="D20" i="8"/>
  <c r="C20" i="8"/>
  <c r="B20" i="8"/>
  <c r="A20" i="8"/>
  <c r="H19" i="8"/>
  <c r="J19" i="8"/>
  <c r="G19" i="8"/>
  <c r="F19" i="8"/>
  <c r="E19" i="8"/>
  <c r="D19" i="8"/>
  <c r="C19" i="8"/>
  <c r="B19" i="8"/>
  <c r="A19" i="8"/>
  <c r="H18" i="8"/>
  <c r="J18" i="8"/>
  <c r="G18" i="8"/>
  <c r="F18" i="8"/>
  <c r="E18" i="8"/>
  <c r="D18" i="8"/>
  <c r="C18" i="8"/>
  <c r="B18" i="8"/>
  <c r="A18" i="8"/>
  <c r="H17" i="8"/>
  <c r="J17" i="8"/>
  <c r="G17" i="8"/>
  <c r="F17" i="8"/>
  <c r="E17" i="8"/>
  <c r="D17" i="8"/>
  <c r="C17" i="8"/>
  <c r="B17" i="8"/>
  <c r="A17" i="8"/>
  <c r="J16" i="8"/>
  <c r="G16" i="8"/>
  <c r="F16" i="8"/>
  <c r="E16" i="8"/>
  <c r="D16" i="8"/>
  <c r="C16" i="8"/>
  <c r="B16" i="8"/>
  <c r="A16" i="8"/>
  <c r="H15" i="8"/>
  <c r="J15" i="8"/>
  <c r="G15" i="8"/>
  <c r="F15" i="8"/>
  <c r="E15" i="8"/>
  <c r="D15" i="8"/>
  <c r="C15" i="8"/>
  <c r="B15" i="8"/>
  <c r="A15" i="8"/>
  <c r="T14" i="8"/>
  <c r="H14" i="8"/>
  <c r="J14" i="8"/>
  <c r="G14" i="8"/>
  <c r="F14" i="8"/>
  <c r="E14" i="8"/>
  <c r="D14" i="8"/>
  <c r="C14" i="8"/>
  <c r="B14" i="8"/>
  <c r="A14" i="8"/>
  <c r="H13" i="8"/>
  <c r="J13" i="8"/>
  <c r="G13" i="8"/>
  <c r="F13" i="8"/>
  <c r="E13" i="8"/>
  <c r="D13" i="8"/>
  <c r="C13" i="8"/>
  <c r="B13" i="8"/>
  <c r="A13" i="8"/>
  <c r="H12" i="8"/>
  <c r="J12" i="8"/>
  <c r="G12" i="8"/>
  <c r="F12" i="8"/>
  <c r="E12" i="8"/>
  <c r="D12" i="8"/>
  <c r="C12" i="8"/>
  <c r="B12" i="8"/>
  <c r="A12" i="8"/>
  <c r="H11" i="8"/>
  <c r="J11" i="8"/>
  <c r="G11" i="8"/>
  <c r="F11" i="8"/>
  <c r="E11" i="8"/>
  <c r="D11" i="8"/>
  <c r="C11" i="8"/>
  <c r="B11" i="8"/>
  <c r="A11" i="8"/>
  <c r="H10" i="8"/>
  <c r="J10" i="8"/>
  <c r="G10" i="8"/>
  <c r="F10" i="8"/>
  <c r="E10" i="8"/>
  <c r="D10" i="8"/>
  <c r="C10" i="8"/>
  <c r="B10" i="8"/>
  <c r="A10" i="8"/>
  <c r="H9" i="8"/>
  <c r="J9" i="8"/>
  <c r="G9" i="8"/>
  <c r="F9" i="8"/>
  <c r="E9" i="8"/>
  <c r="D9" i="8"/>
  <c r="C9" i="8"/>
  <c r="B9" i="8"/>
  <c r="A9" i="8"/>
  <c r="D7" i="8"/>
  <c r="N2" i="8"/>
  <c r="K2" i="8"/>
  <c r="H49" i="5"/>
  <c r="J49" i="5"/>
  <c r="H26" i="5"/>
  <c r="H36" i="5"/>
  <c r="J36" i="5"/>
  <c r="H35" i="5"/>
  <c r="J35" i="5"/>
  <c r="D14" i="5"/>
  <c r="T14" i="5"/>
  <c r="H10" i="5"/>
  <c r="H11" i="5"/>
  <c r="H12" i="5"/>
  <c r="H13" i="5"/>
  <c r="H14" i="5"/>
  <c r="H15" i="5"/>
  <c r="H17" i="5"/>
  <c r="H18" i="5"/>
  <c r="H19" i="5"/>
  <c r="H20" i="5"/>
  <c r="H21" i="5"/>
  <c r="H22" i="5"/>
  <c r="H24" i="5"/>
  <c r="H25" i="5"/>
  <c r="H27" i="5"/>
  <c r="H28" i="5"/>
  <c r="H33" i="5"/>
  <c r="H34" i="5"/>
  <c r="H37" i="5"/>
  <c r="H38" i="5"/>
  <c r="H39" i="5"/>
  <c r="H40" i="5"/>
  <c r="H41" i="5"/>
  <c r="H42" i="5"/>
  <c r="H43" i="5"/>
  <c r="H44" i="5"/>
  <c r="H45" i="5"/>
  <c r="H47" i="5"/>
  <c r="H48" i="5"/>
  <c r="H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9" i="5"/>
  <c r="D10" i="5"/>
  <c r="D11" i="5"/>
  <c r="D12" i="5"/>
  <c r="D13"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9" i="5"/>
  <c r="A40" i="5"/>
  <c r="A41" i="5"/>
  <c r="A42" i="5"/>
  <c r="A43" i="5"/>
  <c r="A44" i="5"/>
  <c r="A45" i="5"/>
  <c r="A46" i="5"/>
  <c r="A47" i="5"/>
  <c r="A48" i="5"/>
  <c r="J47" i="5"/>
  <c r="J46" i="5"/>
  <c r="J44" i="5"/>
  <c r="J43" i="5"/>
  <c r="J42" i="5"/>
  <c r="J41" i="5"/>
  <c r="J40" i="5"/>
  <c r="J39" i="5"/>
  <c r="J38" i="5"/>
  <c r="J37" i="5"/>
  <c r="J33" i="5"/>
  <c r="J25" i="5"/>
  <c r="J24" i="5"/>
  <c r="J22" i="5"/>
  <c r="J21" i="5"/>
  <c r="J20" i="5"/>
  <c r="J19" i="5"/>
  <c r="J18" i="5"/>
  <c r="J17" i="5"/>
  <c r="J16" i="5"/>
  <c r="J15" i="5"/>
  <c r="J14" i="5"/>
  <c r="J13" i="5"/>
  <c r="J12" i="5"/>
  <c r="J11" i="5"/>
  <c r="J10" i="5"/>
  <c r="J9" i="5"/>
  <c r="D7" i="5"/>
  <c r="K2" i="5"/>
  <c r="N2" i="4"/>
  <c r="J16" i="4"/>
  <c r="J32" i="4"/>
  <c r="H31" i="4"/>
  <c r="J31" i="4"/>
  <c r="H30" i="4"/>
  <c r="J30" i="4"/>
  <c r="H29" i="4"/>
  <c r="J29" i="4"/>
  <c r="H28" i="4"/>
  <c r="J28" i="4"/>
  <c r="H27" i="4"/>
  <c r="J27" i="4"/>
  <c r="H26" i="4"/>
  <c r="J26" i="4"/>
  <c r="H25" i="4"/>
  <c r="J25" i="4"/>
  <c r="H17" i="4"/>
  <c r="J17" i="4"/>
  <c r="H15" i="4"/>
  <c r="J15" i="4"/>
  <c r="H21" i="4"/>
  <c r="J21"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9" i="4"/>
  <c r="F10" i="4"/>
  <c r="F11" i="4"/>
  <c r="F12" i="4"/>
  <c r="F9" i="4"/>
  <c r="A9" i="4"/>
  <c r="E10" i="4"/>
  <c r="E11" i="4"/>
  <c r="E12" i="4"/>
  <c r="E13" i="4"/>
  <c r="F13" i="4"/>
  <c r="E14" i="4"/>
  <c r="F14" i="4"/>
  <c r="E15" i="4"/>
  <c r="F15" i="4"/>
  <c r="E16" i="4"/>
  <c r="F16" i="4"/>
  <c r="E17" i="4"/>
  <c r="F17" i="4"/>
  <c r="E18" i="4"/>
  <c r="F18" i="4"/>
  <c r="E19" i="4"/>
  <c r="F19" i="4"/>
  <c r="E20" i="4"/>
  <c r="F20" i="4"/>
  <c r="E21" i="4"/>
  <c r="F21" i="4"/>
  <c r="E22" i="4"/>
  <c r="F22" i="4"/>
  <c r="E23" i="4"/>
  <c r="F23" i="4"/>
  <c r="E24" i="4"/>
  <c r="F24" i="4"/>
  <c r="E25" i="4"/>
  <c r="F25" i="4"/>
  <c r="E26" i="4"/>
  <c r="F26" i="4"/>
  <c r="E27" i="4"/>
  <c r="F27" i="4"/>
  <c r="E28" i="4"/>
  <c r="F28" i="4"/>
  <c r="E29" i="4"/>
  <c r="F29" i="4"/>
  <c r="E30" i="4"/>
  <c r="F30" i="4"/>
  <c r="E31" i="4"/>
  <c r="F31" i="4"/>
  <c r="E32" i="4"/>
  <c r="F32" i="4"/>
  <c r="E33" i="4"/>
  <c r="F33" i="4"/>
  <c r="E34" i="4"/>
  <c r="F34" i="4"/>
  <c r="F35" i="4"/>
  <c r="E36" i="4"/>
  <c r="F36" i="4"/>
  <c r="E37" i="4"/>
  <c r="F37" i="4"/>
  <c r="E38" i="4"/>
  <c r="F38" i="4"/>
  <c r="E39" i="4"/>
  <c r="F39" i="4"/>
  <c r="E40" i="4"/>
  <c r="F40" i="4"/>
  <c r="E41" i="4"/>
  <c r="F41" i="4"/>
  <c r="E42" i="4"/>
  <c r="F42" i="4"/>
  <c r="E43" i="4"/>
  <c r="F43" i="4"/>
  <c r="E44" i="4"/>
  <c r="F44" i="4"/>
  <c r="E45" i="4"/>
  <c r="F45" i="4"/>
  <c r="E46" i="4"/>
  <c r="F46" i="4"/>
  <c r="E47" i="4"/>
  <c r="F47" i="4"/>
  <c r="E48" i="4"/>
  <c r="F48" i="4"/>
  <c r="E49" i="4"/>
  <c r="F49" i="4"/>
  <c r="E9" i="4"/>
  <c r="H49" i="4"/>
  <c r="J49" i="4"/>
  <c r="H48" i="4"/>
  <c r="J48" i="4"/>
  <c r="H47" i="4"/>
  <c r="J47" i="4"/>
  <c r="H46" i="4"/>
  <c r="J46" i="4"/>
  <c r="H45" i="4"/>
  <c r="J45" i="4"/>
  <c r="H44" i="4"/>
  <c r="J44" i="4"/>
  <c r="H43" i="4"/>
  <c r="J43" i="4"/>
  <c r="H42" i="4"/>
  <c r="J42" i="4"/>
  <c r="H41" i="4"/>
  <c r="J41" i="4"/>
  <c r="H40" i="4"/>
  <c r="J40" i="4"/>
  <c r="H39" i="4"/>
  <c r="J39" i="4"/>
  <c r="H38" i="4"/>
  <c r="J38" i="4"/>
  <c r="H37" i="4"/>
  <c r="J37" i="4"/>
  <c r="H36" i="4"/>
  <c r="J36" i="4"/>
  <c r="H35" i="4"/>
  <c r="H34" i="4"/>
  <c r="H33" i="4"/>
  <c r="J33" i="4"/>
  <c r="H24" i="4"/>
  <c r="J24" i="4"/>
  <c r="H23" i="4"/>
  <c r="J23" i="4"/>
  <c r="H22" i="4"/>
  <c r="J22" i="4"/>
  <c r="H20" i="4"/>
  <c r="J20" i="4"/>
  <c r="H19" i="4"/>
  <c r="J19" i="4"/>
  <c r="H18" i="4"/>
  <c r="J18" i="4"/>
  <c r="H14" i="4"/>
  <c r="J14" i="4"/>
  <c r="H13" i="4"/>
  <c r="J13" i="4"/>
  <c r="H12" i="4"/>
  <c r="J12" i="4"/>
  <c r="H11" i="4"/>
  <c r="J11" i="4"/>
  <c r="H10" i="4"/>
  <c r="J10" i="4"/>
  <c r="H9" i="4"/>
  <c r="J9" i="4"/>
  <c r="K2"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9" i="4"/>
  <c r="A46" i="4"/>
  <c r="A47" i="4"/>
  <c r="A48" i="4"/>
  <c r="A4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D7" i="4"/>
</calcChain>
</file>

<file path=xl/comments1.xml><?xml version="1.0" encoding="utf-8"?>
<comments xmlns="http://schemas.openxmlformats.org/spreadsheetml/2006/main">
  <authors>
    <author>Sistema de Rendición de Cuentas</author>
    <author>eri lae</author>
  </authors>
  <commentList>
    <comment ref="C7" authorId="0">
      <text>
        <r>
          <rPr>
            <sz val="12"/>
            <color indexed="81"/>
            <rFont val="Tahoma"/>
            <family val="2"/>
          </rPr>
          <t>Debe corresponder al mismo que estableció en el cronograma que publica a la ciudadanía</t>
        </r>
      </text>
    </comment>
    <comment ref="W7" authorId="1">
      <text>
        <r>
          <rPr>
            <b/>
            <sz val="14"/>
            <color indexed="81"/>
            <rFont val="Calibri"/>
          </rPr>
          <t xml:space="preserve">Registre los </t>
        </r>
        <r>
          <rPr>
            <b/>
            <sz val="14"/>
            <color rgb="FF0000FF"/>
            <rFont val="Calibri"/>
          </rPr>
          <t>resultados de la encuesta de percepción aplicada a los grupos de interés sobre la actividad</t>
        </r>
        <r>
          <rPr>
            <b/>
            <sz val="14"/>
            <color indexed="81"/>
            <rFont val="Calibri"/>
          </rPr>
          <t xml:space="preserve">. Para ello incluya el promedio de la calificación obtenida.
Ejemplo: 
Muy satisfecho: 70%
Satisfecho: 20%
Conforme:5%
Insatisfecho:5%
Muy insatisfecho: 0%
En caso de que esta etapa no haya iniciado en su actividad, registre la sigla "SIN".
En caso que no aplique para su actividad, registre la sigla "NA".
</t>
        </r>
        <r>
          <rPr>
            <b/>
            <sz val="14"/>
            <color rgb="FF008000"/>
            <rFont val="Calibri"/>
          </rPr>
          <t>¡Recuerde!</t>
        </r>
        <r>
          <rPr>
            <b/>
            <sz val="14"/>
            <color indexed="81"/>
            <rFont val="Calibri"/>
          </rPr>
          <t xml:space="preserve"> si requiere apoyo para aplicar este paso, puede comunicarse con  el GSC, al correo electrónico erika.leal@gmail.com.</t>
        </r>
      </text>
    </comment>
    <comment ref="AA7" authorId="1">
      <text>
        <r>
          <rPr>
            <b/>
            <sz val="14"/>
            <color theme="1"/>
            <rFont val="Calibri"/>
            <scheme val="minor"/>
          </rPr>
          <t>En este espacio podrá regitrar las observaciones que tenga sobre la actividad.</t>
        </r>
      </text>
    </comment>
    <comment ref="I8" authorId="1">
      <text>
        <r>
          <rPr>
            <b/>
            <sz val="14"/>
            <color indexed="81"/>
            <rFont val="Calibri"/>
          </rPr>
          <t>Digite el número total de productos realizados a la fecha.
En caso de que esta etapa no haya iniciado en su actividad, registre la sigla "SIN".</t>
        </r>
      </text>
    </comment>
    <comment ref="L8" authorId="1">
      <text>
        <r>
          <rPr>
            <b/>
            <sz val="14"/>
            <color indexed="81"/>
            <rFont val="Calibri"/>
          </rPr>
          <t>Escriba brevemente el avance cualitativo de la actividad.
En caso de que esta etapa no haya iniciado en su actividad, registre la sigla "SIN".</t>
        </r>
      </text>
    </comment>
    <comment ref="M8" authorId="1">
      <text>
        <r>
          <rPr>
            <b/>
            <sz val="14"/>
            <color indexed="81"/>
            <rFont val="Calibri"/>
          </rPr>
          <t xml:space="preserve">Registre aquí las evidencias de avance de la actvidad. 
Ejemplo: 
1. Correos electrónicos
2. Listados de asistencia
3. Publicaciones en página web
Si las evidencias de la actividad son publicaciones en página web o intranet, redes sociales o  están en una carpeta de drive, por favor registrar el link en esta casilla. En caso que NO, por favor remitir el soporte adjunto al email de reporte que envíe al GCS.
En caso de que esta etapa no haya iniciado en su actividad, registre la sigla "SIN".
</t>
        </r>
      </text>
    </comment>
    <comment ref="N8" authorId="1">
      <text>
        <r>
          <rPr>
            <b/>
            <sz val="14"/>
            <color indexed="81"/>
            <rFont val="Calibri"/>
          </rPr>
          <t xml:space="preserve">Registre la fecha en que inicio la </t>
        </r>
        <r>
          <rPr>
            <b/>
            <sz val="14"/>
            <color rgb="FF0000FF"/>
            <rFont val="Calibri"/>
          </rPr>
          <t>divulgación de información</t>
        </r>
        <r>
          <rPr>
            <b/>
            <sz val="14"/>
            <color indexed="81"/>
            <rFont val="Calibri"/>
          </rPr>
          <t xml:space="preserve"> que realizó previo al diálogo. Ejemplo: 12/05/20
En caso de que esta etapa no haya iniciado en su actividad, registre la sigla "SIN".
En caso que no aplique para su actividad, registre la sigla "NA".</t>
        </r>
      </text>
    </comment>
    <comment ref="O8" authorId="1">
      <text>
        <r>
          <rPr>
            <b/>
            <sz val="14"/>
            <color indexed="81"/>
            <rFont val="Calibri"/>
          </rPr>
          <t xml:space="preserve">Registre los canales de comunicación utilizados </t>
        </r>
        <r>
          <rPr>
            <b/>
            <sz val="14"/>
            <color rgb="FF0000FF"/>
            <rFont val="Calibri"/>
          </rPr>
          <t>para la divulgación de información previa al diálogo</t>
        </r>
        <r>
          <rPr>
            <b/>
            <sz val="14"/>
            <color indexed="81"/>
            <rFont val="Calibri"/>
          </rPr>
          <t>. Ejemplo: Redes sociales, página web, correo electrónico, intranet, etc.
En caso de que esta etapa no haya iniciado en su actividad, registre la sigla "SIN".
En caso que no aplique para su actividad, registre la sigla "NA".</t>
        </r>
      </text>
    </comment>
    <comment ref="P8" authorId="1">
      <text>
        <r>
          <rPr>
            <b/>
            <sz val="14"/>
            <color indexed="81"/>
            <rFont val="Calibri"/>
          </rPr>
          <t xml:space="preserve">Registre la fecha en la que iniciaron las acciones de </t>
        </r>
        <r>
          <rPr>
            <b/>
            <sz val="14"/>
            <color rgb="FF0000FF"/>
            <rFont val="Calibri"/>
          </rPr>
          <t>convocatoria que realizó previo al diálogo</t>
        </r>
        <r>
          <rPr>
            <b/>
            <sz val="14"/>
            <color indexed="81"/>
            <rFont val="Calibri"/>
          </rPr>
          <t>. Ejemplo: 30/05/20
En caso de que esta etapa no haya iniciado en su actividad, registre la sigla "SIN".
En caso que no aplique para su actividad, registre la sigla "NA".</t>
        </r>
      </text>
    </comment>
    <comment ref="Q8" authorId="1">
      <text>
        <r>
          <rPr>
            <b/>
            <sz val="14"/>
            <color indexed="81"/>
            <rFont val="Calibri"/>
          </rPr>
          <t xml:space="preserve">Registre los canales de comunicación utilizados para </t>
        </r>
        <r>
          <rPr>
            <b/>
            <sz val="14"/>
            <color rgb="FF0000FF"/>
            <rFont val="Calibri"/>
          </rPr>
          <t>convocar a los grupos de interés</t>
        </r>
        <r>
          <rPr>
            <b/>
            <sz val="14"/>
            <color indexed="81"/>
            <rFont val="Calibri"/>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R8" authorId="1">
      <text>
        <r>
          <rPr>
            <b/>
            <sz val="14"/>
            <color indexed="81"/>
            <rFont val="Calibri"/>
          </rPr>
          <t xml:space="preserve">Registre la fecha en </t>
        </r>
        <r>
          <rPr>
            <b/>
            <sz val="14"/>
            <color rgb="FF0000FF"/>
            <rFont val="Calibri"/>
          </rPr>
          <t>que inicio el diálogo</t>
        </r>
        <r>
          <rPr>
            <b/>
            <sz val="14"/>
            <color indexed="81"/>
            <rFont val="Calibri"/>
          </rPr>
          <t xml:space="preserve"> con los grupos de interés para el desarrollo de su actividad. Ejemplo: 01/06/20
En caso de que esta etapa no haya iniciado en su actividad, registre la sigla "SIN"
En caso que no aplique para su actividad, registre la sigla "NA".</t>
        </r>
        <r>
          <rPr>
            <sz val="14"/>
            <color indexed="81"/>
            <rFont val="Calibri"/>
          </rPr>
          <t xml:space="preserve">
</t>
        </r>
      </text>
    </comment>
    <comment ref="S8" authorId="1">
      <text>
        <r>
          <rPr>
            <b/>
            <sz val="14"/>
            <color indexed="81"/>
            <rFont val="Calibri"/>
          </rPr>
          <t xml:space="preserve">Registre los canales de comunicación utilizados para </t>
        </r>
        <r>
          <rPr>
            <b/>
            <sz val="14"/>
            <color rgb="FF0000FF"/>
            <rFont val="Calibri"/>
          </rPr>
          <t>convocar a los grupos de interés</t>
        </r>
        <r>
          <rPr>
            <b/>
            <sz val="14"/>
            <color indexed="81"/>
            <rFont val="Calibri"/>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T8" authorId="1">
      <text>
        <r>
          <rPr>
            <b/>
            <sz val="14"/>
            <color indexed="81"/>
            <rFont val="Calibri"/>
          </rPr>
          <t xml:space="preserve">Registre el </t>
        </r>
        <r>
          <rPr>
            <b/>
            <sz val="14"/>
            <color rgb="FF0000FF"/>
            <rFont val="Calibri"/>
          </rPr>
          <t>número personas que participaron</t>
        </r>
        <r>
          <rPr>
            <b/>
            <sz val="14"/>
            <color indexed="81"/>
            <rFont val="Calibri"/>
          </rPr>
          <t xml:space="preserve"> en la actividad de diálogo. 
Ejemplo: 30, 500, 12, etc.
En caso de que esta etapa no haya iniciado en su actividad, registre la sigla "SIN".
En caso que no aplique para su actividad, registre la sigla "NA".</t>
        </r>
      </text>
    </comment>
    <comment ref="U8" authorId="1">
      <text>
        <r>
          <rPr>
            <b/>
            <sz val="14"/>
            <color indexed="81"/>
            <rFont val="Calibri"/>
          </rPr>
          <t xml:space="preserve">Registre la fecha en la inició la </t>
        </r>
        <r>
          <rPr>
            <b/>
            <sz val="14"/>
            <color rgb="FF0000FF"/>
            <rFont val="Calibri"/>
          </rPr>
          <t xml:space="preserve">publicación de resultados </t>
        </r>
        <r>
          <rPr>
            <b/>
            <sz val="14"/>
            <color indexed="81"/>
            <rFont val="Calibri"/>
          </rPr>
          <t>de la actividad. Ejemplo: 30/06/20
En caso de que esta etapa no haya iniciado en su actividad, registre la sigla "SIN".
En caso que no aplique para su actividad, registre la sigla "NA".</t>
        </r>
      </text>
    </comment>
    <comment ref="V8" authorId="1">
      <text>
        <r>
          <rPr>
            <b/>
            <sz val="14"/>
            <color indexed="81"/>
            <rFont val="Calibri"/>
          </rPr>
          <t>Registre los</t>
        </r>
        <r>
          <rPr>
            <b/>
            <sz val="14"/>
            <color rgb="FF0000FF"/>
            <rFont val="Calibri"/>
          </rPr>
          <t xml:space="preserve"> canales de comunicación utilizados para publicar los resultados</t>
        </r>
        <r>
          <rPr>
            <b/>
            <sz val="14"/>
            <color indexed="81"/>
            <rFont val="Calibri"/>
          </rPr>
          <t xml:space="preserve"> de la actividad. Ejemplo: Redes sociales, página web, correo electrónico, intranet, sms, radio, perifoneo, etc.
En caso de que esta etapa no haya iniciado en su actividad, registre la sigla "SIN".
En caso que no aplique para su actividad, registre la sigla "NA".</t>
        </r>
      </text>
    </comment>
    <comment ref="X8" authorId="1">
      <text>
        <r>
          <rPr>
            <b/>
            <sz val="14"/>
            <color rgb="FF0000FF"/>
            <rFont val="Calibri"/>
          </rPr>
          <t>Registre los comproisos adquirido</t>
        </r>
        <r>
          <rPr>
            <b/>
            <sz val="14"/>
            <color indexed="81"/>
            <rFont val="Calibri"/>
          </rPr>
          <t xml:space="preserve">s con los rupos de interés en la actividad de diálogo.
Ejemplo: evaluar la posibilidad de hacer la audiencia de rendición de cuentas en una ciudad de la periferia del país.
En caso de que esta etapa no haya iniciado en su actividad, registre la sigla "SIN".
En caso que no aplique para su actividad, registre la sigla "NA".
</t>
        </r>
      </text>
    </comment>
    <comment ref="Y8" authorId="1">
      <text>
        <r>
          <rPr>
            <b/>
            <sz val="14"/>
            <color indexed="81"/>
            <rFont val="Calibri"/>
          </rPr>
          <t xml:space="preserve">Escriba brevemente el </t>
        </r>
        <r>
          <rPr>
            <b/>
            <sz val="14"/>
            <color rgb="FF0000FF"/>
            <rFont val="Calibri"/>
          </rPr>
          <t>avance cualitativo del compromiso adquirido.</t>
        </r>
        <r>
          <rPr>
            <b/>
            <sz val="14"/>
            <color indexed="81"/>
            <rFont val="Calibri"/>
          </rPr>
          <t xml:space="preserve">
Ejemplo: se realizó mesa de trabajo con la OAP para evaluar la posibilidad de hacer la audiencia de RDC en Arauca.
En caso de que esta etapa no haya iniciado en su actividad, registre la sigla "SIN".
En caso que no aplique para su actividad, registre la sigla "NA".</t>
        </r>
        <r>
          <rPr>
            <sz val="14"/>
            <color indexed="81"/>
            <rFont val="Calibri"/>
          </rPr>
          <t xml:space="preserve">
</t>
        </r>
      </text>
    </comment>
    <comment ref="Z8" authorId="1">
      <text>
        <r>
          <rPr>
            <b/>
            <sz val="14"/>
            <color indexed="81"/>
            <rFont val="Calibri"/>
          </rPr>
          <t xml:space="preserve">Registre la </t>
        </r>
        <r>
          <rPr>
            <b/>
            <sz val="14"/>
            <color rgb="FF0000FF"/>
            <rFont val="Calibri"/>
          </rPr>
          <t>fecha en la que finalizó la gestión del compormiso.</t>
        </r>
        <r>
          <rPr>
            <b/>
            <sz val="14"/>
            <color indexed="81"/>
            <rFont val="Calibri"/>
          </rPr>
          <t xml:space="preserve"> Ejemplo: 30/08/20
En caso de que esta etapa no haya iniciado en su actividad, registre la sigla "SIN".
En caso que no aplique para su actividad, registre la sigla "NA".</t>
        </r>
        <r>
          <rPr>
            <sz val="14"/>
            <color indexed="81"/>
            <rFont val="Calibri"/>
          </rPr>
          <t xml:space="preserve">
</t>
        </r>
      </text>
    </comment>
    <comment ref="K16" authorId="1">
      <text>
        <r>
          <rPr>
            <b/>
            <sz val="9"/>
            <color indexed="81"/>
            <rFont val="Calibri"/>
            <family val="2"/>
          </rPr>
          <t xml:space="preserve">Pendiente informe y encuesta
</t>
        </r>
      </text>
    </comment>
    <comment ref="K18" authorId="1">
      <text>
        <r>
          <rPr>
            <sz val="9"/>
            <color indexed="81"/>
            <rFont val="Calibri"/>
            <family val="2"/>
          </rPr>
          <t xml:space="preserve">Pendiente informe y encuesta.
</t>
        </r>
      </text>
    </comment>
    <comment ref="K27" authorId="1">
      <text>
        <r>
          <rPr>
            <b/>
            <sz val="9"/>
            <color indexed="81"/>
            <rFont val="Calibri"/>
            <family val="2"/>
          </rPr>
          <t>Pendiente informe y encuesta</t>
        </r>
      </text>
    </comment>
  </commentList>
</comments>
</file>

<file path=xl/comments2.xml><?xml version="1.0" encoding="utf-8"?>
<comments xmlns="http://schemas.openxmlformats.org/spreadsheetml/2006/main">
  <authors>
    <author>Sistema de Rendición de Cuentas</author>
    <author>eri lae</author>
  </authors>
  <commentList>
    <comment ref="C7" authorId="0">
      <text>
        <r>
          <rPr>
            <sz val="12"/>
            <color indexed="81"/>
            <rFont val="Tahoma"/>
            <family val="2"/>
          </rPr>
          <t>Debe corresponder al mismo que estableció en el cronograma que publica a la ciudadanía</t>
        </r>
      </text>
    </comment>
    <comment ref="W7" authorId="1">
      <text>
        <r>
          <rPr>
            <b/>
            <sz val="14"/>
            <color indexed="81"/>
            <rFont val="Calibri"/>
          </rPr>
          <t xml:space="preserve">Registre los </t>
        </r>
        <r>
          <rPr>
            <b/>
            <sz val="14"/>
            <color rgb="FF0000FF"/>
            <rFont val="Calibri"/>
          </rPr>
          <t>resultados de la encuesta de percepción aplicada a los grupos de interés sobre la actividad</t>
        </r>
        <r>
          <rPr>
            <b/>
            <sz val="14"/>
            <color indexed="81"/>
            <rFont val="Calibri"/>
          </rPr>
          <t xml:space="preserve">. Para ello incluya el promedio de la calificación obtenida.
Ejemplo: 
Muy satisfecho: 70%
Satisfecho: 20%
Conforme:5%
Insatisfecho:5%
Muy insatisfecho: 0%
En caso de que esta etapa no haya iniciado en su actividad, registre la sigla "SIN".
En caso que no aplique para su actividad, registre la sigla "NA".
</t>
        </r>
        <r>
          <rPr>
            <b/>
            <sz val="14"/>
            <color rgb="FF008000"/>
            <rFont val="Calibri"/>
          </rPr>
          <t>¡Recuerde!</t>
        </r>
        <r>
          <rPr>
            <b/>
            <sz val="14"/>
            <color indexed="81"/>
            <rFont val="Calibri"/>
          </rPr>
          <t xml:space="preserve"> si requiere apoyo para aplicar este paso, puede comunicarse con  el GSC, al correo electrónico erika.leal@gmail.com.</t>
        </r>
      </text>
    </comment>
    <comment ref="AA7" authorId="1">
      <text>
        <r>
          <rPr>
            <b/>
            <sz val="14"/>
            <color theme="1"/>
            <rFont val="Calibri"/>
            <scheme val="minor"/>
          </rPr>
          <t>En este espacio podrá regitrar las observaciones que tenga sobre la actividad.</t>
        </r>
      </text>
    </comment>
    <comment ref="I8" authorId="1">
      <text>
        <r>
          <rPr>
            <b/>
            <sz val="14"/>
            <color indexed="81"/>
            <rFont val="Calibri"/>
          </rPr>
          <t>Digite el número total de productos realizados a la fecha. (Acumulados Corte 1  + Corte2)
En caso de que esta etapa no haya iniciado en su actividad, registre la sigla "SIN".</t>
        </r>
      </text>
    </comment>
    <comment ref="L8" authorId="1">
      <text>
        <r>
          <rPr>
            <b/>
            <sz val="14"/>
            <color indexed="81"/>
            <rFont val="Calibri"/>
          </rPr>
          <t>Escriba brevemente el avance cualitativo de la actividad en el segundo cuatrimestre de la vigencia 2020.
En caso de que esta etapa no haya iniciado en su actividad, registre la sigla "SIN".</t>
        </r>
      </text>
    </comment>
    <comment ref="M8" authorId="1">
      <text>
        <r>
          <rPr>
            <b/>
            <sz val="14"/>
            <color indexed="81"/>
            <rFont val="Calibri"/>
          </rPr>
          <t xml:space="preserve">Registre aquí las evidencias de avance de la actvidad, en el segundo cuatrimestre de la vigencia,
Ejemplo: 
1. Correos electrónicos
2. Listados de asistencia
3. Publicaciones en página web
Si las evidencias de la actividad son publicaciones en página web o intranet, redes sociales o  están en una carpeta de drive, por favor registrar el link en esta casilla. En caso que NO, por favor remitir el soporte adjunto al email de reporte que envíe al GCS.
En caso de que esta etapa no haya iniciado en su actividad, registre la sigla "SIN".
</t>
        </r>
      </text>
    </comment>
    <comment ref="N8" authorId="1">
      <text>
        <r>
          <rPr>
            <b/>
            <sz val="14"/>
            <color indexed="81"/>
            <rFont val="Calibri"/>
          </rPr>
          <t xml:space="preserve">Registre la fecha en que inicio la </t>
        </r>
        <r>
          <rPr>
            <b/>
            <sz val="14"/>
            <color rgb="FF0000FF"/>
            <rFont val="Calibri"/>
          </rPr>
          <t>divulgación de información</t>
        </r>
        <r>
          <rPr>
            <b/>
            <sz val="14"/>
            <color indexed="81"/>
            <rFont val="Calibri"/>
          </rPr>
          <t xml:space="preserve"> que realizó previo al diálogo. Ejemplo: 12/05/20
En caso de que esta etapa no haya iniciado en su actividad, registre la sigla "SIN".
En caso que no aplique para su actividad, registre la sigla "NA".</t>
        </r>
      </text>
    </comment>
    <comment ref="O8" authorId="1">
      <text>
        <r>
          <rPr>
            <b/>
            <sz val="14"/>
            <color indexed="81"/>
            <rFont val="Calibri"/>
          </rPr>
          <t xml:space="preserve">Registre los canales de comunicación utilizados </t>
        </r>
        <r>
          <rPr>
            <b/>
            <sz val="14"/>
            <color rgb="FF0000FF"/>
            <rFont val="Calibri"/>
          </rPr>
          <t>para la divulgación de información previa al diálogo</t>
        </r>
        <r>
          <rPr>
            <b/>
            <sz val="14"/>
            <color indexed="81"/>
            <rFont val="Calibri"/>
          </rPr>
          <t>. Ejemplo: Redes sociales, página web, correo electrónico, intranet, etc.
En caso de que esta etapa no haya iniciado en su actividad, registre la sigla "SIN".
En caso que no aplique para su actividad, registre la sigla "NA".</t>
        </r>
      </text>
    </comment>
    <comment ref="P8" authorId="1">
      <text>
        <r>
          <rPr>
            <b/>
            <sz val="14"/>
            <color indexed="81"/>
            <rFont val="Calibri"/>
          </rPr>
          <t xml:space="preserve">Registre la fecha en la que iniciaron las acciones de </t>
        </r>
        <r>
          <rPr>
            <b/>
            <sz val="14"/>
            <color rgb="FF0000FF"/>
            <rFont val="Calibri"/>
          </rPr>
          <t>convocatoria que realizó previo al diálogo</t>
        </r>
        <r>
          <rPr>
            <b/>
            <sz val="14"/>
            <color indexed="81"/>
            <rFont val="Calibri"/>
          </rPr>
          <t>. Ejemplo: 30/05/20
En caso de que esta etapa no haya iniciado en su actividad, registre la sigla "SIN".
En caso que no aplique para su actividad, registre la sigla "NA".</t>
        </r>
      </text>
    </comment>
    <comment ref="Q8" authorId="1">
      <text>
        <r>
          <rPr>
            <b/>
            <sz val="14"/>
            <color indexed="81"/>
            <rFont val="Calibri"/>
          </rPr>
          <t xml:space="preserve">Registre los canales de comunicación utilizados para </t>
        </r>
        <r>
          <rPr>
            <b/>
            <sz val="14"/>
            <color rgb="FF0000FF"/>
            <rFont val="Calibri"/>
          </rPr>
          <t>convocar a los grupos de interés</t>
        </r>
        <r>
          <rPr>
            <b/>
            <sz val="14"/>
            <color indexed="81"/>
            <rFont val="Calibri"/>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R8" authorId="1">
      <text>
        <r>
          <rPr>
            <b/>
            <sz val="14"/>
            <color indexed="81"/>
            <rFont val="Calibri"/>
          </rPr>
          <t xml:space="preserve">Registre la fecha en </t>
        </r>
        <r>
          <rPr>
            <b/>
            <sz val="14"/>
            <color rgb="FF0000FF"/>
            <rFont val="Calibri"/>
          </rPr>
          <t>que inicio el diálogo</t>
        </r>
        <r>
          <rPr>
            <b/>
            <sz val="14"/>
            <color indexed="81"/>
            <rFont val="Calibri"/>
          </rPr>
          <t xml:space="preserve"> con los grupos de interés para el desarrollo de su actividad. Ejemplo: 01/06/20
En caso de que esta etapa no haya iniciado en su actividad, registre la sigla "SIN"
En caso que no aplique para su actividad, registre la sigla "NA".</t>
        </r>
        <r>
          <rPr>
            <sz val="14"/>
            <color indexed="81"/>
            <rFont val="Calibri"/>
          </rPr>
          <t xml:space="preserve">
</t>
        </r>
      </text>
    </comment>
    <comment ref="S8" authorId="1">
      <text>
        <r>
          <rPr>
            <b/>
            <sz val="14"/>
            <color indexed="81"/>
            <rFont val="Calibri"/>
          </rPr>
          <t xml:space="preserve">Registre los canales de comunicación utilizados para </t>
        </r>
        <r>
          <rPr>
            <b/>
            <sz val="14"/>
            <color rgb="FF0000FF"/>
            <rFont val="Calibri"/>
          </rPr>
          <t>convocar a los grupos de interés</t>
        </r>
        <r>
          <rPr>
            <b/>
            <sz val="14"/>
            <color indexed="81"/>
            <rFont val="Calibri"/>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T8" authorId="1">
      <text>
        <r>
          <rPr>
            <b/>
            <sz val="14"/>
            <color indexed="81"/>
            <rFont val="Calibri"/>
          </rPr>
          <t xml:space="preserve">Registre el </t>
        </r>
        <r>
          <rPr>
            <b/>
            <sz val="14"/>
            <color rgb="FF0000FF"/>
            <rFont val="Calibri"/>
          </rPr>
          <t>número personas que participaron</t>
        </r>
        <r>
          <rPr>
            <b/>
            <sz val="14"/>
            <color indexed="81"/>
            <rFont val="Calibri"/>
          </rPr>
          <t xml:space="preserve"> en la actividad de diálogo. 
Ejemplo: 30, 500, 12, etc.
En caso de que esta etapa no haya iniciado en su actividad, registre la sigla "SIN".
En caso que no aplique para su actividad, registre la sigla "NA".</t>
        </r>
      </text>
    </comment>
    <comment ref="U8" authorId="1">
      <text>
        <r>
          <rPr>
            <b/>
            <sz val="14"/>
            <color indexed="81"/>
            <rFont val="Calibri"/>
          </rPr>
          <t xml:space="preserve">Registre la fecha en la inició la </t>
        </r>
        <r>
          <rPr>
            <b/>
            <sz val="14"/>
            <color rgb="FF0000FF"/>
            <rFont val="Calibri"/>
          </rPr>
          <t xml:space="preserve">publicación de resultados </t>
        </r>
        <r>
          <rPr>
            <b/>
            <sz val="14"/>
            <color indexed="81"/>
            <rFont val="Calibri"/>
          </rPr>
          <t>de la actividad. Ejemplo: 30/06/20
En caso de que esta etapa no haya iniciado en su actividad, registre la sigla "SIN".
En caso que no aplique para su actividad, registre la sigla "NA".</t>
        </r>
      </text>
    </comment>
    <comment ref="V8" authorId="1">
      <text>
        <r>
          <rPr>
            <b/>
            <sz val="14"/>
            <color indexed="81"/>
            <rFont val="Calibri"/>
          </rPr>
          <t>Registre los</t>
        </r>
        <r>
          <rPr>
            <b/>
            <sz val="14"/>
            <color rgb="FF0000FF"/>
            <rFont val="Calibri"/>
          </rPr>
          <t xml:space="preserve"> canales de comunicación utilizados para publicar los resultados</t>
        </r>
        <r>
          <rPr>
            <b/>
            <sz val="14"/>
            <color indexed="81"/>
            <rFont val="Calibri"/>
          </rPr>
          <t xml:space="preserve"> de la actividad. Ejemplo: Redes sociales, página web, correo electrónico, intranet, sms, radio, perifoneo, etc.
En caso de que esta etapa no haya iniciado en su actividad, registre la sigla "SIN".
En caso que no aplique para su actividad, registre la sigla "NA".</t>
        </r>
      </text>
    </comment>
    <comment ref="X8" authorId="1">
      <text>
        <r>
          <rPr>
            <b/>
            <sz val="14"/>
            <color rgb="FF0000FF"/>
            <rFont val="Calibri"/>
          </rPr>
          <t>Registre los comproisos adquirido</t>
        </r>
        <r>
          <rPr>
            <b/>
            <sz val="14"/>
            <color indexed="81"/>
            <rFont val="Calibri"/>
          </rPr>
          <t xml:space="preserve">s con los rupos de interés en la actividad de diálogo.
Ejemplo: evaluar la posibilidad de hacer la audiencia de rendición de cuentas en una ciudad de la periferia del país.
En caso de que esta etapa no haya iniciado en su actividad, registre la sigla "SIN".
En caso que no aplique para su actividad, registre la sigla "NA".
</t>
        </r>
      </text>
    </comment>
    <comment ref="Y8" authorId="1">
      <text>
        <r>
          <rPr>
            <b/>
            <sz val="14"/>
            <color indexed="81"/>
            <rFont val="Calibri"/>
          </rPr>
          <t xml:space="preserve">Escriba brevemente el </t>
        </r>
        <r>
          <rPr>
            <b/>
            <sz val="14"/>
            <color rgb="FF0000FF"/>
            <rFont val="Calibri"/>
          </rPr>
          <t>avance cualitativo del compromiso adquirido.</t>
        </r>
        <r>
          <rPr>
            <b/>
            <sz val="14"/>
            <color indexed="81"/>
            <rFont val="Calibri"/>
          </rPr>
          <t xml:space="preserve">
Ejemplo: se realizó mesa de trabajo con la OAP para evaluar la posibilidad de hacer la audiencia de RDC en Arauca.
En caso de que esta etapa no haya iniciado en su actividad, registre la sigla "SIN".
En caso que no aplique para su actividad, registre la sigla "NA".</t>
        </r>
        <r>
          <rPr>
            <sz val="14"/>
            <color indexed="81"/>
            <rFont val="Calibri"/>
          </rPr>
          <t xml:space="preserve">
</t>
        </r>
      </text>
    </comment>
    <comment ref="Z8" authorId="1">
      <text>
        <r>
          <rPr>
            <b/>
            <sz val="14"/>
            <color indexed="81"/>
            <rFont val="Calibri"/>
          </rPr>
          <t xml:space="preserve">Registre la </t>
        </r>
        <r>
          <rPr>
            <b/>
            <sz val="14"/>
            <color rgb="FF0000FF"/>
            <rFont val="Calibri"/>
          </rPr>
          <t>fecha en la que finalizó la gestión del compormiso.</t>
        </r>
        <r>
          <rPr>
            <b/>
            <sz val="14"/>
            <color indexed="81"/>
            <rFont val="Calibri"/>
          </rPr>
          <t xml:space="preserve"> Ejemplo: 30/08/20
En caso de que esta etapa no haya iniciado en su actividad, registre la sigla "SIN".
En caso que no aplique para su actividad, registre la sigla "NA".</t>
        </r>
        <r>
          <rPr>
            <sz val="14"/>
            <color indexed="81"/>
            <rFont val="Calibri"/>
          </rPr>
          <t xml:space="preserve">
</t>
        </r>
      </text>
    </comment>
    <comment ref="K16" authorId="1">
      <text>
        <r>
          <rPr>
            <b/>
            <sz val="9"/>
            <color indexed="81"/>
            <rFont val="Calibri"/>
            <family val="2"/>
          </rPr>
          <t xml:space="preserve">Pendiente informe y encuesta
</t>
        </r>
      </text>
    </comment>
    <comment ref="K18" authorId="1">
      <text>
        <r>
          <rPr>
            <sz val="9"/>
            <color indexed="81"/>
            <rFont val="Calibri"/>
            <family val="2"/>
          </rPr>
          <t xml:space="preserve">Pendiente informe y encuesta.
</t>
        </r>
      </text>
    </comment>
    <comment ref="K27" authorId="1">
      <text>
        <r>
          <rPr>
            <b/>
            <sz val="9"/>
            <color indexed="81"/>
            <rFont val="Calibri"/>
            <family val="2"/>
          </rPr>
          <t>Pendiente informe y encuesta</t>
        </r>
      </text>
    </comment>
  </commentList>
</comments>
</file>

<file path=xl/comments3.xml><?xml version="1.0" encoding="utf-8"?>
<comments xmlns="http://schemas.openxmlformats.org/spreadsheetml/2006/main">
  <authors>
    <author>Sistema de Rendición de Cuentas</author>
    <author>eri lae</author>
    <author>Usuario</author>
  </authors>
  <commentList>
    <comment ref="C7" authorId="0">
      <text>
        <r>
          <rPr>
            <sz val="12"/>
            <color indexed="81"/>
            <rFont val="Tahoma"/>
            <family val="2"/>
          </rPr>
          <t>Debe corresponder al mismo que estableció en el cronograma que publica a la ciudadanía</t>
        </r>
      </text>
    </comment>
    <comment ref="W7" authorId="1">
      <text>
        <r>
          <rPr>
            <b/>
            <sz val="14"/>
            <color indexed="81"/>
            <rFont val="Calibri"/>
          </rPr>
          <t xml:space="preserve">Registre los </t>
        </r>
        <r>
          <rPr>
            <b/>
            <sz val="14"/>
            <color rgb="FF0000FF"/>
            <rFont val="Calibri"/>
          </rPr>
          <t>resultados de la encuesta de percepción aplicada a los grupos de interés sobre la actividad</t>
        </r>
        <r>
          <rPr>
            <b/>
            <sz val="14"/>
            <color indexed="81"/>
            <rFont val="Calibri"/>
          </rPr>
          <t xml:space="preserve">. Para ello incluya el promedio de la calificación obtenida.
Ejemplo: 
Muy satisfecho: 70%
Satisfecho: 20%
Conforme:5%
Insatisfecho:5%
Muy insatisfecho: 0%
En caso de que esta etapa no haya iniciado en su actividad, registre la sigla "SIN".
En caso que no aplique para su actividad, registre la sigla "NA".
</t>
        </r>
        <r>
          <rPr>
            <b/>
            <sz val="14"/>
            <color rgb="FF008000"/>
            <rFont val="Calibri"/>
          </rPr>
          <t>¡Recuerde!</t>
        </r>
        <r>
          <rPr>
            <b/>
            <sz val="14"/>
            <color indexed="81"/>
            <rFont val="Calibri"/>
          </rPr>
          <t xml:space="preserve"> si requiere apoyo para aplicar este paso, puede comunicarse con  el GSC, al correo electrónico erika.leal@gmail.com.</t>
        </r>
      </text>
    </comment>
    <comment ref="AA7" authorId="1">
      <text>
        <r>
          <rPr>
            <b/>
            <sz val="14"/>
            <color theme="1"/>
            <rFont val="Calibri"/>
            <scheme val="minor"/>
          </rPr>
          <t>En este espacio podrá regitrar las observaciones que tenga sobre la actividad.</t>
        </r>
      </text>
    </comment>
    <comment ref="I8" authorId="1">
      <text>
        <r>
          <rPr>
            <b/>
            <sz val="14"/>
            <color indexed="81"/>
            <rFont val="Calibri"/>
          </rPr>
          <t>Digite el número total de productos realizados a la fecha. (Acumulados Corte 1  + Corte2)
En caso de que esta etapa no haya iniciado en su actividad, registre la sigla "SIN".</t>
        </r>
      </text>
    </comment>
    <comment ref="L8" authorId="1">
      <text>
        <r>
          <rPr>
            <b/>
            <sz val="14"/>
            <color indexed="81"/>
            <rFont val="Calibri"/>
          </rPr>
          <t>Escriba brevemente el avance cualitativo de la actividad en el segundo cuatrimestre de la vigencia 2020.
En caso de que esta etapa no haya iniciado en su actividad, registre la sigla "SIN".</t>
        </r>
      </text>
    </comment>
    <comment ref="M8" authorId="1">
      <text>
        <r>
          <rPr>
            <b/>
            <sz val="14"/>
            <color indexed="81"/>
            <rFont val="Calibri"/>
          </rPr>
          <t xml:space="preserve">Registre aquí las evidencias de avance de la actvidad, en el segundo cuatrimestre de la vigencia,
Ejemplo: 
1. Correos electrónicos
2. Listados de asistencia
3. Publicaciones en página web
Si las evidencias de la actividad son publicaciones en página web o intranet, redes sociales o  están en una carpeta de drive, por favor registrar el link en esta casilla. En caso que NO, por favor remitir el soporte adjunto al email de reporte que envíe al GCS.
En caso de que esta etapa no haya iniciado en su actividad, registre la sigla "SIN".
</t>
        </r>
      </text>
    </comment>
    <comment ref="N8" authorId="1">
      <text>
        <r>
          <rPr>
            <b/>
            <sz val="14"/>
            <color indexed="81"/>
            <rFont val="Calibri"/>
          </rPr>
          <t xml:space="preserve">Registre la fecha en que inicio la </t>
        </r>
        <r>
          <rPr>
            <b/>
            <sz val="14"/>
            <color rgb="FF0000FF"/>
            <rFont val="Calibri"/>
          </rPr>
          <t>divulgación de información</t>
        </r>
        <r>
          <rPr>
            <b/>
            <sz val="14"/>
            <color indexed="81"/>
            <rFont val="Calibri"/>
          </rPr>
          <t xml:space="preserve"> que realizó previo al diálogo. Ejemplo: 12/05/20
En caso de que esta etapa no haya iniciado en su actividad, registre la sigla "SIN".
En caso que no aplique para su actividad, registre la sigla "NA".</t>
        </r>
      </text>
    </comment>
    <comment ref="O8" authorId="1">
      <text>
        <r>
          <rPr>
            <b/>
            <sz val="14"/>
            <color indexed="81"/>
            <rFont val="Calibri"/>
          </rPr>
          <t xml:space="preserve">Registre los canales de comunicación utilizados </t>
        </r>
        <r>
          <rPr>
            <b/>
            <sz val="14"/>
            <color rgb="FF0000FF"/>
            <rFont val="Calibri"/>
          </rPr>
          <t>para la divulgación de información previa al diálogo</t>
        </r>
        <r>
          <rPr>
            <b/>
            <sz val="14"/>
            <color indexed="81"/>
            <rFont val="Calibri"/>
          </rPr>
          <t>. Ejemplo: Redes sociales, página web, correo electrónico, intranet, etc.
En caso de que esta etapa no haya iniciado en su actividad, registre la sigla "SIN".
En caso que no aplique para su actividad, registre la sigla "NA".</t>
        </r>
      </text>
    </comment>
    <comment ref="P8" authorId="1">
      <text>
        <r>
          <rPr>
            <b/>
            <sz val="14"/>
            <color indexed="81"/>
            <rFont val="Calibri"/>
          </rPr>
          <t xml:space="preserve">Registre la fecha en la que iniciaron las acciones de </t>
        </r>
        <r>
          <rPr>
            <b/>
            <sz val="14"/>
            <color rgb="FF0000FF"/>
            <rFont val="Calibri"/>
          </rPr>
          <t>convocatoria que realizó previo al diálogo</t>
        </r>
        <r>
          <rPr>
            <b/>
            <sz val="14"/>
            <color indexed="81"/>
            <rFont val="Calibri"/>
          </rPr>
          <t>. Ejemplo: 30/05/20
En caso de que esta etapa no haya iniciado en su actividad, registre la sigla "SIN".
En caso que no aplique para su actividad, registre la sigla "NA".</t>
        </r>
      </text>
    </comment>
    <comment ref="Q8" authorId="1">
      <text>
        <r>
          <rPr>
            <b/>
            <sz val="14"/>
            <color indexed="81"/>
            <rFont val="Calibri"/>
          </rPr>
          <t xml:space="preserve">Registre los canales de comunicación utilizados para </t>
        </r>
        <r>
          <rPr>
            <b/>
            <sz val="14"/>
            <color rgb="FF0000FF"/>
            <rFont val="Calibri"/>
          </rPr>
          <t>convocar a los grupos de interés</t>
        </r>
        <r>
          <rPr>
            <b/>
            <sz val="14"/>
            <color indexed="81"/>
            <rFont val="Calibri"/>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R8" authorId="1">
      <text>
        <r>
          <rPr>
            <b/>
            <sz val="14"/>
            <color indexed="81"/>
            <rFont val="Calibri"/>
          </rPr>
          <t xml:space="preserve">Registre la fecha en </t>
        </r>
        <r>
          <rPr>
            <b/>
            <sz val="14"/>
            <color rgb="FF0000FF"/>
            <rFont val="Calibri"/>
          </rPr>
          <t>que inicio el diálogo</t>
        </r>
        <r>
          <rPr>
            <b/>
            <sz val="14"/>
            <color indexed="81"/>
            <rFont val="Calibri"/>
          </rPr>
          <t xml:space="preserve"> con los grupos de interés para el desarrollo de su actividad. Ejemplo: 01/06/20
En caso de que esta etapa no haya iniciado en su actividad, registre la sigla "SIN"
En caso que no aplique para su actividad, registre la sigla "NA".</t>
        </r>
        <r>
          <rPr>
            <sz val="14"/>
            <color indexed="81"/>
            <rFont val="Calibri"/>
          </rPr>
          <t xml:space="preserve">
</t>
        </r>
      </text>
    </comment>
    <comment ref="S8" authorId="1">
      <text>
        <r>
          <rPr>
            <b/>
            <sz val="14"/>
            <color indexed="81"/>
            <rFont val="Calibri"/>
          </rPr>
          <t xml:space="preserve">Registre los canales de comunicación utilizados para </t>
        </r>
        <r>
          <rPr>
            <b/>
            <sz val="14"/>
            <color rgb="FF0000FF"/>
            <rFont val="Calibri"/>
          </rPr>
          <t>convocar a los grupos de interés</t>
        </r>
        <r>
          <rPr>
            <b/>
            <sz val="14"/>
            <color indexed="81"/>
            <rFont val="Calibri"/>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T8" authorId="1">
      <text>
        <r>
          <rPr>
            <b/>
            <sz val="14"/>
            <color indexed="81"/>
            <rFont val="Calibri"/>
          </rPr>
          <t xml:space="preserve">Registre el </t>
        </r>
        <r>
          <rPr>
            <b/>
            <sz val="14"/>
            <color rgb="FF0000FF"/>
            <rFont val="Calibri"/>
          </rPr>
          <t>número personas que participaron</t>
        </r>
        <r>
          <rPr>
            <b/>
            <sz val="14"/>
            <color indexed="81"/>
            <rFont val="Calibri"/>
          </rPr>
          <t xml:space="preserve"> en la actividad de diálogo. 
Ejemplo: 30, 500, 12, etc.
En caso de que esta etapa no haya iniciado en su actividad, registre la sigla "SIN".
En caso que no aplique para su actividad, registre la sigla "NA".</t>
        </r>
      </text>
    </comment>
    <comment ref="U8" authorId="1">
      <text>
        <r>
          <rPr>
            <b/>
            <sz val="14"/>
            <color indexed="81"/>
            <rFont val="Calibri"/>
          </rPr>
          <t xml:space="preserve">Registre la fecha en la inició la </t>
        </r>
        <r>
          <rPr>
            <b/>
            <sz val="14"/>
            <color rgb="FF0000FF"/>
            <rFont val="Calibri"/>
          </rPr>
          <t xml:space="preserve">publicación de resultados </t>
        </r>
        <r>
          <rPr>
            <b/>
            <sz val="14"/>
            <color indexed="81"/>
            <rFont val="Calibri"/>
          </rPr>
          <t>de la actividad. Ejemplo: 30/06/20
En caso de que esta etapa no haya iniciado en su actividad, registre la sigla "SIN".
En caso que no aplique para su actividad, registre la sigla "NA".</t>
        </r>
      </text>
    </comment>
    <comment ref="V8" authorId="1">
      <text>
        <r>
          <rPr>
            <b/>
            <sz val="14"/>
            <color indexed="81"/>
            <rFont val="Calibri"/>
          </rPr>
          <t>Registre los</t>
        </r>
        <r>
          <rPr>
            <b/>
            <sz val="14"/>
            <color rgb="FF0000FF"/>
            <rFont val="Calibri"/>
          </rPr>
          <t xml:space="preserve"> canales de comunicación utilizados para publicar los resultados</t>
        </r>
        <r>
          <rPr>
            <b/>
            <sz val="14"/>
            <color indexed="81"/>
            <rFont val="Calibri"/>
          </rPr>
          <t xml:space="preserve"> de la actividad. Ejemplo: Redes sociales, página web, correo electrónico, intranet, sms, radio, perifoneo, etc.
En caso de que esta etapa no haya iniciado en su actividad, registre la sigla "SIN".
En caso que no aplique para su actividad, registre la sigla "NA".</t>
        </r>
      </text>
    </comment>
    <comment ref="X8" authorId="1">
      <text>
        <r>
          <rPr>
            <b/>
            <sz val="14"/>
            <color rgb="FF0000FF"/>
            <rFont val="Calibri"/>
          </rPr>
          <t>Registre los comproisos adquirido</t>
        </r>
        <r>
          <rPr>
            <b/>
            <sz val="14"/>
            <color indexed="81"/>
            <rFont val="Calibri"/>
          </rPr>
          <t xml:space="preserve">s con los rupos de interés en la actividad de diálogo.
Ejemplo: evaluar la posibilidad de hacer la audiencia de rendición de cuentas en una ciudad de la periferia del país.
En caso de que esta etapa no haya iniciado en su actividad, registre la sigla "SIN".
En caso que no aplique para su actividad, registre la sigla "NA".
</t>
        </r>
      </text>
    </comment>
    <comment ref="Y8" authorId="1">
      <text>
        <r>
          <rPr>
            <b/>
            <sz val="14"/>
            <color indexed="81"/>
            <rFont val="Calibri"/>
          </rPr>
          <t xml:space="preserve">Escriba brevemente el </t>
        </r>
        <r>
          <rPr>
            <b/>
            <sz val="14"/>
            <color rgb="FF0000FF"/>
            <rFont val="Calibri"/>
          </rPr>
          <t>avance cualitativo del compromiso adquirido.</t>
        </r>
        <r>
          <rPr>
            <b/>
            <sz val="14"/>
            <color indexed="81"/>
            <rFont val="Calibri"/>
          </rPr>
          <t xml:space="preserve">
Ejemplo: se realizó mesa de trabajo con la OAP para evaluar la posibilidad de hacer la audiencia de RDC en Arauca.
En caso de que esta etapa no haya iniciado en su actividad, registre la sigla "SIN".
En caso que no aplique para su actividad, registre la sigla "NA".</t>
        </r>
        <r>
          <rPr>
            <sz val="14"/>
            <color indexed="81"/>
            <rFont val="Calibri"/>
          </rPr>
          <t xml:space="preserve">
</t>
        </r>
      </text>
    </comment>
    <comment ref="Z8" authorId="1">
      <text>
        <r>
          <rPr>
            <b/>
            <sz val="14"/>
            <color indexed="81"/>
            <rFont val="Calibri"/>
          </rPr>
          <t xml:space="preserve">Registre la </t>
        </r>
        <r>
          <rPr>
            <b/>
            <sz val="14"/>
            <color rgb="FF0000FF"/>
            <rFont val="Calibri"/>
          </rPr>
          <t>fecha en la que finalizó la gestión del compormiso.</t>
        </r>
        <r>
          <rPr>
            <b/>
            <sz val="14"/>
            <color indexed="81"/>
            <rFont val="Calibri"/>
          </rPr>
          <t xml:space="preserve"> Ejemplo: 30/08/20
En caso de que esta etapa no haya iniciado en su actividad, registre la sigla "SIN".
En caso que no aplique para su actividad, registre la sigla "NA".</t>
        </r>
        <r>
          <rPr>
            <sz val="14"/>
            <color indexed="81"/>
            <rFont val="Calibri"/>
          </rPr>
          <t xml:space="preserve">
</t>
        </r>
      </text>
    </comment>
    <comment ref="K16" authorId="1">
      <text>
        <r>
          <rPr>
            <b/>
            <sz val="9"/>
            <color indexed="81"/>
            <rFont val="Calibri"/>
            <family val="2"/>
          </rPr>
          <t xml:space="preserve">Pendiente informe y encuesta
</t>
        </r>
      </text>
    </comment>
    <comment ref="K18" authorId="1">
      <text>
        <r>
          <rPr>
            <sz val="9"/>
            <color indexed="81"/>
            <rFont val="Calibri"/>
            <family val="2"/>
          </rPr>
          <t xml:space="preserve">Pendiente informe y encuesta.
</t>
        </r>
      </text>
    </comment>
    <comment ref="U22" authorId="2">
      <text>
        <r>
          <rPr>
            <b/>
            <sz val="9"/>
            <color indexed="81"/>
            <rFont val="Tahoma"/>
          </rPr>
          <t>Usuario:</t>
        </r>
        <r>
          <rPr>
            <sz val="9"/>
            <color indexed="81"/>
            <rFont val="Tahoma"/>
          </rPr>
          <t xml:space="preserve">
Se espera ser cumplida antes del 31 de diciembre</t>
        </r>
      </text>
    </comment>
  </commentList>
</comments>
</file>

<file path=xl/comments4.xml><?xml version="1.0" encoding="utf-8"?>
<comments xmlns="http://schemas.openxmlformats.org/spreadsheetml/2006/main">
  <authors>
    <author>eri lae</author>
  </authors>
  <commentList>
    <comment ref="B1" authorId="0">
      <text>
        <r>
          <rPr>
            <b/>
            <sz val="14"/>
            <color indexed="81"/>
            <rFont val="Calibri"/>
          </rPr>
          <t xml:space="preserve">Registre el </t>
        </r>
        <r>
          <rPr>
            <b/>
            <sz val="14"/>
            <color rgb="FF0000FF"/>
            <rFont val="Calibri"/>
          </rPr>
          <t>número personas que participaron</t>
        </r>
        <r>
          <rPr>
            <b/>
            <sz val="14"/>
            <color indexed="81"/>
            <rFont val="Calibri"/>
          </rPr>
          <t xml:space="preserve"> en la actividad de diálogo. 
Ejemplo: 30, 500, 12, etc.
En caso de que esta etapa no haya iniciado en su actividad, registre la sigla "SIN".
En caso que no aplique para su actividad, registre la sigla "NA".</t>
        </r>
      </text>
    </comment>
  </commentList>
</comments>
</file>

<file path=xl/sharedStrings.xml><?xml version="1.0" encoding="utf-8"?>
<sst xmlns="http://schemas.openxmlformats.org/spreadsheetml/2006/main" count="4092" uniqueCount="858">
  <si>
    <t>Plan de participación ciudadana ¡MinJusticia te escucha!</t>
  </si>
  <si>
    <t xml:space="preserve">Ministerio de Justicia y del Derecho
Calle 53 N°. 13 - 27 - Bogotá D.C., Colombia PBX (+57)(1) 444 31 00 </t>
  </si>
  <si>
    <t>Vigencia:</t>
  </si>
  <si>
    <t xml:space="preserve">Anexo - Formato cronograma de actividades de participación ciudadana </t>
  </si>
  <si>
    <t>Estrategia</t>
  </si>
  <si>
    <t>ID</t>
  </si>
  <si>
    <t>Nombre de la actividad</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</si>
  <si>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</si>
  <si>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</si>
  <si>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</si>
  <si>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</si>
  <si>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</si>
  <si>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</si>
  <si>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</si>
  <si>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</si>
  <si>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</si>
  <si>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</si>
  <si>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</si>
  <si>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</si>
  <si>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</si>
  <si>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</si>
  <si>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</si>
  <si>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</si>
  <si>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Objetivo de Desarrollo Sostenible Asociado</t>
  </si>
  <si>
    <t>Pacto PND</t>
  </si>
  <si>
    <t>Recursos Asociados</t>
  </si>
  <si>
    <t>Instancia de participación legalmente constituida</t>
  </si>
  <si>
    <t>Otro grupo de interés</t>
  </si>
  <si>
    <t>Presencial</t>
  </si>
  <si>
    <t>Télefonico</t>
  </si>
  <si>
    <t xml:space="preserve">Virtual </t>
  </si>
  <si>
    <t xml:space="preserve">Derecho Humano que se está Garantizando </t>
  </si>
  <si>
    <t xml:space="preserve">Promoción efectiva de la participación ciudadana </t>
  </si>
  <si>
    <t>Desarrollar el VI encuentro nacional de socialización de la política integral para enfrentar el problema de las drogas "Ruta Futuro" con los entes territoriales.</t>
  </si>
  <si>
    <t>Fortalecer la política integral de drogas y su implementación en todo el país.</t>
  </si>
  <si>
    <t>Encuentro realizado</t>
  </si>
  <si>
    <t xml:space="preserve">1 Informe de actividades de participación </t>
  </si>
  <si>
    <t>No</t>
  </si>
  <si>
    <t>Instituciones o dependencias públicas del nivel departamental  y distrital 
Organizaciones en general</t>
  </si>
  <si>
    <t>Plan Anticorrupción y de Atención al Ciudadano</t>
  </si>
  <si>
    <t xml:space="preserve">Seminario (encuentro) </t>
  </si>
  <si>
    <t>X</t>
  </si>
  <si>
    <t xml:space="preserve">Bogotá </t>
  </si>
  <si>
    <t>No aplica</t>
  </si>
  <si>
    <t>Ejecución o implementación participativa</t>
  </si>
  <si>
    <t>Ejecución e implementación participativa</t>
  </si>
  <si>
    <t>Dirección de Política de Drogas y Actividades Relacionadas</t>
  </si>
  <si>
    <t>dialoguemos@minjusticia.gov.co</t>
  </si>
  <si>
    <t xml:space="preserve">Paz, Justicia e Instituciones Sólidas </t>
  </si>
  <si>
    <t>Pacto por la legalidad: seguridad
efectiva y justicia transparente
para que todos vivamos con
libertad y en democracia</t>
  </si>
  <si>
    <t>Humanos
Financieros
Físicos</t>
  </si>
  <si>
    <t>Realizar mediciones de percepción del grupo objetivo al que va dirigida la información respecto a la calidad y accesibilidad de la oferta institucional y el servicio recibido. (Encuesta ODC).</t>
  </si>
  <si>
    <t>Mediciones realizadas</t>
  </si>
  <si>
    <t xml:space="preserve">Encuesta virtual </t>
  </si>
  <si>
    <t>Consulta</t>
  </si>
  <si>
    <t>Participación en la identificación de necesidades o diagnóstico</t>
  </si>
  <si>
    <t xml:space="preserve"> 30/12/20</t>
  </si>
  <si>
    <t>Humanos
Tecnológicos</t>
  </si>
  <si>
    <t>Evaluar el impacto y la funcionalidad del formulario web que permite  la racionalización del trámite de repatriaciones.</t>
  </si>
  <si>
    <t>Identificar necesidades y oportunidades de mejora de éste canal para iniciar el trámite.</t>
  </si>
  <si>
    <t>Consultas realizadas</t>
  </si>
  <si>
    <t xml:space="preserve">Personas privadas de la libertad, familiares, apoderados o cualquier tercero interesado en la consulta del trámite. </t>
  </si>
  <si>
    <t>Dirección de Asuntos Internacionales</t>
  </si>
  <si>
    <t>Realizar un Facebook live o un directo en YouTube para dialogar con los grupos de interés sobre los trámites de licencias cannabis.</t>
  </si>
  <si>
    <t>Fortalecer los conocimientos de los usuarios actuales y potenciales sobre los trámites de licencias de cannabis.</t>
  </si>
  <si>
    <t>Diálogo virtual implementado</t>
  </si>
  <si>
    <t xml:space="preserve">1 Informe de actividades de participación de la Subdirección </t>
  </si>
  <si>
    <t>Ciudadanos nacionales y
extranjeros usuarios del trámite
Organizaciones con ánimo de lucro
Organizaciones sin ánimo de lucro
Ciudadanos no usuarios del trámite  (potenciales usuarios)
Medios de comunicación</t>
  </si>
  <si>
    <t>Plan de Acción Institucional
Plan Anticorrupción y de Atención al Ciudadano</t>
  </si>
  <si>
    <t>Facebook live o directo en YouTube</t>
  </si>
  <si>
    <t>Bogotá</t>
  </si>
  <si>
    <t>Subdirección de Control y Fiscalización de Sustancias Químicas y Estupefacientes</t>
  </si>
  <si>
    <t>Realizar un Facebook live o un directo en YouTube para dialogar con los grupos de interés sobre los trámites de sustancias químicas.</t>
  </si>
  <si>
    <t>Fortalecer los conocimientos de los usuarios actuales y potenciales sobre los trámites de sustancias químicas.</t>
  </si>
  <si>
    <t>Ciudadano
Extranjeros
Instituciones o dependencias públicas
Organizaciones</t>
  </si>
  <si>
    <t>Realización de jornadas de acceso a la justicia en municipios priorizados.</t>
  </si>
  <si>
    <t>Brindar orientación y asesoría jurídica, así como servicios de justicia y de resolución de conflictos a comunidades de zonas vulnerables.</t>
  </si>
  <si>
    <t>Jornadas realizadas</t>
  </si>
  <si>
    <t>1 Informe de la jornadas realizadas</t>
  </si>
  <si>
    <t>Comunidades de zonas vulnerables.
Ciudadanía en general</t>
  </si>
  <si>
    <t>Plan de Acción Institucional</t>
  </si>
  <si>
    <t>Jornada  de orientación</t>
  </si>
  <si>
    <t>Municipios priorizados de los departamentos de: Antioquia, Bolívar, Caldas, Cundinamarca, Caquetá, Chocó, Nariño,  Tolima, Sucre.</t>
  </si>
  <si>
    <t>Alcaldías y gobernaciones, entidades locales, operadores de justicia</t>
  </si>
  <si>
    <t>Dirección de Métodos Alternativos de Solución de Conflictos</t>
  </si>
  <si>
    <t>Realizar divulgación y socialización de la política de simplificación, depuración y armonización del ordenamiento jurídico y de la herramienta Suin Juriscol.</t>
  </si>
  <si>
    <t>Dar a conocer a los grupos de interes en los diferentes espacios de participación la temática de simplificación, depuración y divulgación normativa y sensibilizar a los participantes respecto de la importancia y el uso de el Sistema Único de Información Normativa (Suin- Juriscol).</t>
  </si>
  <si>
    <t>Eventos realizados</t>
  </si>
  <si>
    <t>Informe de resultados de los espacios de divulgación.</t>
  </si>
  <si>
    <t>Ciudadanía en general 
Funcionarios de la rama judicial
Academia
Servidores públicos en general</t>
  </si>
  <si>
    <t>Eventos de divulgación  y socialización</t>
  </si>
  <si>
    <t>Municipios priorizados.
Nota: una vez definidos los municipios serán publicados sus nombres.</t>
  </si>
  <si>
    <t>Consejo de Estado, Direcciones del ministerio de justicia y /o Entidades Públicas</t>
  </si>
  <si>
    <t>Dirección de Desarrollo del Derecho y el Ordenamiento Jurídico</t>
  </si>
  <si>
    <t>Difusión de la la herramienta Suin-Juriscol para las entidades territoriales.</t>
  </si>
  <si>
    <t>Facilitar el conocimiento de la normativa y socializar los contenidos de interés incluidos en el portal web con las entidades territoriales.</t>
  </si>
  <si>
    <t>Divulgación realizada</t>
  </si>
  <si>
    <t>Informe de  socialización con entidades territoriales</t>
  </si>
  <si>
    <t xml:space="preserve">
Servidores públicos de entidades públicas territoriales </t>
  </si>
  <si>
    <t>Contenido virtual  divulgado</t>
  </si>
  <si>
    <t>Capitales de Departamentos</t>
  </si>
  <si>
    <t>Alcaldías y /o gobernaciones entre otros.</t>
  </si>
  <si>
    <t>Presentar y socializar la Metodología de depuración de los Decretos Únicos Reglamentarios (DUR).</t>
  </si>
  <si>
    <t xml:space="preserve">Socializar con la ciudadanía y los funcionarios de las entidades públicas la metodología de depuración normativa de los DUR. </t>
  </si>
  <si>
    <t>Mesa de trabajo realizada</t>
  </si>
  <si>
    <t>Informe de resultados de la socialización.</t>
  </si>
  <si>
    <t>Ciudadanía en general 
Funcionarios de la rama judicial 
Servidores públicos en general</t>
  </si>
  <si>
    <t>Reuniones con los servidores de entidades públicas encargados de la aplicación de la Metodología de Depuración.</t>
  </si>
  <si>
    <t>Entidades Publicas</t>
  </si>
  <si>
    <t>Humanos
Físicos</t>
  </si>
  <si>
    <t>Jornadas de capacitación sobre procedimiento legislativo.</t>
  </si>
  <si>
    <t>El Grupo de Asuntos legislativos por medio de esta actividad desea que los ciudadanos profesionales de diferentes áreas, conozcan como se tramitan las leyes en el congreso, procedimiento, aprobación y sanción de las mismas.</t>
  </si>
  <si>
    <t>Jornada presencial realizada</t>
  </si>
  <si>
    <t xml:space="preserve">1 informe de la jornada </t>
  </si>
  <si>
    <t>Academia
Unidades de trabajo legislativo del congreso
Ciudadanía en general</t>
  </si>
  <si>
    <t>Jornada informativa</t>
  </si>
  <si>
    <t xml:space="preserve">Congreso de la República </t>
  </si>
  <si>
    <t>Grupo de Asuntos Legislativos</t>
  </si>
  <si>
    <t>Consulta de percepción de la información oficial producida por el Ministerio de Justicia y del Derecho a los medios de comunicación masivos nacionales.</t>
  </si>
  <si>
    <t>Realizar periódicamente mediciones de percepción al grupo objetivo al que va dirigida la información respecto a la calidad y accesibilidad de la oferta institucional y el servicio recibido, e informar los resultados al nivel directivo con el fin de identificar oportunidades y acciones de mejora.</t>
  </si>
  <si>
    <t>Encuesta aplicada</t>
  </si>
  <si>
    <t>La medición del indicador</t>
  </si>
  <si>
    <t xml:space="preserve">Medios de comunicación </t>
  </si>
  <si>
    <t>Encuesta telefónica</t>
  </si>
  <si>
    <t>Oficina de Prensa y Comunicaciones</t>
  </si>
  <si>
    <t>Encuestas realizadas en la Estrategia Interinstitucional de Jornadas móviles de atención y orientación a víctimas del conflicto armado.</t>
  </si>
  <si>
    <t>Valoración de fortalecimiento, para identificar fortalezas y debilidades de la estrategia.</t>
  </si>
  <si>
    <t>Encuesta aplicada (10% de la población atendida)</t>
  </si>
  <si>
    <t xml:space="preserve">1 Informe de la actividad de participación </t>
  </si>
  <si>
    <t>Víctimas del conflicto armado</t>
  </si>
  <si>
    <t>Encuesta  en jornadas móviles</t>
  </si>
  <si>
    <t>Municipios priorizados con deficiente oferta institucional.
Nota: una vez definidos los municipios serán publicados sus nombres.</t>
  </si>
  <si>
    <t>Dirección de Justicia Transicional</t>
  </si>
  <si>
    <t>Publicar en el SECOP I y II la información relacionada con los procesos contractuales, para brindar el espacio a los oferentes, veedurías ciudadanas y ciudadanos en general de participar en el proceso contractual de la Entidad.</t>
  </si>
  <si>
    <t xml:space="preserve">Promover la transparencia en la gestión contractual del Ministerio, para brindar el espacio a los oferentes, veedurías ciudadanas y ciudadanos en general de participar en el proceso contractual de la Entidad y de esta manera dar cumplimiento a la normatividad legal vigente en materia de contratación estatal. </t>
  </si>
  <si>
    <t>Información publicada</t>
  </si>
  <si>
    <t xml:space="preserve">1 informe de participación </t>
  </si>
  <si>
    <t>Oferentes de procesos contractuales
Ciudadanía en General</t>
  </si>
  <si>
    <t xml:space="preserve">
Plan Anticorrupción y de Atención al Ciudadano</t>
  </si>
  <si>
    <t>Publicación de información participativa</t>
  </si>
  <si>
    <t>Agencia Nacional de Contratación Pública  Colombia Compra Eficiente</t>
  </si>
  <si>
    <t>Participación en la información</t>
  </si>
  <si>
    <t>Grupo de Gestión Contractual</t>
  </si>
  <si>
    <t>Realizar 2 audiencias públicas de Rendición de Cuentas programada para ela vigencoia 2020.</t>
  </si>
  <si>
    <t xml:space="preserve">Promover la incidencia de los grupos de interés en la evaluación y control de la gestión pública del Ministerio. </t>
  </si>
  <si>
    <t>Audiencias realizadas</t>
  </si>
  <si>
    <t xml:space="preserve">Todos los grupos de interés del Ministerio
</t>
  </si>
  <si>
    <t xml:space="preserve">
Plan Anticorrupción y de Atención al Ciudadano
Plan de Acción Institucional</t>
  </si>
  <si>
    <t>Audiencia</t>
  </si>
  <si>
    <t>Control y Evaluación</t>
  </si>
  <si>
    <t>Evaluación y control ciudadanos</t>
  </si>
  <si>
    <t>Oficina Asesora de Planeación / Equipo líder de RDC</t>
  </si>
  <si>
    <t>Humanos
Tecnológicos
Físicos 
Financieros</t>
  </si>
  <si>
    <t>Evaluar la percepción ciudadana de Rendicion de Cuentas  programada para cada semestre del 2020</t>
  </si>
  <si>
    <t>Identificar necesidades y oportunidades de mjeora para las audiencias de rendición de cuentas que realice el Ministerio.</t>
  </si>
  <si>
    <t>1 Informe de resultados</t>
  </si>
  <si>
    <t xml:space="preserve">Grupos de Valor
Cliente interno (servidores y contratistas)
</t>
  </si>
  <si>
    <t xml:space="preserve">Encuesta </t>
  </si>
  <si>
    <t>Grupo de Servicio al Ciudadano</t>
  </si>
  <si>
    <t>Pacto por la gestión pública efectiva​​</t>
  </si>
  <si>
    <t>Generar espacios de conversación e intercambio de información con la ciudadanía en las ferias nacionales de servicio a las que sea convocado el MinJusticia.</t>
  </si>
  <si>
    <t>Fomentar la participación  y la entrega de información pública sobre la oferta institucional del MinJisticia, a la ciudadanía.</t>
  </si>
  <si>
    <t>Participación en ferias de servicio</t>
  </si>
  <si>
    <t>Ciudadanía en general</t>
  </si>
  <si>
    <t>Ferias de servicio</t>
  </si>
  <si>
    <t>Territorio nacional
Nota: la ubicación de la feria será definida por las entidades convocantes.</t>
  </si>
  <si>
    <t>Consejo de Estado
Departamento Nacional de Planeación</t>
  </si>
  <si>
    <t>Grupo de Servicio al Ciudadano (articula)
Dependencias misionales por demanda</t>
  </si>
  <si>
    <t>Jornadas de socialización y/o fortalecimiento de la Kriss Romaní</t>
  </si>
  <si>
    <t>Socializar el protocolo construido conjuntamente con el pueblo Rom y el Ministerio del Interior en el año 2018, con el cual se pretende visibilizar ante los operadores de justicia las formas de resolución de conflictos propia de esta colectividad, así como sensibilizar sobre algunas recomendaciones para su atención. Lo anterior en cumplimiento del PND 2018-2022</t>
  </si>
  <si>
    <t>Mesa de trabajo realizadas</t>
  </si>
  <si>
    <t>Informe de desarrollo</t>
  </si>
  <si>
    <t>Representantes del pueblo Rom/Gitano, operadores de justicia territorial y ministerio público</t>
  </si>
  <si>
    <t>Mesa de trabajo</t>
  </si>
  <si>
    <t xml:space="preserve"> Sabana Larga,  Sampués, Sahagún y San Pelayo.</t>
  </si>
  <si>
    <t>MAPPOEA</t>
  </si>
  <si>
    <t xml:space="preserve">Dirección de Justicia Formal </t>
  </si>
  <si>
    <t>Humanos
Físicos 
Financieros</t>
  </si>
  <si>
    <t>Realizar formación con enfoque diferencial étnico en territorios priorizados a operadores de justicia</t>
  </si>
  <si>
    <t>Implementar formación en pluralismo jurídico y enfoque diferencial étnico en cumplimiento del PND 2018-2022</t>
  </si>
  <si>
    <t>Operadores de justicia capacitados</t>
  </si>
  <si>
    <t>Operadores de justicia que son competencia del ejecutivo</t>
  </si>
  <si>
    <t>Formación virtual</t>
  </si>
  <si>
    <t>Bogotá,
Nariño, Cauca, Casanare, Cesar y Norte de Santander</t>
  </si>
  <si>
    <t>N.A.</t>
  </si>
  <si>
    <t>Realizar formación en Género  y discapacidad en territorios priorizados a la comunidad júridica.</t>
  </si>
  <si>
    <t xml:space="preserve">Promover la implementación de la Justicia Inclusiva. </t>
  </si>
  <si>
    <t xml:space="preserve">Programas de formación implementados </t>
  </si>
  <si>
    <t>Comunidad académica, operadores de justicia, entidades públicas.</t>
  </si>
  <si>
    <t xml:space="preserve">Popayán, Pasto, Meta, Manizales, Montería. </t>
  </si>
  <si>
    <t xml:space="preserve">Desarrollar espacios de articulación con los integrantes de la red tejiendo justicia. </t>
  </si>
  <si>
    <t>Foros y talleres de formación, realizados.</t>
  </si>
  <si>
    <t xml:space="preserve">Comunidad académica. </t>
  </si>
  <si>
    <t>Foros, talleres de formación, etc</t>
  </si>
  <si>
    <t xml:space="preserve">Adelantar proceso de sensibilización ciudadana dirigido a la mujer rural sobre acceso a la justicia y la tierra en un  municipio. </t>
  </si>
  <si>
    <t>Informe final de operador sobre proceso de sensibilización</t>
  </si>
  <si>
    <t xml:space="preserve">Planadas </t>
  </si>
  <si>
    <t>Implementar proceso de capacitación a Inspectores y Corregidores de Policía</t>
  </si>
  <si>
    <t>Fortalecimiento a las competencias de los operadores de justicia.</t>
  </si>
  <si>
    <t xml:space="preserve">
Inspectores y Corregidores de Policía capacitados</t>
  </si>
  <si>
    <t>Inspectores y Corregidores de Policía, Personeros y funcionarios del ente territorial (secretarías de gobierno).</t>
  </si>
  <si>
    <t xml:space="preserve">
Formación virtual</t>
  </si>
  <si>
    <t>Atlántico, cauca, Nariño, Magdalena, Putumayo, Meta, Boyacá y Casanare</t>
  </si>
  <si>
    <t>Generar espacios de participación para la socialización de las iniciativas de reforma al Sistema de Administración Justicia</t>
  </si>
  <si>
    <t>Socializar las reformas impulsadas por la entidad para lograr una justicia cercana al ciudadano, pronta y efectiva.</t>
  </si>
  <si>
    <t>Foros realizados</t>
  </si>
  <si>
    <t xml:space="preserve">Informe de desarrollo </t>
  </si>
  <si>
    <t>Comunidad académica, operadores de justicia, entidades públicas, Ciudadania en general.</t>
  </si>
  <si>
    <t>Foros</t>
  </si>
  <si>
    <t>Pendiente por definir</t>
  </si>
  <si>
    <t>Realizar la construcción participativa del plan de participación ciudadana del Ministerio de Justicia y del Derecho para la vigencia 2020.</t>
  </si>
  <si>
    <t xml:space="preserve">Promover la incidencia de los grupos de interés en la formulación de las actividades de participación ciudadana del Ministerio apra la vigencia 2020. </t>
  </si>
  <si>
    <t>Dialogo implementado</t>
  </si>
  <si>
    <t>Listados de asistencia, memorias o notas de prensa.</t>
  </si>
  <si>
    <t>Ciudadanía en general
Cliente interno (servidores y contratistas)</t>
  </si>
  <si>
    <t>Facebook live y plataforma virtual de diálogo, mensajes sms</t>
  </si>
  <si>
    <t>Urna de Cristal</t>
  </si>
  <si>
    <t>Formulación participativa</t>
  </si>
  <si>
    <t>Consultar a los grupos de valor de la entidad su nivel de satisfación frente a la atención recibida por los diferenes canales de atención al ciudadano.</t>
  </si>
  <si>
    <t>Identificar necesidades y oportunidades de mjeora de los canales y criterios de atención al ciudadano del Ministerio.</t>
  </si>
  <si>
    <t>Consultar a los servidores y contratistas de la entidad, así como de la ciudadanía en general,  sobre sus sugerencias al proyecto del Plan Anticorrupción y de Atención al Ciudadano 2020. (Elaboración de banner y socialización en redes sociales).</t>
  </si>
  <si>
    <t xml:space="preserve">Invitar a los servidores y contratistas de la entidad, así como de la ciudadanía en general a que participen en la construcción del Plan Anticorrupción y de Atención al Ciudadano 2020. </t>
  </si>
  <si>
    <t>Chat virtual, en caso de comentarios por facebook y Twitter.</t>
  </si>
  <si>
    <t>Nación</t>
  </si>
  <si>
    <t>Oficina Asesora de Planeación</t>
  </si>
  <si>
    <t>Diseñar y Socializar  la campaña de sensibilización de la Politica Criminal y Penitenciaria</t>
  </si>
  <si>
    <t>Estrategia pedagógica para la sensibilización y concientización ciudadana de la política criminal que incida en la transformación de los paradigmas sociales e institucionales sobre los fines del derecho penal, de la pena, de las alternativas sancionatorias a la privación de la libertad y en el reconocimiento de las limitaciones y efectos de la prisión para la resocialización.</t>
  </si>
  <si>
    <t>Estrategia  validada para la sensibilización y concientización de la ciudadanía sobre la política criminal.</t>
  </si>
  <si>
    <t>Documento de estrategia validada para la sensibilización y concientización de la ciudadanía sobre la política criminal</t>
  </si>
  <si>
    <t>SI</t>
  </si>
  <si>
    <t xml:space="preserve">Ciudadanía en general </t>
  </si>
  <si>
    <t>Plan de Acción Institucional
Proyectos de Inversión
Funciones Decreto 1427 de 2017</t>
  </si>
  <si>
    <t xml:space="preserve">Mesas de expertos  y Grupos Focales
Seminarios con Sociedad Civil
</t>
  </si>
  <si>
    <t>Bogotá
Cali</t>
  </si>
  <si>
    <t>Universidad Nacional, USPEC, INPEC, Academia, Miembros de la Sociedad Civil, FGN,  Consejo Superior de la Judicatura.</t>
  </si>
  <si>
    <t>30 y 31 de enero de 2020; 7 y 11 de febrero de 2020</t>
  </si>
  <si>
    <t>30 de noviembre de 2020</t>
  </si>
  <si>
    <t>Dirección de Política Criminal</t>
  </si>
  <si>
    <t>opcriminal@minjusticia.gov.co</t>
  </si>
  <si>
    <t xml:space="preserve">Desarrollar un ejercicio de participación ciudadana en el marco del proceso de formación y transferencia metodológica  del programa justicia juvenil restaurativa a las autoridades competentes del SRPA y del Sistema de convivencia escolar del ente territorial </t>
  </si>
  <si>
    <t>Realizar transferencia metodológica del programa  Justicia Juvenil Restaurativa</t>
  </si>
  <si>
    <t>Número de personas capacitadas</t>
  </si>
  <si>
    <t>Personas capacitadas</t>
  </si>
  <si>
    <t>Si</t>
  </si>
  <si>
    <t>Secretarías de las Gobernaciones</t>
  </si>
  <si>
    <t>Jornadas de formación participativa</t>
  </si>
  <si>
    <t>Espacio físico habilitado por el ente territorial</t>
  </si>
  <si>
    <t>Todas las entidades del SNCRPA y Comités Departamentales</t>
  </si>
  <si>
    <t>Diligencia Grupo de Servicio al Ciudadano</t>
  </si>
  <si>
    <t>Cuando se suscriba el Convenio de Cooperación con la OIM</t>
  </si>
  <si>
    <t>Diciembre de 2020</t>
  </si>
  <si>
    <t>Construir participativamente del Plan de Acción Institucional vigencia  2021, a través de la puesta en consideración a los servidores y contratistas de la entidad, así como de la ciudadanía en general"</t>
  </si>
  <si>
    <t>Invitar a los servidores y contratistas de la entidad, así como de la ciudadanía en general a que participen en la construcción del Plan de Acción Institucional vigencia 2021.</t>
  </si>
  <si>
    <t>Cliente interno (servidores y contratistas)
Ciudadanía en general</t>
  </si>
  <si>
    <t>Correo electrónico institucional.</t>
  </si>
  <si>
    <t xml:space="preserve">Condiciones institucionales idóneas para la promoción de la participación </t>
  </si>
  <si>
    <t>Elaborar el diagnóstico del estado actual de la participación ciudadana en la entidad</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</si>
  <si>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</si>
  <si>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Diagnóstico elaborado</t>
  </si>
  <si>
    <t>Humanos
Físicos
Tecnológicos</t>
  </si>
  <si>
    <t>Construir y socializar un formato interno de reporte de las actividades de participación del MinJusticia.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</si>
  <si>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</si>
  <si>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Formato socializado</t>
  </si>
  <si>
    <t>Formato</t>
  </si>
  <si>
    <t>Estructuración y publicación del micrositio de participación ciudadana del Ministerio, que incluya herramientas de diálogo y de consulta de información georreferenciada sobre las actividades de participación.</t>
  </si>
  <si>
    <t>Definir una estrategia de comunicación (interna y externa) que permita informar sobrela actividad participativa, desde su inicio, ejecución y desarrollo.</t>
  </si>
  <si>
    <t>Micrositio de participación ciudadana publicado</t>
  </si>
  <si>
    <t>Documentar y socializar con las dependencias, los lineamientos para el desarrollo de las actividades de participación ciudadana en el Ministerio.</t>
  </si>
  <si>
    <t>Preparar la información  que entregará en el desarrollo de las actividades  ya identificadas que se  van a someter a participación.</t>
  </si>
  <si>
    <t>Documento con lineamientos</t>
  </si>
  <si>
    <t>Construir y socializar con las dependencias de la Entidad, un modelo de encuesta de satisfacción para aplicar en los ejercicios de diálogo con los grupos de interés.</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</si>
  <si>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</si>
  <si>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Modelo de encuesta socializado</t>
  </si>
  <si>
    <t xml:space="preserve">Gestionar el diligenciamiento cuatrimestral del formato interno de reporte del plan de participación ciudadana. </t>
  </si>
  <si>
    <t xml:space="preserve">Diligenciar el formato interno de reporte definido con  los resultados obtenidos en el ejercicio, y entregarlo al área de planeación. </t>
  </si>
  <si>
    <t xml:space="preserve">Seguimientos cuatrimestrales </t>
  </si>
  <si>
    <t>Construir y socializar con las dependencias, modelo de informe de ejercicios de participación ciudadana.</t>
  </si>
  <si>
    <t>Publicar y divulgar, por parte del  área que ejecutó  la actividad , los resultados y acuerdos desarollados en el proceso de participación, señalando la fase del ciclo de la gestión y el nivel de incidencia de los grupos de valor.</t>
  </si>
  <si>
    <t>Modelo de informe socializado</t>
  </si>
  <si>
    <t>Construir y publicar informe de resultados obtenidos de las diferentes actividades de participación ciudadana adelantadas en el plan 2020 y las buenas prácticas identificadas.</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</si>
  <si>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</si>
  <si>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Informe socializado (semestral)</t>
  </si>
  <si>
    <t>Fomento de la cultura institucional de participación ciudadana</t>
  </si>
  <si>
    <t>Construcción participativa de la estrategia para la organización de archivos y transferencias documentales.</t>
  </si>
  <si>
    <t>Fortalecer las competencias interinstitucionales para el manejo técnico de información documental.</t>
  </si>
  <si>
    <t>Ejercicio de participación implementado</t>
  </si>
  <si>
    <t xml:space="preserve">1 Informe del ejercicio de participación </t>
  </si>
  <si>
    <t>Cliente interno (servidores y contratistas)</t>
  </si>
  <si>
    <t>Plan de Acción Institucional
Plan Institucional de Archivo -. PINAR</t>
  </si>
  <si>
    <t>Consulta virtual y mesa técnica</t>
  </si>
  <si>
    <t>Grupo de Gestión Documental</t>
  </si>
  <si>
    <t>Humanos
Tecnológicos
Físicos</t>
  </si>
  <si>
    <t>Socializar los protocolos de atención al ciudadano a los colaboradores de la Entidad</t>
  </si>
  <si>
    <t>Promover la cultura institucional de buen servicio al ciudadano.</t>
  </si>
  <si>
    <t>Capacitaciones/talleres/charlas/jornadas resalizados/información divulgada</t>
  </si>
  <si>
    <t xml:space="preserve">Listados de asistencia y memorias </t>
  </si>
  <si>
    <t>Socializar los lineamientos institucionales de participación ciudadana a los colaboradores de la Entidad.</t>
  </si>
  <si>
    <t>Promover el conocimiento de la entidad sobre la política de participación ciudadana y promover su implementación institucional.</t>
  </si>
  <si>
    <t>Listados de asistencia y memorias de la jornada</t>
  </si>
  <si>
    <t xml:space="preserve">Plan Estratégico Institucional
</t>
  </si>
  <si>
    <t>Construir participativamente el código de integridad del Ministerio.</t>
  </si>
  <si>
    <t>Generar apropiación en el grupo de interés e incorporar en su gestión los valores y principios e integridad de la función pública.</t>
  </si>
  <si>
    <t>Propuesta de Código de integridad Ministerio de Justicia y del Derecho construida con el Equipo de Integridad Ministerio de Justicia y del Derecho que se conforme</t>
  </si>
  <si>
    <t>Sí</t>
  </si>
  <si>
    <t>Plan Estratégico de Talento Humano
Plan de Acción Institucional
Plan Anticorrupción y de Atención al Ciudadano</t>
  </si>
  <si>
    <t>Secretaría de Transparencia de la Presidencia
DAFP
ARL POSITIVA</t>
  </si>
  <si>
    <t>Grupo de Gestión Humana</t>
  </si>
  <si>
    <t xml:space="preserve">Realización de conversatorios virtuales sobre la "continuidad de los servicios de conciliación por medios virtuales".  </t>
  </si>
  <si>
    <t>Brindar orientación sobre el procedimiento a seguir en la celebración de audiencias de conciliación virtuales y el normograma aplicable a saber: Ley 527 de 1999, Ley 1563, Ley 1564, Ley 1581, decretos Ley 460, 491, 620, y 806, en el marco de la emergencia sanitaria</t>
  </si>
  <si>
    <t>Conversatorios virtuales realizados</t>
  </si>
  <si>
    <t>1 Informe de los conversatorios realizados</t>
  </si>
  <si>
    <t>Centros de conciliación, arbitraje y amigable composición
Funcionarios públicos habilitados para conciliar</t>
  </si>
  <si>
    <t>Implementación de los Decretos 491 y 806 de 2020</t>
  </si>
  <si>
    <t>Conversatorios a través de plataforma virtual</t>
  </si>
  <si>
    <t>Plataforma virtual</t>
  </si>
  <si>
    <t>Centros de conciliación, arbitraje y amigable composición</t>
  </si>
  <si>
    <t>Espacios de socialización realizados</t>
  </si>
  <si>
    <t>Informe de desarrollo
(Correoselectrónicos de la convocatoria, grabación de la sesión,registro de asistencia de formulario de Google o relatoría)</t>
  </si>
  <si>
    <t>Espacio de socialización</t>
  </si>
  <si>
    <t>1.Girón
2.Envigado
3.SabanaLarga
4.Sahagún.</t>
  </si>
  <si>
    <t>Realizar formación con enfoque diferencial étnico a operadores de justicia</t>
  </si>
  <si>
    <t>Nacional</t>
  </si>
  <si>
    <t>Implementar cursos de formación en género  y discapacidad para la comunidad júridica.</t>
  </si>
  <si>
    <t>Adelantar proceso de formación ciudadana  sobre acceso a la justicia y a la tierra de la mujer rural.</t>
  </si>
  <si>
    <t>Informe final de operador sobre proceso de formación</t>
  </si>
  <si>
    <t>Proceso de formación virtual</t>
  </si>
  <si>
    <t>Informe de desarrollo 
(Notas de prensa, piezas de invitación o agendas de las sesiones)</t>
  </si>
  <si>
    <t>Espacios de socialización</t>
  </si>
  <si>
    <t>Consultar a los grupos de valor de la entidad su nivel de satisfacción frente a la atención recibida por los diferentes canales de atención al ciudadano.</t>
  </si>
  <si>
    <t>Consulta/Innovación abierta</t>
  </si>
  <si>
    <t>Socializar los protocolos de atención al ciudadano a los colaboradores de la Entidad.</t>
  </si>
  <si>
    <t>Formato interno de reporte del plan de participación ciudadana ¡MinJusticia te ecucha!</t>
  </si>
  <si>
    <t>F-GG-02-01</t>
  </si>
  <si>
    <t>Ministerio de Justicia y del Derecho
Calle 53 N°. 13 - 27 - Bogotá D.C., Colombia PBX (+57)(1) 444 31 00</t>
  </si>
  <si>
    <t>% avance plan productos</t>
  </si>
  <si>
    <t>% avance plan gestión</t>
  </si>
  <si>
    <t>Fechas de reporte</t>
  </si>
  <si>
    <t>1 Cuatrimestre</t>
  </si>
  <si>
    <t>2 Cuatrimestre</t>
  </si>
  <si>
    <t>3 Cuatrimestre</t>
  </si>
  <si>
    <t xml:space="preserve">Anexo - Formato interno de reporte de  las actividades de participación ciudadana </t>
  </si>
  <si>
    <t>Fecha programada inicio</t>
  </si>
  <si>
    <t>Avance general por actividad</t>
  </si>
  <si>
    <t>Divulgación de la información previa al diálogo</t>
  </si>
  <si>
    <t>Convocatoria para el diálogo</t>
  </si>
  <si>
    <t xml:space="preserve">Desarrollo del diálogo </t>
  </si>
  <si>
    <t>Publicación de resultados</t>
  </si>
  <si>
    <t>Resultados  de medición percepción del diálogo</t>
  </si>
  <si>
    <t>Seguimiento a compromisos</t>
  </si>
  <si>
    <t>Observaciones dependencia - primera línea de defensa</t>
  </si>
  <si>
    <t>Observaciones GSC - Segunda línea de defensa</t>
  </si>
  <si>
    <t># Productos programados</t>
  </si>
  <si>
    <t># Productos realizados</t>
  </si>
  <si>
    <t>% de avance productos</t>
  </si>
  <si>
    <t>% avance gestión</t>
  </si>
  <si>
    <t>Fecha de divulgación
(dd/mm/aa)</t>
  </si>
  <si>
    <t>Canales utilizados para la divulgación</t>
  </si>
  <si>
    <t>Fecha en que se realizó la convocatoria 
(dd/mm/aa)</t>
  </si>
  <si>
    <t>Canales utilizados para la convocatoria</t>
  </si>
  <si>
    <t>Fecha en que se realizó la actividad
(dd/mm/aa)</t>
  </si>
  <si>
    <t>Canales utilizados para el diálogo</t>
  </si>
  <si>
    <t>Número de participantes</t>
  </si>
  <si>
    <t>Fecha en que se publicaron los resultados
(dd/mm/aa)</t>
  </si>
  <si>
    <t>Canales utilizados divulgar resultados</t>
  </si>
  <si>
    <t xml:space="preserve">Compromisos adquiridos de cara a la ciudadanía </t>
  </si>
  <si>
    <t>Avance de compromiso adquirido</t>
  </si>
  <si>
    <t>Fecha finalización del compromiso (dd(mm/aa)</t>
  </si>
  <si>
    <t>SIN</t>
  </si>
  <si>
    <t>esta actividad se reprogramó para  noviembre por tema de covic19</t>
  </si>
  <si>
    <t>La dependencia no reportó avance de gestión, sin emnargo la actividad se encuentra en términos.</t>
  </si>
  <si>
    <t>esta actividad se hará  con los asistente en el mes de diciembre</t>
  </si>
  <si>
    <t>En la pagina web del Ministerio se encuentra un formulario web que tiene como fin dar inicio al trámite de repatriaciones, en donde  la ciudadanía pueda registrar la solicitud y consultar sobre el estado de la misma.</t>
  </si>
  <si>
    <t>https://www.minjusticia.gov.co/Repatriaciones</t>
  </si>
  <si>
    <t>Pagina web</t>
  </si>
  <si>
    <t>Actualmente estamos en el proceso de Sistematización del Trámite de Traslado de personas, Repatriaciones, que finalizaremos en junio de la vigencia y se procederá a realizar las encuestas.</t>
  </si>
  <si>
    <t>Se solicitó aclarar el reporte e incluir las evidencias. La encuesta no está aún en operación pero ya se divulgó información premliminar por reportar.
Ya ok.</t>
  </si>
  <si>
    <t>Esta acción aún no se realiza se encuentra programada a partir del 01/06/2020.</t>
  </si>
  <si>
    <t>Actividad sin iniciar. En término.</t>
  </si>
  <si>
    <t xml:space="preserve">Se avanzó en la gestión del proceso pre-contractual con el operador para la ejecución de las jornadas. </t>
  </si>
  <si>
    <r>
      <rPr>
        <sz val="11"/>
        <rFont val="Arial"/>
      </rPr>
      <t>1. Documentos de estudios previos y sus anexos
2.Correos electrónicos de gestión
3. Estudio de sector</t>
    </r>
    <r>
      <rPr>
        <sz val="11"/>
        <color theme="10"/>
        <rFont val="Arial"/>
      </rPr>
      <t xml:space="preserve">
</t>
    </r>
  </si>
  <si>
    <t>NA</t>
  </si>
  <si>
    <t>Se está adelantando la gestión correspondiente, no obstante teniendo en cuenta la situación incierta por la que atraviesa el país con el COVID 19 y en razón a que estas jornadas involucran la participación de personas de forma presencial, esta actividad podría cambiar. Pero por ahora se mantiene.</t>
  </si>
  <si>
    <t>En avance.</t>
  </si>
  <si>
    <r>
      <rPr>
        <b/>
        <sz val="11"/>
        <color theme="1"/>
        <rFont val="Arial"/>
      </rPr>
      <t>PRODUCTO 1</t>
    </r>
    <r>
      <rPr>
        <sz val="11"/>
        <color theme="1"/>
        <rFont val="Arial"/>
      </rPr>
      <t xml:space="preserve">: Finalizado. Se realizó divulgación de Suin Juriscol a los estudiantes de Consultorio Jurídico de:
-Universidad Central 
- Universidad del Sinú.
( esta actividad se realizó en conjunto con Legalapp)
</t>
    </r>
    <r>
      <rPr>
        <b/>
        <sz val="11"/>
        <color theme="1"/>
        <rFont val="Arial"/>
      </rPr>
      <t>PRODUCTO 2</t>
    </r>
    <r>
      <rPr>
        <sz val="11"/>
        <color theme="1"/>
        <rFont val="Arial"/>
      </rPr>
      <t xml:space="preserve">: En avance. Se está actualizando el manual de producción normativa, estudiando y elaborando la estrategía para la socilaización del manual de producción normativa en el Comité de Mejora Normativa y para los ciudadanos.  </t>
    </r>
  </si>
  <si>
    <r>
      <rPr>
        <b/>
        <sz val="11"/>
        <color theme="1"/>
        <rFont val="Arial"/>
      </rPr>
      <t>PRODUCTO 1:</t>
    </r>
    <r>
      <rPr>
        <sz val="11"/>
        <color theme="1"/>
        <rFont val="Arial"/>
      </rPr>
      <t xml:space="preserve">
1. acta de divulgación de Suin en la Universidad Central, con la firma de todos los participantes
 2.acta de divulgación de Suin en la Universidad  del Sinu, con la firma de todos los participantes,
3. fotos de las reuniones de divulgación
</t>
    </r>
    <r>
      <rPr>
        <b/>
        <sz val="11"/>
        <color theme="1"/>
        <rFont val="Arial"/>
      </rPr>
      <t>PRODUCTO 2</t>
    </r>
    <r>
      <rPr>
        <sz val="11"/>
        <color theme="1"/>
        <rFont val="Arial"/>
      </rPr>
      <t>: Borrador manual de producciòn normativa</t>
    </r>
  </si>
  <si>
    <t>Universidad Central:05/02/2020
Universidad del Sinú:06/03/2020</t>
  </si>
  <si>
    <t xml:space="preserve">Se hizo presentación de Suin Juriscol a tráves de Diapositivas y posteriormente se mostro el funcionamientde la herramienta desde el portal Suin juriscol </t>
  </si>
  <si>
    <t>Universidad Central:23/01/2020
Universidad del Sinú:03/03/2020</t>
  </si>
  <si>
    <t>correo electrónico</t>
  </si>
  <si>
    <t>Universidad Central: 15 particpantes
Universidad del Sinú:33 particpantes</t>
  </si>
  <si>
    <t xml:space="preserve">Producto 1:Encuentros programados en conjunto con el Consejo de Estado se realizarán el segundo semestre de 2020 toda vez que por la emergencia sanitaria por COVID-19 no es posible realizar encuentros presencialesmasivos.
Producto 2: Se está actualizando el manual y elaborando la estrategía de socialización y divulgación. La ejecución   iniciará en el segundo semestre                                         </t>
  </si>
  <si>
    <t>Se anexan evidencias, correspondientes a listados de asistencia de actividades. Se envían evidencias relacionadas con correos electrónicos.
  el informe definitivo se entregará al final de año consolidando resultados de las actividades de participación de la dependencia realizadas durante el 2020.</t>
  </si>
  <si>
    <t>Se ha difundio la herramienta Suin Juriscol por correo electrónico dirigido a todos los Alcades y Gobernadores del pais, en estos correos se les solcitó el envío de todas las normas que han expedido con ocasión del COVID-19, para ser difundidas en el portal de Suin juriscol</t>
  </si>
  <si>
    <t>1. correos enviados a los Alcaldes y Gobernado dando la información de suin y haciendo la solicitud de  las normas                                                                                                                                                                                                                                                                2.correos enviados por las entidades territoriales
3. Lista publicada de normas territoriales en el botón del COVID territorial del portal Suin juriscol</t>
  </si>
  <si>
    <t>correo electrónico de Suin Juriscol</t>
  </si>
  <si>
    <t>La actividad se hace permanentemente desde el 26/03/2020, todo los días las Entidades Territoriales envían sus normas</t>
  </si>
  <si>
    <t>Correo electrónico</t>
  </si>
  <si>
    <t>Se envío el correo  a todos los Muncipios de Colombia 1.103</t>
  </si>
  <si>
    <t>Se envían evidencias relacionadas con correos electrónicos.
  el informe definitivo se entregará al final de año consolidando resultados de las actividades de participación de la dependencia realizadas durante el 2020.</t>
  </si>
  <si>
    <t xml:space="preserve">Se hicieron varias reuniones:
1. Con la señora Viceminsitra de Promoción de la Justicia y el Director Jurídico del MJD, para explicar la metodología de depuración del sector Justicia.
2. Reunión con el Diretor Juridico del Ministerio y los Jefes de las Oficinas Juridicas de las entidades adscritas y vinculadas del Sector Justicia, para explicar metodología de depuración y cronograma de trabajo.
3. Reunión con equipo de trabajo de la ANDJE  explicación metodología de depuración y cronograma de trabajo.    </t>
  </si>
  <si>
    <t>1. Documentos con evidencias gestión de socialización</t>
  </si>
  <si>
    <t>Reuniones presenciales y correos electrónicos</t>
  </si>
  <si>
    <t>Preliminar
17/02/2020</t>
  </si>
  <si>
    <t>20 personas</t>
  </si>
  <si>
    <t xml:space="preserve">Se está desarrollando la depurción del DUR, cumplinedo  el cronograma de trabajo al interior de las entidades del sector Justicia y del Derecho </t>
  </si>
  <si>
    <t>Pendiente evidencias, correspondientes a listados de asistencia de actividades toda vez que se encuentran físico en las instalaciones del Ministerio de Justicia. Se envían evidencias relacionadas con correos electrónicos.
las columnas  Q y R corresponden a la mesa de trabajo programada como indicador de la actividad, pero se encuentran planeados nuevos encuentros sobre el proyecto de depuración normativa con nuevas entidades con el fin de mejorar el cumplimiento del indicador más allá del 100%. 
 el informe definitivo se entregará al final de año consolidando resultados de las actividades de participación de la dependencia realizadas durante el 2020.</t>
  </si>
  <si>
    <t>Dentro del plan de capacitaciones que viene adelantando el Ministerio de
Justicia y del Derecho dirigido a todos los funcionarios y contratista, El Dr.
Guillermo León Giraldo Gil, Secretario de la Comisión Primera del Senado, nos acompaña
para tratar las generalidades del Trámite Legislativo.</t>
  </si>
  <si>
    <t>Documento con memorias de resultados y listados de asistencia.</t>
  </si>
  <si>
    <t>Correo electrónico institucional.  Protector de Pantalla de todo los pc institucionales.  Intranet.  Adicionalmente, se publicó un boletín informativo en la intranet.</t>
  </si>
  <si>
    <t>Correo electrónico institucional.  Protector de Pantalla de todo los pc institucionales.  Intranet.  Adicionalmente, se publicó un boletín informativo en la intranet.</t>
  </si>
  <si>
    <t xml:space="preserve">Se solicita aclarar a la dependencia si el documento "memorias de resultados" fue publicado en la página web o a través de que canal  se divulgó? (Columnas S y T). En caso de no haber sido divulgado, ¿autoriza al GSC para publicarlo en: https://www.minjusticia.gov.co/Servicio-al-Ciudadano/Participe ?
Por davor indicar si se aplicó encuesta de satisfacción a los asistentes a la actividad (columna U). En caso de no haberse aplicado, se informa que existe una encuesta construida como herramienta de apoyo a las dependencias y esta disponible en: 
https://www.minjusticia.gov.co/Servicio-al-Ciudadano/Minjusticia_te_escucha
En la actividad programada se estableció que la población objetivo sería "Academia, Unidades de trabajo legislativo del congreso, Ciudadanía en general", pero los soportes de la actividad registran convocatoria unicamente a servidores y contratistas del MinJusticia. Por favor aclarar para poder validar el avance reportado.
</t>
  </si>
  <si>
    <t xml:space="preserve"> El avance de este indicador se reportará en  el mes de agosto, ya que por la contengencia se reporgramaron tareas internas.</t>
  </si>
  <si>
    <t>No se presenta avance en este período por la situación que se presentó de un momento a otro en la modalidad de "Trabajo en casa"  a causa de la pandemia del coronavirus.Ninguno de nosotros, los funcionarios, calculamos que duraríamos tanto tiempo en casa y no se contó con la base de datos de los periodistas con la que se trabajaba este indicador desde la Oficina. Sinembargo, se hizo el intento con una  lista muy desactualizada y no se pudo lograr el objetivo. Por tal motivo, y una vez superado el inconveniente de tener que trabajar fuera de la entidad,  se decidió que el avance de este indicador en el lapso de enero a abril se sumará al siguiente corte . (A Agosto).</t>
  </si>
  <si>
    <t xml:space="preserve">1.Se esta gestionando el convenio 2020 para realizar las encuestas, su estado se encuentra en proceso de perfeccionamiento.
2. Se realizaron un total de 706 encuestas en un total de 12 jornadas de 40 programadas, que se llevaron a cabo en los departamentos de Cauca, Guajira, Magdalena, y Valle del Cauca (Con adición del convenio 2019). </t>
  </si>
  <si>
    <t>1. Tabulación de encuestas
2.Análisis de encuentas aplicadas
3.Documentos con evidencias de gestión de nuevo convenio
4.Correos/oficios de convocatoria</t>
  </si>
  <si>
    <t>19/02/2020 al 13/03/2020</t>
  </si>
  <si>
    <t>Oficios dirigidos a las alcadías
Correo electrónico</t>
  </si>
  <si>
    <t>Actividad en término con avance del 30% en la ejecución del producto y 40% en gestión, validados.</t>
  </si>
  <si>
    <t>Se publicaron 275 contratos de solicitudes radicadas por las dependencias</t>
  </si>
  <si>
    <t xml:space="preserve">Base de Datos con la relación de contratos Pantallazos de publicacion y link  https://community.secop.gov.co/Public/Tendering/ContractNoticeManagement/Index?currentLanguage=es-CO&amp;Page=login&amp;Country=CO&amp;SkinName=CCE </t>
  </si>
  <si>
    <t>Permanente</t>
  </si>
  <si>
    <t>SECOP I Y II</t>
  </si>
  <si>
    <t>Página web</t>
  </si>
  <si>
    <t>Actividad permanente hasta 31/12/2020, se ajusta porcentaje reportado al esperado del primer cuatrimestre 33,4%. El esperado total para la vigencia es 100%.
Soporte validado. Ok</t>
  </si>
  <si>
    <t>Actividad que dependen de programación externa. Se esta a la espera de la decisión que tome el Gobierno Nacional por el Covid-19.</t>
  </si>
  <si>
    <t>En el mes de febrero se solicitó mediante correo electrónico a la MAPP OEA la propuesta de un cronograma con fechas para cada encuentro, las cuales se remitieron a inicios del mes de marzo y se inició con la conversación con las autoridades del Pueblo Rom. Sin embargo, debido a las medidas sanitarias establecidas con ocasión del COVID-19, fue necesario remitir un nuevo correo electrónico a la MAPP, con el fin de plantear una estrategia conjunta para la reformulación de fechas de encuentros, las cuales se plantean desde el mes de junio en los mismos dias del documento excel inicial. Igualmente,  se logró la impresión de 100 ejemplares del documento de protocolo que serán entregados en las jornadas que se realicen en el año 2020.</t>
  </si>
  <si>
    <t>1. Correos y documentos de gestión preliminar 
2.Cronograma de socialización del protocolo de reconocimiento de la Kriss Romaní 2020</t>
  </si>
  <si>
    <t>Esta actividad esta programada para iniciar desarrollo de producto en agosto.
En el mes de febrero se solicitó mediante correo electrónico a la MAPP OEA la propuesta de un cronograma con fechas para cada encuentro, las cuales se remitieron a inicios del mes de marzo y se inició con la conversación con las autoridades del Pueblo Rom. Sin embargo, debido a las medidas sanitarias establecidas con ocasión del COVID-19, fue necesario remitir un nuevo correo electrónico a la MAPP, con el fin de plantear una estrategia conjunta para la reformulación de fechas de encuentros, las cuales se plantean desde el mes de junio en los mismos dias del documento excel inicial.
Igualmente,  se logró la impresión de 100 ejemplares del documento de protocolo que serán entregados en las jornadas que se realicen en el año 2020.</t>
  </si>
  <si>
    <t>Actividad sin iniciar. En término y con avances preliminares de gestión.</t>
  </si>
  <si>
    <t>Se avanzó en la actualización de los módulos 1 y 2 del contenido de formación que se suministrará a la ESAP para virtualización e implementación. Igualmente, se enviaron las obligaciones del convenio para solicitud de CDP.</t>
  </si>
  <si>
    <t>1. Correo de Ministerio de Justicia y del Derecho - Obligaciones persona jurídica para solicitud de CDP para actividad "Unión de esfuerzos para prestar apoyo técnico y financiero a los proyectos que sean priorizados por el Ministerio de Justicia y del Derecho en el marco de la fase III del Banco de Iniciativas y Proyectos para el fortalecimiento de la Justicia Propia de los pueblos étnico".</t>
  </si>
  <si>
    <t>Esta actividad esta programada para iniciar desarrollo de producto en agosto.
Se avanzó en la actualización de los módulos 1 y 2 del contenido de formación que se suministrará a la ESAP para virtualización e implementación. Igualmente, se enviaron las obligaciones del convenio para solicitud de CDP.</t>
  </si>
  <si>
    <t xml:space="preserve">Los programas de formación virtual en género y discapacidad ya finalizaron, con un total de 1.095 personas certificadas.  </t>
  </si>
  <si>
    <t>1. Documentos de gestión
2. Informe de actividad</t>
  </si>
  <si>
    <t>1. 27/02/2020
2. 20/03/2020
3. 17/03/2020</t>
  </si>
  <si>
    <t xml:space="preserve">1. marzo - abril de 2020
2. abril - mayo de 2020
3. abril - mayo de 2020
foro de la plataforma </t>
  </si>
  <si>
    <t>Virtual</t>
  </si>
  <si>
    <t>Aproximadamente 200 participantes</t>
  </si>
  <si>
    <t>Si bien el producto se ejecutó al 100%,  es necesario que la dependecia construya y divulgue (publique en página web) el informe de resultados de la actividad, para de esta manera asignarles un porcentaje de gestión del 100% (actualmente se les asignó 80%). 
Se solicita revisar la columna V, e indicar si se aplicó o no encuesta de satisfacción a los asistentes a la actividad. En caso de no haberse aplicado, se informa que existe una encuesta construida como herramienta de apoyo a las dependencias y esta disponible en: 
https://www.minjusticia.gov.co/Servicio-al-Ciudadano/Minjusticia_te_escucha</t>
  </si>
  <si>
    <t>Se realizó el encuentro nacional Tejiendo Justicia en la ciudad de Bogotá el 21 de febrero de 2020</t>
  </si>
  <si>
    <t>Aproximadamente 40 participantes</t>
  </si>
  <si>
    <t xml:space="preserve">Esta actividad esta programada para iniciar en noviembre.
Asi mismo se esta evaluando la posibilidad de realizarlo de manera virtual. </t>
  </si>
  <si>
    <t>Esta actividad esta programada para iniciar en julio. La DJF se encuentra consolidando los documentos de necesidades y temas de capacitación. Se trabajaron documentos de necesidades y especificaciones técnicas de acuerdo con el PND y prioridades del Gobierno Nacional, así como antecedentes, y se está a la espera de la firma del Convenio marco previsto con la ESAP, a partir del cual se radicará el anexo con las necesidades de la Dirección en esta materia.
Se llevó a cabo, así mismo, reunión de exploración con Ministerio del Interior el 27 de marzo de 2020 para validar posibilidad de alinear esfuerzos en territorio con inspectores y corregidores, así como varias reuniones internas para definir alcance de los procesos programados.
Se analiza la posibilidad de ajustar el alcance de la actividad considerando el contexto del estado de emergencia y las necesidades más apremiantes de estos operadores, sobre las que puede intervenir el MJD en el marco de sus competencicas.</t>
  </si>
  <si>
    <t>Se realizó el foro Justicia para el Ciudadano en la ciudad de Bogotá los días 19 y 20 de febrero de 2020</t>
  </si>
  <si>
    <t>Enero- Febrero de 2020</t>
  </si>
  <si>
    <t>Correo electrónico
Página del Minsiterio</t>
  </si>
  <si>
    <t>19/02/2020
20/02/2020</t>
  </si>
  <si>
    <t>Aproximadamente 600 participantes en los dos días de foro.</t>
  </si>
  <si>
    <t>Si bien el producto se ejecutó al 25%,  es necesario que la dependecia construya y divulgue (publique en página web) el informe de resultados de la actividad, para de esta manera asignarles un porcentaje de gestión del 25% (actualmente se les asigno 20%). 
Se solicita revisar la columna V, e indicar si se aplicó o no encuesta de satisfacción a los asistentes a la actividad. En caso de no haberse aplicado, se informa que existe una encuesta construida como herramienta de apoyo a las dependencias y esta disponible en: 
https://www.minjusticia.gov.co/Servicio-al-Ciudadano/Minjusticia_te_escucha</t>
  </si>
  <si>
    <t>1. Se construyó de manera colaborativa el plan de participación ciudadana "MinJusticia te escucha" 2020, que contempla las siguientes estrategias:(1) Promoción efectiva de la participación ciudadana; (2) Condiciones institucionales idóneas para la promoción de la participación; y (3) Fomento de la cultura institucional para la participación ciudadana. Esta acción contó con aporte de todas las dependencias de la Entidad y el apoyo de Urna de Cristal, lográndose niveles altos de participación ciudadana, con un total de 724.522 cuentas alcanzadas, la interacción de 326.693 ciudadanos de 156 municipios de 28 departamentos del país, la recepción de 855 aportes de la ciudadanía y la respuesta al 100% de estos. 
2.Se elaboró y divulgó el informe de resultados de la construcción colaborativa del plan de participación ciudadana MinJusticia te escucha 2020.</t>
  </si>
  <si>
    <t>1. Documento plan y estrategias de participación 2020.
2. Listados de asistencia
3. Soportes de diseño de la campaña
4. Piezas gráficas y publicaciones de la campaña
5. Informe de resultados de la construcción colaborativa
6. Soportes de socialización y divulgación de resultados</t>
  </si>
  <si>
    <t>06/02/2020 a 26/02/2020</t>
  </si>
  <si>
    <t>Sitio web
institucional</t>
  </si>
  <si>
    <t>10/02/2020 a 26/02/2020</t>
  </si>
  <si>
    <t>1.Sitio web
instituciona MinJusticia
2.Sitio web
Urna de
Cristal
3. Redes
sociales
(Sinergia de
Gobierno)
4. Mailing
5. Intranet institucional
6.SMS</t>
  </si>
  <si>
    <t>Formulario
virtual
Redes sociales
(Facebook y
Twitter)
Página web urna
de cristal “cajón
de comentarios”
Correo
electrónico</t>
  </si>
  <si>
    <t xml:space="preserve">724.522
Cuentas
alcanzadas
326.693
Interacciones ciudadanas en:
</t>
  </si>
  <si>
    <t>Portal de datos
abiertos del
Estado
colombiano
Redes sociales
Página web
MinJusticia
Página web
urna de cristal
Correo institucional</t>
  </si>
  <si>
    <t>Total encuestas: 472
De 1 a 5, siendo 1 la
calificación más baja y 5 la
más alta:
Calificación con 5 = 21.1%
Calificación con 4 = 29.8%
Calificación con 3 = 33.8%%
Calificación con 2 =8.3%
Calificación con 1 = 7%
Se concluye que el 85% de la población que caliicó la actividad tuvo una percepción positiva.</t>
  </si>
  <si>
    <t>Se encuentra registrados y socializados en:
https://www.minjusticia.gov.co/Portals/0/Participe_2020/Anexo%201_%20Consolidado%20de%20respuestas%20a%20ciudadanos_campana_MinJusticiaTeEscucha_2020.xls?ver=2020-03-11-160822-377</t>
  </si>
  <si>
    <t>Cumplidos</t>
  </si>
  <si>
    <t>Actividad cumplida al 100%.</t>
  </si>
  <si>
    <t>Se realizó la medición del indicador “Percepción del ciudadano frente a la atención recibida por el Grupo de Servicio al Ciudadano”  correspondiente al primer trimestre de la vigencia 2020, el cual es insumo para la construcción del informe del primer semestre de la vigencia.</t>
  </si>
  <si>
    <t>1. Matriz de medición del indicador “Percepción del ciudadano frente a la atención recibida por el Grupo de Servicio al Ciudadano”  correspondiente al primer trimestre de la vigencia 2020. 
2. Documentos con fuentes de información para la medición del indicador.</t>
  </si>
  <si>
    <t>1/01/2020
a 
30/04/2020</t>
  </si>
  <si>
    <t>Botoneras canal presencial
Pagina web
Télefonico (encuesta)</t>
  </si>
  <si>
    <t>Botoneras canal presencial
Pagina web (encuestas)
Télefonico (encuesta)</t>
  </si>
  <si>
    <t>372 ciudadanos</t>
  </si>
  <si>
    <t xml:space="preserve">La medición de la percepción de los ciudadanos frente a la atención recibida por el Grupo de Servicio al Ciudadano correspondiente al cuarto trimestre de la vigencia 2019 por los diferentes canales, se ubicó en el rango de satisfacción con un porcentaje de 88,2% sobre 100%. </t>
  </si>
  <si>
    <t>Actividad con avance del 50%. En terminos.</t>
  </si>
  <si>
    <t xml:space="preserve">Se elaboró un informe que da muestra de la divulgación y convocatoria realizada a participar en la construcción del Plan Anticorrupción y de Atención al Ciudadano 2020, así como la respuesta a la invitación a través de comentarios mediante correo electrónico y redes sociales, logrando un ajuste a las actividades programadas de dicho plan.  </t>
  </si>
  <si>
    <t xml:space="preserve">Informe de participación ciudadana (publicaciones página web, redes sociales y correos electrónicos.  </t>
  </si>
  <si>
    <t>Página web, redes sociales del Ministerio.</t>
  </si>
  <si>
    <t>Correo electrónico
Redes Sociales MinJusticia</t>
  </si>
  <si>
    <t>Página web de la entidad</t>
  </si>
  <si>
    <t>No se aplicó.</t>
  </si>
  <si>
    <t>Revisar, anañizar y aplicar las sugerencias recomendadass por los grupos de interés que sean viables, en el documento del PAAC 2020.</t>
  </si>
  <si>
    <t>Se ajusto el Plan Anticorrupción y de Atención al Ciudadano 2020 (actividades a desarrollar durante toda la vigencia)</t>
  </si>
  <si>
    <t>31/02/2020</t>
  </si>
  <si>
    <t xml:space="preserve">Para establecer el número de participantes de la actividad, se contabilizó la cantidad de me gusta dados a la publicación, comentarios, link compartido en redes sociales y los correos electrónicos sugiriendo ajuste al Plan Anticorrupción y Atención al Ciudadano. </t>
  </si>
  <si>
    <t>Por definir</t>
  </si>
  <si>
    <t>Se esta gestionando convenio para el desarrollo de la actividad.</t>
  </si>
  <si>
    <t>En el primer cuatrimestre de 2020 se realizó la revisión final y concepto a la luz de los cinco productos entregados por la Escuela de Justicia Comunitaria de la Universidad Nacional en el marco del desarrollo de la estrategia de sensibilización y concientización ciudadana de la política criminal, sobre los fines del derecho penal y de la pena privativa de la libertad (Contrato 325 de 2019). De acuerdo a la revisión que se hizo de los entregables finales, se considero que la Universidad Nacional de Colombia cumplió a cabalidad el convenio autorizando el proceso de liquidación del contrato y pago del saldo pendiente. Una vez liquidado el contrato se avanzará en los temas de planeación y de contratación de lo que será la seguda fase de la campaña en 2020.</t>
  </si>
  <si>
    <t>Como no se tiene el convenio suscrito, debido a aspectos administrativos que están siendo valorados por contratación relacionados con la contrapartida. Se están analizando alternativas de solución para dar inicio a la actividad.</t>
  </si>
  <si>
    <t>Se construyó y socializón con los enlances del Ministerior,  el diagnóstico del estado de la implementaicón de la política de participación ciudadana y rendición de cuentas.</t>
  </si>
  <si>
    <t>1. Documento diagnóstico.
2. Ruta de intranet con doucmento publicado: https://www.minjusticia.gov.co/Portals/0/2020/Participe/Informe%20de%20seguimiento%20al%20plan%20participacion%20ciudadana%20y%20rendicion%20de%20cuentas_2019.pdf
3. Correo electrónico de socialización
4.Pieza gráfica de socialización</t>
  </si>
  <si>
    <t>Actividad cumplida al 100%</t>
  </si>
  <si>
    <t>Se construyó y socializó con los enlaces de participación,  el formato interno de reporte de las actividades de participación del Ministerio.</t>
  </si>
  <si>
    <t>1. Formato construido
2. Correo de socialización
3.Evidencias primer encuentro de enlaces de participación donde se socializó el formato</t>
  </si>
  <si>
    <t>Se realizó la estructuración y publicaicón de un micrositio denominado "MinJusticia te ecucha" en la sección servicio al ciudadano del sitio web institucional, dentro de la cual se incluyen herramientas interacción con los grupos de interés y divulgación de información georeferenciada.</t>
  </si>
  <si>
    <r>
      <t>1. Bocetos de estructuración de contenidos
2. Correos con evidencias de publicación de micrositio</t>
    </r>
    <r>
      <rPr>
        <b/>
        <sz val="11"/>
        <color theme="1"/>
        <rFont val="Arial"/>
      </rPr>
      <t xml:space="preserve">
</t>
    </r>
  </si>
  <si>
    <t>Se avanzó en la construcción de contenidos para el documento de lineamientos para el desarrollo de las actividades de participación ciudadana en el Ministerio, socializandolos previo a su documentación en el SIG, con los enlaces de participación ciudadana de la Entidad en el mes de marzo.</t>
  </si>
  <si>
    <t>1. Presentación con lineameintos de participación.
2. Correo de socialización
3.Evidencias primer encuentro de enlaces de participación donde se socializan los lineamientos
4. Documento borrador de Manual</t>
  </si>
  <si>
    <t>Se construyó y socializó con los enlaces de participación,  un modelo de encuesta de satisfacción para aplicar en los ejericios de diálogo con los grupos de interés.</t>
  </si>
  <si>
    <t>1. Modelo de encuesta (física y virtual) (link de la versión virtual 
https://www.minjusticia.gov.co/Servicio-al-Ciudadano/Minjusticia_te_escucha)
2. Correo de socialización
3.Evidencias primer encuentro de enlaces de participación donde se socializó el modelo (físico y virtual)</t>
  </si>
  <si>
    <t>Se preparó pieza gráfica para solicitud de reporte del plan de participación correspondiente al primer cuatrimestre de la vigencia.</t>
  </si>
  <si>
    <t>1. Pieza gráfica diseñada</t>
  </si>
  <si>
    <t>Actividad en término con avance del 0% en la ejecución del producto y 15% en gestión, validados.</t>
  </si>
  <si>
    <t>Se construyó y socializó con los enlaces de participación,  un modelo de informe de ejericios de participación ciudadana que realice el Ministerio.</t>
  </si>
  <si>
    <t>1. Modelo de infome.
2. Correo de socialización
3.Evidencias primer encuentro de enlaces de participación donde se socializó el modelo (físico y virtual)</t>
  </si>
  <si>
    <t>El seguimiento sobre la implementación del Formato Único de Inventario Documental FUID en archivos de Gestión para esta vigencia dará inicio a partir del segundo semestre del año, iniciando con la socialización del cronograma de Transferencias Documentales, A la fecha se iniciara con  mesas de trabajo con las dependencias de forma virtual  verificando el estado de la documentación a transferir  y posteriormente se dará cumplimiento al cronograma y al  P-GD-08 Procedimiento de Transferencias Documentales, teniendo en cuenta la emergencia Sanitaria declarada mediante la Resolución 385 del 12 de marzo de 2020 y la Directiva Presidencial No. 02 de 2020, desde el 19 de marzo el Ministerio de Justicia y del Derecho adoptó la modalidad de trabajo en casa, mediante Circular MJD - CIR20 - 0000020 - SEG – 4000, por lo cual nos ajustaremos a las decisiones administrativas y así establecer protocolos de seguridad para retomar y dar cumplimiento a la actividad.</t>
  </si>
  <si>
    <t>EPX</t>
  </si>
  <si>
    <t>El seguimiento sobre la implementación del Formato Único de Inventario Documental FUID en archivos de Gestión para esta vigencia dará inicio a partir del segundo semestre del año, iniciando con la socialización del cronograma de Transferencias Documentales, A la fecha se iniciará con  mesas de trabajo con las dependencias de forma virtual  verificando el estado de la documentación a transferir  y posteriormente se dará cumplimiento al cronograma y al  P-GD-08 Procedimiento de Transferencias Documentales, teniendo en cuenta la emergencia Sanitaria declarada mediante la Resolución 385 del 12 de marzo de 2020 y la Directiva Presidencial No. 02 de 2020, desde el 19 de marzo el Ministerio de Justicia y del Derecho adoptó la modalidad de trabajo en casa, mediante Circular MJD - CIR20 - 0000020 - SEG – 4000, por lo cual nos ajustaremos a las decisiones administrativas y así establecer protocolos de seguridad para retomar y dar cumplimiento a la actividad.</t>
  </si>
  <si>
    <t xml:space="preserve">1. Se construyó el cronograma de acciones de capacitación sobre temas de servicio al ciudadano para los enlaces de las dependencias del Ministerio.
2. Se dictaron capacitaciones virtuales y presenciales sobre temas de servicio al ciudadano a las dependencias del Ministerio: Grupo de Gestión Humana (13/03/2020); Grupo de Gestión Documental (27/03/2020), Dirección de Política Criminal y Penitenciaria (30/03/2020); Dirección de Política contra las Drogas y Actividades Relacionadas (30/03/2020); Subdirección de Control y Fiscalización de Sustancias Químicas y Estupefacientes (grupo sustancias químicas) (31/03/2020); 
Dirección de Justicia Formal / Dirección de Justicia Transicional y Subdirección Estratégica y de Análisis (01/04/2020); Dirección de Política Criminal y Penitenciaria (01/04/2020); DMASC- todos los grupos (02/04/2020); Dirección de Desarrollo del Derecho y del Ordenamiento Jurídico (02/04/2020); y Dirección de Asuntos Internacionales y Dirección  Jurídica (03/04/2020).
3. Adicionalmente, vía email y/o en intranet  se realiza socialización del Manual de Servicio al Ciudadano (17/02/2020) y sobre tips de servicio al ciudadano. 
</t>
  </si>
  <si>
    <t>1. Evidencias de capacitaciones  virtuales
2- Evidencias de capacitaciones presenciales
3. Presentación ppt de apoyo a capacitaciones
4. Correos electrónicos de invitación a capacitaciones
5. Correos electrónicos de socialización de tips y manual
6. Links intranet con tips de servicio al ciudadano</t>
  </si>
  <si>
    <t>Actividad en término con avance del 50% en la ejecución del producto y 60% en gestión, validados.</t>
  </si>
  <si>
    <t>Se realizó la primera jornada de scialización de lineamientos de participación ciudadana con los enlaces de todas las dependencias de la Entidad en el mes de marzo.</t>
  </si>
  <si>
    <t>1. Presentación de la jonrada
2. Correo de convocatoria
3.Evidencias asistencia
4. Pieza gráfica de convocatoria</t>
  </si>
  <si>
    <t>Actividad en término con avance del 50% en la ejecución del producto y 50% en gestión, validados.</t>
  </si>
  <si>
    <t>Creación Equipo de Gestión Integra del MJD:
Convocatoria Masiva (2 al 13 de marzo del 2020)
1. Campaña de expectativa 
2. Convocatoria fortalecida con sensibilización en los puestos de trabajo de todo el Ministerio
3. Resolución No. 0465 del 29 de abril de 2020 “Por la cual se crea el Equipo de Gestión Integra del Ministerio de Justicia y del Derecho, se designan sus integrantes y se dictan disposiciones frente a sus responsabilidades”.</t>
  </si>
  <si>
    <t xml:space="preserve"> 1. Correos de convocatoria y socialización
2. Resolución No. 0465 del 29 de abril de 2020 “Por la cual se crea el Equipo de Gestión Integra del Ministerio de Justicia y del Derecho, se designan sus integrantes y se dictan disposiciones frente a sus responsabilidades”.</t>
  </si>
  <si>
    <t>02/03/2020 a
13/03/2020</t>
  </si>
  <si>
    <t>Intranet
Correos electrónicos Institucionales
Personalizado</t>
  </si>
  <si>
    <t>Meet (plataforma virtual) y Correo electrónico</t>
  </si>
  <si>
    <t>Resolución: 30/04/2020
Proyecto código: pendiente</t>
  </si>
  <si>
    <t>*Página Web: https://www.minjusticia.gov.co/Normatividad/Normatividad/Resoluciones/Resoluciones_2020
*Correos institucionales</t>
  </si>
  <si>
    <t>Evaluación perceptual= Equipo motivado a la participación y al logro de sus objetivos</t>
  </si>
  <si>
    <t>* Consolidación y Fortalecimiento Equipo Integro MINJUSTICIA
* La armonización del Código de Integridad del MinJusticia
* Fortalecimiento de una cultura Integra en el MinJusticia</t>
  </si>
  <si>
    <t>Enlaces con aliados para fortalecimiento del equipo de Integridad (DAFP - ARL - SECRETARIA DE TRANSPARENCIA)</t>
  </si>
  <si>
    <t>Se estima finalizar en 31/09/2020
15/12/2020</t>
  </si>
  <si>
    <t>Actividad en término con avance del 33% validado.</t>
  </si>
  <si>
    <t>Corte 31 de agosto</t>
  </si>
  <si>
    <t>Corte 31 de abril</t>
  </si>
  <si>
    <t>Corte 31 de diciembre</t>
  </si>
  <si>
    <t>Descripción del avance
 (Corte 31/08/2020)</t>
  </si>
  <si>
    <t>Evidencias de avance 
(Corte 31/08/2020)</t>
  </si>
  <si>
    <t>Descripción del avance
 (Corte 31/04/2020)</t>
  </si>
  <si>
    <t>Evidencias de avance 
(Corte 31/04/2020)</t>
  </si>
  <si>
    <t>Sin avance</t>
  </si>
  <si>
    <t>SIN =</t>
  </si>
  <si>
    <t>NA =</t>
  </si>
  <si>
    <t>Redes sociales institucionales</t>
  </si>
  <si>
    <t>21/05/2020 a 9/07/2020</t>
  </si>
  <si>
    <t>20/05/2020 a 07/07/2020</t>
  </si>
  <si>
    <t>Plataformas virtuales: zoom, meet, facebook live</t>
  </si>
  <si>
    <t>66% de los centros han participado en los conversatorios realizados pertenecientes a 109 municipios de 21 departamentos</t>
  </si>
  <si>
    <t xml:space="preserve">La actividad de los conversatorios se realizó utilizando las TIC´S en el marco de la emergencia sanitaria, con el fin de orientar a los centros para dar continuidad de los servicios de conciliación por medios virtuales en el actual escenario por el que atraviesa el país. </t>
  </si>
  <si>
    <r>
      <t xml:space="preserve">Durante los meses de mayo a julio de 2020 se realizaron siete (7) conversatorios virtuales regionales sobre la </t>
    </r>
    <r>
      <rPr>
        <i/>
        <sz val="11"/>
        <color theme="1"/>
        <rFont val="Arial"/>
        <family val="2"/>
      </rPr>
      <t>"continuidad de los servicios de conciliación por medios virtuales"</t>
    </r>
    <r>
      <rPr>
        <sz val="11"/>
        <color theme="1"/>
        <rFont val="Arial"/>
      </rPr>
      <t xml:space="preserve">,  con centros de centros de conciliación arbitraje y amigable composición y funcionarios públicos habilitados por ley para conciliar, en los cuales se explicó el procedimiento a seguir en la celebración de audiencias de conciliación virtuales y el normograma aplicable a saber: Ley 527 de 1999, Ley 1563, Ley 1564, Ley 1581, decretos Ley 460, 491, 620, y 806. </t>
    </r>
  </si>
  <si>
    <r>
      <t xml:space="preserve">1) Conversatorio del 21-may-2020
2) Conversatorio del 28-may-2020
3) Conversatorio del 4-jun-2020
4) Conversatorio del 11-jun-2020
5) Conversatorio del 18-jun-2020
6) Conversatorio del 25-jun-2020
7) Conversatorio del 9-jul-2020
8) Reporte MIPG a la OAP
9) Medición
10) Informe
</t>
    </r>
    <r>
      <rPr>
        <b/>
        <sz val="10"/>
        <color theme="1"/>
        <rFont val="Arial"/>
        <family val="2"/>
      </rPr>
      <t>Carpeta digital</t>
    </r>
    <r>
      <rPr>
        <sz val="10"/>
        <color theme="1"/>
        <rFont val="Arial"/>
        <family val="2"/>
      </rPr>
      <t xml:space="preserve">: </t>
    </r>
  </si>
  <si>
    <t>28/07/2020
02/09/2020</t>
  </si>
  <si>
    <t>Reporte MIPG enviado por correo electrónico a la OAP
Informe de resultados enviado al GSC</t>
  </si>
  <si>
    <t>Actividad cumplida al 100%. Se sugiere, para la próxima vigencia, que a la encuesta de medición que se utilice en las actividades que formúle la dependencia,se incluya la siguiente pregunta, según los lineamientos del  Manual de Participación Ciudadana en la Gestión de Entidad M-GG-02:
En general, sobre el desarrollo de la actividad o evento de participación, Usted se siente:
Muy satisfecho
Satisfecho
Conforme
Insatisfecho
Muy insatisfecho</t>
  </si>
  <si>
    <t xml:space="preserve"> Memorando MJD-MEM20-0004792</t>
  </si>
  <si>
    <t>Mediante memorando MJD-MEM20-0004792- DPC-3200, el 14 de agosto de 2020, se radicó en el Grupo de Gestión Contractual los estudios previos y demás soportes documentales para la realización del convenio interadministrativo, entre el Ministerio de Justicia y del Derecho y la Universidad Nacional de Colombia, el cual tendrá por objeto implementar una estrategia de sensibilización y concientización de la ciudadanía sobre la Política Criminal.
Para el 2 de septiembre de 2020 se tiene programado un comité de contratación para validar la aprobación del convenio.</t>
  </si>
  <si>
    <t>Durante este periodo se realizó un proceso de Asistencia técnica y capacitacion en el Proceso de incidencia de la Justicia Juvenil Restaurativa  en los Planes de Desarrollo Territorial:                                                                                                                                                                  
1. Se elaboraron 3 informes, cada uno por fase: El informe de fase 1 con fecha del 8 de abril, el informe de fase 2 con fecha de 24 de abril y el informe de fase 3 con fecha de 21 de mayo.De igual forma se efectuaron las siguientes capacitaciones y asistencias técnicas:                                                                       
Antioquia: 6- abril,20 de abril, 21 de abril y 22 de abril.                                                                                       Medellín: 20  de abril,  23 de abril                                                                                                                         Atlántico: 8 de abril, 15 de abril y 22 de abril                                                                                                 Barranquilla: 8 de abril y 23 de abril                                                                                                                          Caldas: 3 de abril de 2020, 14 de abril y 22 de abril                                                                                               Cesar: 2 de abril, 13 de abril y 12 de mayo.                                                                                                          Tolima: 6 de abril, 30 de abril y 4 de mayo                                                                                                  Santander: 7 de abril y 17 de abril                                                                                                            Bucaramanga:  7 de abril, 14 de abril y 16 de abril                                                                                                    Valle del Cauca: 8 de abril                                                                                                                                                             Cali: 2 de abril, 14 de abril y 17 de abril                                                                                                            Quindío: 13 de mayo 
2. Se diseñó el instrumento de acopio de información sobre programas de justicia juvenil restaurativa a los CD y se ajustó conforme a las observaciones dadas por ICBF.
3. Curso virtual: En articulación con la OIM, se realizaron los ajustes al curso virtual  de Justicia Juvenil Restaurativa</t>
  </si>
  <si>
    <t>Informes de Gestión y resultados, actas de asistencia</t>
  </si>
  <si>
    <t>Plataforma virtulal de google meets y teams</t>
  </si>
  <si>
    <t>Correos electrónicos</t>
  </si>
  <si>
    <r>
      <rPr>
        <b/>
        <sz val="11"/>
        <rFont val="Arial"/>
        <family val="2"/>
      </rPr>
      <t>1.</t>
    </r>
    <r>
      <rPr>
        <sz val="11"/>
        <rFont val="Arial"/>
      </rPr>
      <t xml:space="preserve"> 2/04/2020 a 21/04/2020      </t>
    </r>
    <r>
      <rPr>
        <b/>
        <sz val="11"/>
        <rFont val="Arial"/>
        <family val="2"/>
      </rPr>
      <t>2.</t>
    </r>
    <r>
      <rPr>
        <sz val="11"/>
        <rFont val="Arial"/>
      </rPr>
      <t xml:space="preserve"> 14/05/2020 a 12/06/2020        </t>
    </r>
    <r>
      <rPr>
        <b/>
        <sz val="11"/>
        <rFont val="Arial"/>
        <family val="2"/>
      </rPr>
      <t xml:space="preserve">3. </t>
    </r>
    <r>
      <rPr>
        <sz val="11"/>
        <rFont val="Arial"/>
      </rPr>
      <t xml:space="preserve">1/02/2020 a 30/9/2020 </t>
    </r>
  </si>
  <si>
    <t>Oficios dirigidos a los Comités Departamentales del SNCRPA priorizados
Correo electrónico</t>
  </si>
  <si>
    <r>
      <rPr>
        <b/>
        <sz val="11"/>
        <rFont val="Arial"/>
        <family val="2"/>
      </rPr>
      <t>1.</t>
    </r>
    <r>
      <rPr>
        <sz val="11"/>
        <rFont val="Arial"/>
      </rPr>
      <t xml:space="preserve"> 2/04/2020 a 21/04/2020      </t>
    </r>
    <r>
      <rPr>
        <b/>
        <sz val="11"/>
        <rFont val="Arial"/>
        <family val="2"/>
      </rPr>
      <t>2.</t>
    </r>
    <r>
      <rPr>
        <sz val="11"/>
        <rFont val="Arial"/>
      </rPr>
      <t xml:space="preserve"> 14/05/2020 a 27/07/2020        </t>
    </r>
    <r>
      <rPr>
        <b/>
        <sz val="11"/>
        <rFont val="Arial"/>
        <family val="2"/>
      </rPr>
      <t>3.</t>
    </r>
    <r>
      <rPr>
        <sz val="11"/>
        <rFont val="Arial"/>
      </rPr>
      <t xml:space="preserve"> 1/02/2020 a 30/9/2020 </t>
    </r>
  </si>
  <si>
    <t>Meet (plataforma virtual); Formulario virtual y Correo electrónico</t>
  </si>
  <si>
    <r>
      <rPr>
        <b/>
        <sz val="11"/>
        <rFont val="Arial"/>
        <family val="2"/>
      </rPr>
      <t xml:space="preserve">1. </t>
    </r>
    <r>
      <rPr>
        <sz val="11"/>
        <rFont val="Arial"/>
      </rPr>
      <t xml:space="preserve">52 Actores de comités departamentales del  SNCRPA.          </t>
    </r>
    <r>
      <rPr>
        <b/>
        <sz val="11"/>
        <rFont val="Arial"/>
        <family val="2"/>
      </rPr>
      <t xml:space="preserve">2. </t>
    </r>
    <r>
      <rPr>
        <sz val="11"/>
        <rFont val="Arial"/>
      </rPr>
      <t xml:space="preserve">33 Comités Departamentales del SNCRPA. </t>
    </r>
    <r>
      <rPr>
        <b/>
        <sz val="11"/>
        <rFont val="Arial"/>
        <family val="2"/>
      </rPr>
      <t xml:space="preserve">3. </t>
    </r>
    <r>
      <rPr>
        <sz val="11"/>
        <rFont val="Arial"/>
      </rPr>
      <t>N/A.</t>
    </r>
    <r>
      <rPr>
        <b/>
        <sz val="11"/>
        <rFont val="Arial"/>
        <family val="2"/>
      </rPr>
      <t xml:space="preserve"> </t>
    </r>
  </si>
  <si>
    <t xml:space="preserve">1. 21/04/2020      2.  27/07/2020        3.  30/9/2020 </t>
  </si>
  <si>
    <t>Se ha difundio la herramienta Suin Juriscol por correo electrónico dirigido a todos los Alcades y Gobernadores del pais, en estos correos se les solcitó el envío de todas las normas que han expedido con ocasión del COVID-19, para ser difundidas en el portal de Suin juriscol
Se han enviado infografías con las normas más importantes a los correos electrónicos de  los Alcaldes, Directores de Consultorios Jurídicos, Decanos de falcutades de derecho, entidadeds de Nariño.
Se dío inico al curso de Suin Juriscol, el 31 de agosto de 2020, se envío el ink de apertura del curso a 744 ciudadanos</t>
  </si>
  <si>
    <r>
      <rPr>
        <b/>
        <sz val="11"/>
        <color theme="1"/>
        <rFont val="Arial"/>
      </rPr>
      <t>Mesa de Trabajo 1</t>
    </r>
    <r>
      <rPr>
        <sz val="11"/>
        <color theme="1"/>
        <rFont val="Arial"/>
      </rPr>
      <t>: 1. Carta de inició del proyecto. 2. Oficio MJD-OFI20-0028091-DOJ-2300
del 21 de agosto de 2020, comunicación de inicio proyecto piloto y solicitud fecha de mesa de trabajo. 3 Oficio 2-2020-023431 respuesta del Ministerio de Comercio, Industria y Turismo, aceptaondo mesa de trabajo. 4.  Correo electrónico del 25/08/20202  citación reunión teams, por Mincomercio. 3. Mesa de trabajo.</t>
    </r>
  </si>
  <si>
    <t xml:space="preserve">26/03/2020: correos a los Alcaldes etc
11/06/2020: Invitación para realziar curso de suin </t>
  </si>
  <si>
    <t>La actividad se hace permanentemente desde el 26/03/2020, todo los días las Entidades Territoriales envían sus normas
Los correos con las infografías se envían cada vez que salen normas importantes
El curso de Suin dio incio el 31 de agosto de 2020</t>
  </si>
  <si>
    <t>Se envío el correo  a todos los Muncipios de Colombia 1.103
Se dio apertura al curso de suin con  744 personas</t>
  </si>
  <si>
    <t>Mesa de trabajo virtual, comunicaciones y correos electrónicos</t>
  </si>
  <si>
    <t>Reuniones virtuales, comunicaciones  y correos electrónicos</t>
  </si>
  <si>
    <t>Mesa de trabajo celebrada el 28/08/2020</t>
  </si>
  <si>
    <t>Mesa de Trabajo Virtual</t>
  </si>
  <si>
    <t>8 personas</t>
  </si>
  <si>
    <t>virtual</t>
  </si>
  <si>
    <t>A). 1correos enviados a los Alcaldes y Gobernado dando la información de suin y haciendo la solicitud de  las normas                                                                                                                                                                                                                                                                2.correos enviados por las entidades territoriales
3. Lista publicada de normas territoriales en el botón del COVID territorial del portal Suin juriscol
4. Correos enviados de infografías con las normas más importantes a los correos electrónicos de  los Alcaldes, Directores de Consultorios Jurídicos, Decanos de falcutades de derecho, entidadeds de Nariño.
b)curso de Suin Juriscol: correo enviado  por la Subdirección de técnología y Sistemas del Ministerio</t>
  </si>
  <si>
    <r>
      <rPr>
        <b/>
        <sz val="11"/>
        <color theme="1"/>
        <rFont val="Arial"/>
      </rPr>
      <t>Mesa de Trabajo 1</t>
    </r>
    <r>
      <rPr>
        <sz val="11"/>
        <color theme="1"/>
        <rFont val="Arial"/>
      </rPr>
      <t>: El día 28 de agosto de 2020, se llevó a cabo la mesa de trabajo con el sector de Comercio, Industria y Turismo, a la cual asistierón la Jefe de la Oficina Asesora Jurídica , doctora Ivett Lorena Sanabria Gaitán, así como con los doctores Nicolas Zapata, asesor de la Oficina Jurídica y Jorge Velez, Asesor del Despacho del Ministro; de la Dirección participamos la Directora, cuatro profesionales y un contratista. Como adiccional, se tiene programadas reuniones con los sectores de Deportes, Inclusión Social y Reconciliación y de Cultura, en el mes de septiembre.</t>
    </r>
  </si>
  <si>
    <r>
      <t>Se publicaron 112</t>
    </r>
    <r>
      <rPr>
        <sz val="11"/>
        <color rgb="FFFF0000"/>
        <rFont val="Arial"/>
      </rPr>
      <t xml:space="preserve"> </t>
    </r>
    <r>
      <rPr>
        <sz val="11"/>
        <color theme="1"/>
        <rFont val="Arial"/>
      </rPr>
      <t>contratos de solicitudes radicadas por las dependencias</t>
    </r>
  </si>
  <si>
    <t>Actividad permanente hasta 31/12/2020, se ajusta porcentaje reportado al esperado del primer cuatrimestre 66,7%. El esperado total para la vigencia es 100%.
Soporte validado. Ok</t>
  </si>
  <si>
    <t xml:space="preserve">los documentos que, de conformidad con las tablas de retención documental, han cumplido su tiempo de retención en las etapas de archivo de gestión y se ha generado una organización de los mismos y posteriormente una transferencia documental la cual se inicia con la socialización del cronograma de Transferencias Documentales mediante MJD-MEN20-0003662 con fecha de 4 de junio, a la fecha se cuenta con las transferencias primarias de las dependencias:
1.	Dirección de Desarrollo del Ordenamiento Jurídico.
2.	Despacho de la Ministra de Justicia y del Derecho.
3.	Dirección de Justicia Formal.
4.	Dirección de Métodos Alternativos de Solución de Conflictos.
5.	Dirección de Política Criminal y Penitenciaria.
6.	Grupo de Casas de Justicia y Convivencia Ciudadana.
7.	Grupo de Conciliación Extrajudicial en Derecho, Arbitraje y Amigable Composición.
8.	Grupo de Justicia en Equidad.
9.	Oficina de Control Interno. </t>
  </si>
  <si>
    <t xml:space="preserve">Según el cronograma que se anexa se programo transferecnia documentales para 38 dependencias.     </t>
  </si>
  <si>
    <t>1.Memorando de legalización de transferencias primaria   2.Memorando de legalización de transferencias primaria</t>
  </si>
  <si>
    <t>Actividad con avance en términos.
Con avance del 18% en productos y 25% en gestión (por acciones preliminares adelantadas).</t>
  </si>
  <si>
    <t xml:space="preserve">PRODUCTO 1: Finalizado. Se realizó  el tercer evento de divulgación de Suin Juriscol a los estudiantes de Consultorio Jurídico de:
-Universidad Simón Bolivar sede Cúcuta 
( esta actividad se realizó en conjunto con Legalapp. El evento se realizó de manera virtual)                                  PRODUCTO 2 Se realizó en el mes de septiembre, la socialización de la política de depuración de las disposiciones de los Decretos únicos Reglamentarios con el Departamento Administrativo de Prosperidad Social.
 </t>
  </si>
  <si>
    <t xml:space="preserve">producto 1: 14/05/2020, producto 2: </t>
  </si>
  <si>
    <t>producto 1: 14/05/2020 producto 2:      02/09/2020</t>
  </si>
  <si>
    <t xml:space="preserve">Se hizo presentación de Suin Juriscol a tráves de Diapositivas y posteriormente se mostro el funcionamientde la herramienta desde el portal Suin juriscol . Producto 2: correo electrónico y virtualmente a traves de Teams </t>
  </si>
  <si>
    <t>producto 1: 11/05/2020, producto 2: 22/08/2020</t>
  </si>
  <si>
    <t>producto 1: 14/05/2020 producto 2: 02/09/2020</t>
  </si>
  <si>
    <t>producto 1: 15, producto 2: 9</t>
  </si>
  <si>
    <t>los compromisos del producto 2 se deben cumplir hasta el 31/10/2020</t>
  </si>
  <si>
    <t>Se está próximo a aplicar la encuesta en el mes de septiembre para poder enviar informe final.</t>
  </si>
  <si>
    <t>los compromisos se deben cumplir hasta el 30/09/2020</t>
  </si>
  <si>
    <t>Recibir proyecto de depuración y validación de las normas a depurar según mentodología</t>
  </si>
  <si>
    <t>Prosperidad social se comprometió a nombrar un equipo de trabajo para iniciar proceso de depuración del DUR</t>
  </si>
  <si>
    <r>
      <t xml:space="preserve">Avance en términos.
</t>
    </r>
    <r>
      <rPr>
        <sz val="11"/>
        <rFont val="Arial"/>
      </rPr>
      <t xml:space="preserve">
Teniendo en cuenta que el informe definitivo se entregará al final de año consolidando resultados de las actividades de participación de la dependencia realizadas durante el 2020, no se podrá validar el 100% de la gestión hasta la publicación de este junto con la aplicación de la encuesta de satisfacción, que incluya la siguiente pregunta, según los lineamientos del  Manual de Participación Ciudadana en la Gestión de Entidad M-GG-02:
En general, sobre el desarrollo de la actividad o evento de participación, Usted se siente:
Muy satisfecho
Satisfecho
Conforme
Insatisfecho
Muy insatisfecho</t>
    </r>
  </si>
  <si>
    <t>Avance en términos. 
Teniendo en cuenta que el informe definitivo se entregará al final de año consolidando resultados de las actividades de participación de la dependencia realizadas durante el 2020, no se podrá validar el 100% de la gestión hasta la publicación de este junto con la aplicación de la encuesta de satisfacción, que incluya  la siguiente pregunta, según los lineamientos del  Manual de Participación Ciudadana en la Gestión de Entidad M-GG-02:
En general, sobre el desarrollo de la actividad o evento de participación, Usted se siente:
Muy satisfecho
Satisfecho
Conforme
Insatisfecho
Muy insatisfecho</t>
  </si>
  <si>
    <t xml:space="preserve">Avance en términos.
Se presenta avance del 60% (10% adciccional al reportado en el 1º cuatrimestre 2020) el cual se asigna de acuerdo con  las acciones de aprestamiento para materialización del 2º producto.
</t>
  </si>
  <si>
    <t xml:space="preserve">Avance en términos 
Se agrega un porcentaje de gestión del 20% de acuerdo con las acciones preliminares de contratación adelantadas por la dependencia.
</t>
  </si>
  <si>
    <r>
      <t xml:space="preserve">Avance en términos 
Se agrega un porcentaje de gestión del 67% de acuerdo con las acciones adelantadas por la dependencia.
</t>
    </r>
    <r>
      <rPr>
        <sz val="11"/>
        <color rgb="FFFF0000"/>
        <rFont val="Arial"/>
      </rPr>
      <t/>
    </r>
  </si>
  <si>
    <t xml:space="preserve">Documento en formato PDF, elaborado por el equipo territorial sujeto a cambios por parte del equipo de política nacional y los lideres temáticos. anexo carpeta No 1 drive  2do avance plan de participación ciudadana . </t>
  </si>
  <si>
    <t>No se presenta avance, es una herramienta que se empleara en el marco del IV Encuentro Nacional Sobre la Política de Drogas con los territorios.</t>
  </si>
  <si>
    <t>N/A</t>
  </si>
  <si>
    <t>Capacitación para empresas y personas en el manejo de la plataforma del Mecanismo de Información para el control cannabis - MICC</t>
  </si>
  <si>
    <t>Se anexan pantallazos de asistencia , Ver evidencia carpeta 3</t>
  </si>
  <si>
    <t>Facebook Live</t>
  </si>
  <si>
    <t>Capacitación al gremio de combustibles liquidos derivados del petroleo en la implemenación y funcionamiento del módulo de agentes de la cadena de combustibles liquidos derivados del petroleo en la plataforma SICOQ.</t>
  </si>
  <si>
    <t>Se anexan cuadros reporte de asistencia
Ver evidencia carpeta 4</t>
  </si>
  <si>
    <t>Se elaboró por parte del equipo territorial  la propuesta de metodología que se pretende desarrollar para la realización del VI Encuentro Nacional Sobre la Política de Drogas con los Territorios, esta propuesta presenta un contexto, un objetivo genera y unos objetivos específicos. 
Este documento es un borrador que se pondrá a consideración del equipo de Política Nacional y los líderes temáticos para ajustarlo y obtener la versión que será presentada al Director de Política de Drogas y Actividades Relacionadas, esto con el fin de complementar la línea técnica y estratégica a desarrollar durante este encuentro. 
Una vez se cuente con su visto bueno sobre este documento se procederá a realizar la elaboración de la propuesta de agenda a ser desarrollada ya que la misma debe estar en concordancia con las directrices que sean establecidas por parte del Director.</t>
  </si>
  <si>
    <t>Actividad sin avance, en términos.</t>
  </si>
  <si>
    <t>Actividad sin avance en la ejcución del producto, en términos. Se agrega avance de gestión del 20% por las actividades de preliminares adelantadas.</t>
  </si>
  <si>
    <r>
      <t>Actividad que reporta el 100% de la ejcución del producto. Sin embargo, no se cuenta con evidencias de convocatoria y desarrollo.Por otro lado, en avance de gestión se otroga un 80%, ya que a pesar de estar en términos la actividad, no se entrega evidencia del informe de jecución y de su divulgación. El GSC envíará plantila de informe de actividades de participación para facilitar la tarea a la Subdirección, en caso de que no lo hayan realizado. En caso contrario, solciitamos lo envíen para proceder a publicarlo en la página web de la Entidad.Hasta que dicho informe no se entregue al GSC, no podrá otorgarse el 100% de avance en gestión.Así mismo, no se evidencia la aplicación de la encuesta de satisfacción, que incluya al menos la siguiente pregunta dirigida a los asistentes del evento, según los lineamientos del  Manual de Participación Ciudadana en la Gestión de Entidad M-GG-02 socializados a los enlaces de participación:En general, sobre el desarrollo de la actividad o evento de participación, Usted se siente:Muy satisfechoSatisfechoConformeInsatisfechoMuy insatisfecho</t>
    </r>
    <r>
      <rPr>
        <i/>
        <sz val="11"/>
        <color theme="1"/>
        <rFont val="Arial"/>
        <family val="2"/>
      </rPr>
      <t xml:space="preserve">
</t>
    </r>
  </si>
  <si>
    <r>
      <t>Actividad que cumple el 100% de la ejcución del producto.Sin embago, en avance de gestión se otroga un 80%, ya que a pesar de estar en términos la actividad, no se entrega evidencia del informe de jecución y de su divulgación. El GSC envíará plantila de informe de actividades de participación para facilitar la tarea a la Subdirección, en caso de que no lo hayan realizado. En caso contrario, solciitamos lo envíen para proceder a publicarlo en la página web de la Entidad.Hasta que dicho informe no se entregue al GSC, no podrá otorgarse el 100% de avance en gestión.Por otro lado, no se evidencia la aplicación de la encuesta de satisfacción, que incluya al menos la siguiente pregunta dirigida a los asistentes del evento, según los lineamientos del  Manual de Participación Ciudadana en la Gestión de Entidad M-GG-02 socializados a los enlaces de participación:En general, sobre el desarrollo de la actividad o evento de participación, Usted se siente:Muy satisfechoSatisfechoConformeInsatisfechoMuy insatisfecho</t>
    </r>
    <r>
      <rPr>
        <i/>
        <sz val="11"/>
        <color theme="1"/>
        <rFont val="Arial"/>
        <family val="2"/>
      </rPr>
      <t xml:space="preserve">
</t>
    </r>
  </si>
  <si>
    <t>El formulario se encuentra en la página web para que la ciudadanía pueda registrar la solicitud, adicionalmente se encuentra disponible la información general del trámite para su consulta.</t>
  </si>
  <si>
    <t>El proceso de sistematización que se estaba realizando, se pasó a Fabrica de Software que está a cargo de la Dirección de Tecnologías y Gestión de Información en Justicia, lo que hace que se reprograme el cumplimiento de esta acción a diciembre de la vigencia actual, para que la Sistematización del Trámite de Traslado de personas, Repatriaciones, finalice, en complemento de la solicitud a través del formulario en la página web, lo anterior para efectos de que con el sistema en funcionamiento se pueda realizar las encuestas de valoración del sistema y de la solicitud a través del formulario web y de su funcionalidad.</t>
  </si>
  <si>
    <r>
      <rPr>
        <sz val="11"/>
        <color rgb="FFFF0000"/>
        <rFont val="Arial"/>
      </rPr>
      <t>Actividad vencida.</t>
    </r>
    <r>
      <rPr>
        <sz val="11"/>
        <color theme="1"/>
        <rFont val="Arial"/>
      </rPr>
      <t xml:space="preserve">
Se agrega un porcentaje de gestión del 30% de acuerdo con las acciones preliminares realizadas.
Según la observación de la Dirección relacioanda con la necesidad de reprogramar la fecha de finalización de la actividad, se comunica el procedimiento al seguir de acuerdo con los lineamientos del Manual de Participación Ciudadan en la Gestión de la Entidad  M-GG-02 y se remiten ejemplos de meorandos (de otras dependencias) de solicitud de actualizaicón de las actividades del plan de participación.
Numeral 3.5.4, literal b:
</t>
    </r>
    <r>
      <rPr>
        <b/>
        <sz val="11"/>
        <color theme="1"/>
        <rFont val="Arial"/>
      </rPr>
      <t xml:space="preserve"> Solicitud de modificaciones a las actividades del plan:</t>
    </r>
    <r>
      <rPr>
        <sz val="11"/>
        <color theme="1"/>
        <rFont val="Arial"/>
      </rPr>
      <t xml:space="preserve"> en caso de requerirse la modificación o eliminación de alguna de las actividades que se incluyan dentro del plan, la dependencia responsable de su ejecución debe remitir la justificación y el detalle del ajuste requerido a través de memorando dirigido a la coordinación del Grupo de Servicio al Ciudadano para su análisis y respuesta, a más tardar en el 30 de septiembre de cada año, siempre y cuando la actividad se encuentre en términos, de lo contrario deberá hacerlo antes de la fecha de su vencimiento.
</t>
    </r>
  </si>
  <si>
    <t xml:space="preserve">Se realizó socialización virtual del protocolo de reconocimiento de la Kriss Romaní a los Operadores de Justicia de los Municipios de Girón, Envigado, Bogotá y sabanalarga. </t>
  </si>
  <si>
    <t>https://minjusticiagovco-my.sharepoint.com/:f:/g/personal/kairy_moreno_minjusticia_gov_co/EvwdeoimOGBLh7wdl5FFXZQBvBtdW9a_xiheX_mzjxsOHw?e=ugIqHK</t>
  </si>
  <si>
    <r>
      <rPr>
        <b/>
        <sz val="11"/>
        <color theme="1"/>
        <rFont val="Arial"/>
      </rPr>
      <t>1. Girón:</t>
    </r>
    <r>
      <rPr>
        <sz val="11"/>
        <color theme="1"/>
        <rFont val="Arial"/>
      </rPr>
      <t xml:space="preserve">
30/06/2020
</t>
    </r>
    <r>
      <rPr>
        <b/>
        <sz val="11"/>
        <color theme="1"/>
        <rFont val="Arial"/>
      </rPr>
      <t>2. Envigado:</t>
    </r>
    <r>
      <rPr>
        <sz val="11"/>
        <color theme="1"/>
        <rFont val="Arial"/>
      </rPr>
      <t xml:space="preserve">
30/07/2020
</t>
    </r>
    <r>
      <rPr>
        <b/>
        <sz val="11"/>
        <color theme="1"/>
        <rFont val="Arial"/>
      </rPr>
      <t>3. Bogotá</t>
    </r>
    <r>
      <rPr>
        <sz val="11"/>
        <color theme="1"/>
        <rFont val="Arial"/>
      </rPr>
      <t xml:space="preserve">
5/08/2020
4. </t>
    </r>
    <r>
      <rPr>
        <b/>
        <sz val="11"/>
        <color theme="1"/>
        <rFont val="Arial"/>
      </rPr>
      <t>Sabanalarga</t>
    </r>
    <r>
      <rPr>
        <sz val="11"/>
        <color theme="1"/>
        <rFont val="Arial"/>
      </rPr>
      <t xml:space="preserve">
27/08/2020</t>
    </r>
  </si>
  <si>
    <r>
      <rPr>
        <b/>
        <sz val="11"/>
        <color theme="1"/>
        <rFont val="Arial"/>
      </rPr>
      <t>1. Girón:</t>
    </r>
    <r>
      <rPr>
        <sz val="11"/>
        <color theme="1"/>
        <rFont val="Arial"/>
      </rPr>
      <t xml:space="preserve">
30/06/2020
</t>
    </r>
    <r>
      <rPr>
        <b/>
        <sz val="11"/>
        <color theme="1"/>
        <rFont val="Arial"/>
      </rPr>
      <t>2. Envigado:</t>
    </r>
    <r>
      <rPr>
        <sz val="11"/>
        <color theme="1"/>
        <rFont val="Arial"/>
      </rPr>
      <t xml:space="preserve">
30/07/2020
</t>
    </r>
    <r>
      <rPr>
        <b/>
        <sz val="11"/>
        <color theme="1"/>
        <rFont val="Arial"/>
      </rPr>
      <t>3. Bogotá</t>
    </r>
    <r>
      <rPr>
        <sz val="11"/>
        <color theme="1"/>
        <rFont val="Arial"/>
      </rPr>
      <t xml:space="preserve">
5/08/2020
</t>
    </r>
    <r>
      <rPr>
        <b/>
        <sz val="11"/>
        <color theme="1"/>
        <rFont val="Arial"/>
      </rPr>
      <t>4. Sabanalarga</t>
    </r>
    <r>
      <rPr>
        <sz val="11"/>
        <color theme="1"/>
        <rFont val="Arial"/>
      </rPr>
      <t xml:space="preserve">
27/08/2020
</t>
    </r>
  </si>
  <si>
    <r>
      <rPr>
        <b/>
        <sz val="11"/>
        <color theme="1"/>
        <rFont val="Arial"/>
      </rPr>
      <t xml:space="preserve">1. Girón: </t>
    </r>
    <r>
      <rPr>
        <sz val="11"/>
        <color theme="1"/>
        <rFont val="Arial"/>
      </rPr>
      <t xml:space="preserve">
7/07/2020
</t>
    </r>
    <r>
      <rPr>
        <b/>
        <sz val="11"/>
        <color theme="1"/>
        <rFont val="Arial"/>
      </rPr>
      <t>2. Envigado:</t>
    </r>
    <r>
      <rPr>
        <sz val="11"/>
        <color theme="1"/>
        <rFont val="Arial"/>
      </rPr>
      <t xml:space="preserve"> 
31/07/2020
</t>
    </r>
    <r>
      <rPr>
        <b/>
        <sz val="11"/>
        <color theme="1"/>
        <rFont val="Arial"/>
      </rPr>
      <t xml:space="preserve">3. Bogotá: </t>
    </r>
    <r>
      <rPr>
        <sz val="11"/>
        <color theme="1"/>
        <rFont val="Arial"/>
      </rPr>
      <t xml:space="preserve">
14/08/2020
</t>
    </r>
    <r>
      <rPr>
        <b/>
        <sz val="11"/>
        <color theme="1"/>
        <rFont val="Arial"/>
      </rPr>
      <t>4. Sabanalarga</t>
    </r>
    <r>
      <rPr>
        <sz val="11"/>
        <color theme="1"/>
        <rFont val="Arial"/>
      </rPr>
      <t xml:space="preserve">
28/08/2020</t>
    </r>
  </si>
  <si>
    <r>
      <rPr>
        <b/>
        <sz val="11"/>
        <color theme="1"/>
        <rFont val="Arial"/>
      </rPr>
      <t xml:space="preserve">1. Girón: </t>
    </r>
    <r>
      <rPr>
        <sz val="11"/>
        <color theme="1"/>
        <rFont val="Arial"/>
      </rPr>
      <t xml:space="preserve">25
 </t>
    </r>
    <r>
      <rPr>
        <b/>
        <sz val="11"/>
        <color theme="1"/>
        <rFont val="Arial"/>
      </rPr>
      <t xml:space="preserve">2. Envigado: </t>
    </r>
    <r>
      <rPr>
        <sz val="11"/>
        <color theme="1"/>
        <rFont val="Arial"/>
      </rPr>
      <t xml:space="preserve">18
</t>
    </r>
    <r>
      <rPr>
        <b/>
        <sz val="11"/>
        <color theme="1"/>
        <rFont val="Arial"/>
      </rPr>
      <t xml:space="preserve">3. Bogotá: </t>
    </r>
    <r>
      <rPr>
        <sz val="11"/>
        <color theme="1"/>
        <rFont val="Arial"/>
      </rPr>
      <t xml:space="preserve">19
</t>
    </r>
    <r>
      <rPr>
        <b/>
        <sz val="11"/>
        <color theme="1"/>
        <rFont val="Arial"/>
      </rPr>
      <t>4. Sabanalarga:</t>
    </r>
    <r>
      <rPr>
        <sz val="11"/>
        <color theme="1"/>
        <rFont val="Arial"/>
      </rPr>
      <t xml:space="preserve"> 12</t>
    </r>
  </si>
  <si>
    <t xml:space="preserve">El proceso contractual para suscribir el convenio específico de ejecución que desarrollará la actividad fue aprobado por el comité de contratación del MJD en el mes de agosto, quedando pendiente la firma de la minuta. </t>
  </si>
  <si>
    <t>La actividad fue culminada y las evidencias compartidas en el primer reporte. Estaba pendiente por realizar la encuesta de percepción, la cual se realizó en el mes de julio.</t>
  </si>
  <si>
    <t>https://minjusticiagovco-my.sharepoint.com/:f:/g/personal/kairy_moreno_minjusticia_gov_co/EhaWeqk1WfdLkDhOGbLTdE8B28xojOBFY7t_qN7Qb_NwEw?e=ukeMwR</t>
  </si>
  <si>
    <t xml:space="preserve">1. Muy satisfecho: 91
2. Satisfecho: 62
3. Conforme: 21
4. Insatisfecho: 4
5. Muy insatisfecho: 1
</t>
  </si>
  <si>
    <t>Se realizó informe de actividades y la encuesta.</t>
  </si>
  <si>
    <t xml:space="preserve">La actividad fue culminada y las evidencias compartidas en el primer reporte. Estaba pendiente por  realizar la encuesta de percepción, la cual se realizó en el mes de julio. </t>
  </si>
  <si>
    <t>https://minjusticiagovco-my.sharepoint.com/:f:/g/personal/kairy_moreno_minjusticia_gov_co/EsnqCqeEf4JAlTDGA0RkhJYBB_Hsg2nYoskx_rmqlrqeww?e=nTKVLD</t>
  </si>
  <si>
    <t>1. Muy satisfecho: 7
2. Satisfecho: 2
3. Conforme: 1
4. Insatisfecho: 0
5. Muy insatisfecho: 0</t>
  </si>
  <si>
    <r>
      <rPr>
        <b/>
        <sz val="11"/>
        <color theme="1"/>
        <rFont val="Arial"/>
      </rPr>
      <t>1er cuatrimestre</t>
    </r>
    <r>
      <rPr>
        <sz val="11"/>
        <color theme="1"/>
        <rFont val="Arial"/>
      </rPr>
      <t xml:space="preserve">
Se realizó el foro Justicia para el Ciudadano en la ciudad de Bogotá los días 19 y 20 de febrero de 2020
</t>
    </r>
    <r>
      <rPr>
        <b/>
        <sz val="11"/>
        <color theme="1"/>
        <rFont val="Arial"/>
      </rPr>
      <t>2do cuatrimestre</t>
    </r>
    <r>
      <rPr>
        <sz val="11"/>
        <color theme="1"/>
        <rFont val="Arial"/>
      </rPr>
      <t xml:space="preserve">
Se realizaron espacios virtuales de socialización frente a la iniciativa de reforma del Código Civil, en asocio con la Universidad Nacional, en las siguientes fechas:
1) 30/06/2020
2) 23/07/2020
3) 13/08/2020
4) 3/09/2020
</t>
    </r>
  </si>
  <si>
    <t>https://minjusticiagovco-my.sharepoint.com/:f:/g/personal/kairy_moreno_minjusticia_gov_co/ErTBYGcs1KdAgnqnWQ3nJ-sBbc5dABB6JKfSZ3ypc3DHMw?e=AksEoq</t>
  </si>
  <si>
    <r>
      <rPr>
        <b/>
        <sz val="11"/>
        <color theme="1"/>
        <rFont val="Arial"/>
      </rPr>
      <t>1er cuatrimestre</t>
    </r>
    <r>
      <rPr>
        <sz val="11"/>
        <color theme="1"/>
        <rFont val="Arial"/>
      </rPr>
      <t xml:space="preserve">
Enero- Febrero de 2020
</t>
    </r>
    <r>
      <rPr>
        <b/>
        <sz val="11"/>
        <color theme="1"/>
        <rFont val="Arial"/>
      </rPr>
      <t xml:space="preserve">
2do cuatrimestre</t>
    </r>
    <r>
      <rPr>
        <sz val="11"/>
        <color theme="1"/>
        <rFont val="Arial"/>
      </rPr>
      <t xml:space="preserve">
1) 29/06/2020
2) 17/07/2020
3) 11/08/2020
4) 1/09/2020</t>
    </r>
  </si>
  <si>
    <r>
      <rPr>
        <b/>
        <sz val="11"/>
        <color theme="1"/>
        <rFont val="Arial"/>
      </rPr>
      <t>1er cuatrimestre</t>
    </r>
    <r>
      <rPr>
        <sz val="11"/>
        <color theme="1"/>
        <rFont val="Arial"/>
      </rPr>
      <t xml:space="preserve">
Correo electrónico
Página del Ministerio
</t>
    </r>
    <r>
      <rPr>
        <b/>
        <sz val="11"/>
        <color theme="1"/>
        <rFont val="Arial"/>
      </rPr>
      <t>2do cuatrimestre</t>
    </r>
    <r>
      <rPr>
        <sz val="11"/>
        <color theme="1"/>
        <rFont val="Arial"/>
      </rPr>
      <t xml:space="preserve">
Redes sociales del Ministerio de Justicia</t>
    </r>
  </si>
  <si>
    <r>
      <rPr>
        <b/>
        <sz val="11"/>
        <color theme="1"/>
        <rFont val="Arial"/>
      </rPr>
      <t>1er cuatrimestre</t>
    </r>
    <r>
      <rPr>
        <sz val="11"/>
        <color theme="1"/>
        <rFont val="Arial"/>
      </rPr>
      <t xml:space="preserve">
Enero- Febrero de 2020
</t>
    </r>
    <r>
      <rPr>
        <b/>
        <sz val="11"/>
        <color theme="1"/>
        <rFont val="Arial"/>
      </rPr>
      <t>2do cuatrimestre</t>
    </r>
    <r>
      <rPr>
        <sz val="11"/>
        <color theme="1"/>
        <rFont val="Arial"/>
      </rPr>
      <t xml:space="preserve">
1) 29/06/2020
2) 17/07/2020
3) 11/08/2020
4) 1/09/2020</t>
    </r>
  </si>
  <si>
    <r>
      <rPr>
        <b/>
        <sz val="11"/>
        <color theme="1"/>
        <rFont val="Arial"/>
      </rPr>
      <t>1er cuatrimestre</t>
    </r>
    <r>
      <rPr>
        <sz val="11"/>
        <color theme="1"/>
        <rFont val="Arial"/>
      </rPr>
      <t xml:space="preserve">
Correo electrónico
Página del Ministerio
</t>
    </r>
    <r>
      <rPr>
        <b/>
        <sz val="11"/>
        <color theme="1"/>
        <rFont val="Arial"/>
      </rPr>
      <t>2do cuatrimestre</t>
    </r>
    <r>
      <rPr>
        <sz val="11"/>
        <color theme="1"/>
        <rFont val="Arial"/>
      </rPr>
      <t xml:space="preserve">
Redes sociales del Ministerio de Justicia y del Derecho</t>
    </r>
  </si>
  <si>
    <r>
      <rPr>
        <b/>
        <sz val="11"/>
        <color theme="1"/>
        <rFont val="Arial"/>
      </rPr>
      <t>1er cuatrimestre</t>
    </r>
    <r>
      <rPr>
        <sz val="11"/>
        <color theme="1"/>
        <rFont val="Arial"/>
      </rPr>
      <t xml:space="preserve">
19/02/2020
20/02/2020
</t>
    </r>
    <r>
      <rPr>
        <b/>
        <sz val="11"/>
        <color theme="1"/>
        <rFont val="Arial"/>
      </rPr>
      <t>2do cuatrimestre</t>
    </r>
    <r>
      <rPr>
        <sz val="11"/>
        <color theme="1"/>
        <rFont val="Arial"/>
      </rPr>
      <t xml:space="preserve">
1) 30/06/2020
2) 23/07/2020
3) 13/08/2020
4) 3/09/2020</t>
    </r>
  </si>
  <si>
    <r>
      <rPr>
        <b/>
        <sz val="11"/>
        <color theme="1"/>
        <rFont val="Arial"/>
      </rPr>
      <t>1er cuatrimestre</t>
    </r>
    <r>
      <rPr>
        <sz val="11"/>
        <color theme="1"/>
        <rFont val="Arial"/>
      </rPr>
      <t xml:space="preserve">
Presencial
</t>
    </r>
    <r>
      <rPr>
        <b/>
        <sz val="11"/>
        <color theme="1"/>
        <rFont val="Arial"/>
      </rPr>
      <t>2do cuatrimestre</t>
    </r>
    <r>
      <rPr>
        <sz val="11"/>
        <color theme="1"/>
        <rFont val="Arial"/>
      </rPr>
      <t xml:space="preserve">
Redes sociales</t>
    </r>
  </si>
  <si>
    <r>
      <rPr>
        <b/>
        <sz val="11"/>
        <color theme="1"/>
        <rFont val="Arial"/>
      </rPr>
      <t>1er cuatrimestre</t>
    </r>
    <r>
      <rPr>
        <sz val="11"/>
        <color theme="1"/>
        <rFont val="Arial"/>
      </rPr>
      <t xml:space="preserve">
Aproximadamente 600 participantes en los dos días de foro.
</t>
    </r>
    <r>
      <rPr>
        <b/>
        <sz val="11"/>
        <color theme="1"/>
        <rFont val="Arial"/>
      </rPr>
      <t>2do cuatrimestre</t>
    </r>
    <r>
      <rPr>
        <sz val="11"/>
        <color theme="1"/>
        <rFont val="Arial"/>
      </rPr>
      <t xml:space="preserve">
Aproximadamente 300 personas </t>
    </r>
  </si>
  <si>
    <t xml:space="preserve">La encuesta se realizó en el mes de julio, sin embargo no se obtuvieron respuestas de esta actividad. </t>
  </si>
  <si>
    <t>Actividad finalizada</t>
  </si>
  <si>
    <t>Equipo fortalecido con jornadas de capacitación y socialización de integridad:
Con el apoyo del Departamento Administrativo de la Función Pública, ARL POSITIVA, la Subdirección de Tecnologías y Sistemas de Información MJD y el Grupo de Gestión Humana el equipo se ha fortalecido en temas de habilidades blandas, tecnología y conocimientos propios de su misión.
El Equipo de Gestión Integra (EGI) realiza el Curso virtual de Integridad, Transparencia y Lucha contra la Corrupción del DAFP 
*El Equipo de Gestión de Integridad del MJD, ha promovido la formación en valores a través de comunicación directa con los servidores, en procesos como :
*Realización de diagnóstico y análisis de la Percepción de la Política de Integridad en el MJD para enrutar esfuerzos de capacitación y formación en aquellos valores en los que se presenta debilidad. (Diligencia – Honestidad)
*Promoción de la realización de todos lo servidores del MJD del Curso virtual de Integridad, Transparencia y Lucha contra la Corrupción del DAFP
*Orghanización y desarrollo de la Charla Conflicto de Intereses: se convoca a todos los servidores del MJD – 20  deAgosto 2020</t>
  </si>
  <si>
    <t>*Grabaciones capacitaciones
*Bitácoras de avances 
*Diagnóstico de Percepción de la Política de Integridad MJD
*Correos Electrónicos Masivos
*Certificaciones del Curso de Integridad</t>
  </si>
  <si>
    <r>
      <rPr>
        <b/>
        <sz val="11"/>
        <color theme="1"/>
        <rFont val="Arial"/>
      </rPr>
      <t>FECHA DE APLICACIÓN DE ENCUESTA PERCEPCIÓN</t>
    </r>
    <r>
      <rPr>
        <sz val="11"/>
        <color theme="1"/>
        <rFont val="Arial"/>
      </rPr>
      <t xml:space="preserve"> : 1 a 3 de julio de 2020
</t>
    </r>
    <r>
      <rPr>
        <b/>
        <sz val="11"/>
        <color theme="1"/>
        <rFont val="Arial"/>
      </rPr>
      <t>Divulgación Valores</t>
    </r>
    <r>
      <rPr>
        <sz val="11"/>
        <color theme="1"/>
        <rFont val="Arial"/>
      </rPr>
      <t>: Agosto Septiembre de 2020
13/03/2020</t>
    </r>
  </si>
  <si>
    <t xml:space="preserve">
Correos electrónicos Institucionales
Chat Institucional
Por Grupos de Trabajo</t>
  </si>
  <si>
    <t>2 de   Junio Resolución de conflictos 
 9 de   Junio Trabajo en equipo y Comunicación asertiva
 16 de Junio Herramientas para el manejo de las emociones   e inteligencia emocional 
 23 de Junio Liderazgo Efectivo 
 30 de Junio Relaciones Humanas mas amables mas humanos. 
4-11-18 de agosto se ha realizado el recorrido por RUTAS DE INTEGRIDAD de la Secretaría de Transparencia de la Presidencia</t>
  </si>
  <si>
    <t>Meet - team (plataforma virtual) y Correo electrónico</t>
  </si>
  <si>
    <r>
      <rPr>
        <b/>
        <sz val="11"/>
        <color theme="1"/>
        <rFont val="Arial"/>
      </rPr>
      <t>PERCEPCIÓN DE INTEGRIDAD</t>
    </r>
    <r>
      <rPr>
        <sz val="11"/>
        <color theme="1"/>
        <rFont val="Arial"/>
      </rPr>
      <t xml:space="preserve">: Participaron </t>
    </r>
    <r>
      <rPr>
        <b/>
        <sz val="11"/>
        <color theme="1"/>
        <rFont val="Arial"/>
      </rPr>
      <t>305</t>
    </r>
    <r>
      <rPr>
        <sz val="11"/>
        <color theme="1"/>
        <rFont val="Arial"/>
      </rPr>
      <t xml:space="preserve"> servidores del Ministerio de Justicia y del Derecho
</t>
    </r>
    <r>
      <rPr>
        <b/>
        <sz val="11"/>
        <color theme="1"/>
        <rFont val="Arial"/>
      </rPr>
      <t>67  Servidores del MJD tienen certificación</t>
    </r>
    <r>
      <rPr>
        <sz val="11"/>
        <color theme="1"/>
        <rFont val="Arial"/>
      </rPr>
      <t xml:space="preserve"> del Curso vortual de Integridad</t>
    </r>
  </si>
  <si>
    <t>Encuesta de Integridad: 77 a 93% En  general  los  servidores  del  MJD  ubican  en  un  nivel  ALTO los  comportamientos  íntegros  de  sí mismo,  de  sus  compañeros  y  jefes,</t>
  </si>
  <si>
    <t>* La armonización del Código de Integridad del MinJusticia
* Fortalecimiento de una cultura Integra en el MinJusticia</t>
  </si>
  <si>
    <t>Enlaces con aliados para fortalecimiento del equipo de Integridad (DAFP - ARL )</t>
  </si>
  <si>
    <t>Actividad en término con avance del 67% validado.</t>
  </si>
  <si>
    <t xml:space="preserve">Con corte a 31 de agosto no se tiene avances frente a la actividad. 
</t>
  </si>
  <si>
    <r>
      <t>De conformidad con la elaboración de la estrategia de rendición de cuentas y las directrices emitidas por el equipo líder de rendición de cuentas y el despacho del Ministro se solicita modificar la actividad en los siguientes términos: "</t>
    </r>
    <r>
      <rPr>
        <i/>
        <sz val="11"/>
        <color theme="1"/>
        <rFont val="Arial"/>
        <family val="2"/>
      </rPr>
      <t>Realizar 1 audiencias públicas de Rendición de Cuentas programada para la vigencia 2020</t>
    </r>
    <r>
      <rPr>
        <sz val="11"/>
        <color theme="1"/>
        <rFont val="Arial"/>
      </rPr>
      <t xml:space="preserve">". Igualmente, ajustar la fecha de inicio a partir 3 de noviembre de 2020. MJD-MEM20-0005049-OAP-1300. </t>
    </r>
  </si>
  <si>
    <t xml:space="preserve">Actividad en términos, sin avance a la fecha. 
</t>
  </si>
  <si>
    <t>Informe de actividad publicado en página web.</t>
  </si>
  <si>
    <t>https://www.minjusticia.gov.co/Portals/0/Participe_2020/Informe%20memoria%20capacitacion%20Tramite%20Legislativo_Ley%205a_participacion%20de%20la%20%20Comision%20Primera%20del%20Senado.pdf?ver=2020-07-15-103612-333</t>
  </si>
  <si>
    <t>Actividad en términos, sin avance a la fecha. 
Se aplicará ajuste solicitado por la OAP a la actividad, el cual aplicará para el 3º cuatrimestre de la vigencia. MJD-MEM20-0005268-GSC-4008 del 14092020.</t>
  </si>
  <si>
    <t>No se programo en el 1º semestre 2020 audiencia.</t>
  </si>
  <si>
    <t>No se programo en el 1º semestre 2020 audiencia. Actividad en términos que dependen de la realización de las actividades de RDC lideradas por la OAP.
Se otorga un 20% de avance de gestión teniendo en cuenta que ya fue diseñado y validado el instrumento de evaluación para el jericio a realizar.</t>
  </si>
  <si>
    <t>Actividad en proceso de eliminación de acuerdo con reprogramación de FNSC informada por el Programa Nacional de Servicio al Ciudadano</t>
  </si>
  <si>
    <t>1/01/2020
a 
30/06/2020</t>
  </si>
  <si>
    <r>
      <t xml:space="preserve">La medición de la percepción de los ciudadanos frente a la atención recibida por el Grupo de Servicio al Ciudadano correspondiente al 1º Semestre 2020, por los diferentes canales, se ubicó en </t>
    </r>
    <r>
      <rPr>
        <sz val="11"/>
        <color rgb="FFFF0000"/>
        <rFont val="Arial"/>
      </rPr>
      <t xml:space="preserve">el rango de satisfacción con un porcentaje de 88,2% sobre 100%. </t>
    </r>
  </si>
  <si>
    <t>Activiad finalizada al 100% en ejecución de productos y gestión.</t>
  </si>
  <si>
    <t>Activiad con avance en términos del 67%.</t>
  </si>
  <si>
    <t>Activiad con avance en términos del 50%.</t>
  </si>
  <si>
    <t>Las jornadas se reanudaron a partir del 7 de septiembre-2020, por lo tanto no hay reporte para este periodo</t>
  </si>
  <si>
    <t>En el segundo cuatrimestre del año se aplicaron 40 encuestas, 20 que la OPC había planeado aplicar en le primer periodo de 2020 pero que no se pudo por la implementación del Trabajo en casa del MJD y quedaron  pendientes y 20 del periodo actual. La encuesta se realizó a los medios de comunicación de los departamentos de Magdalena, La Guajira, Nariño y Meta.    
Los periodistas que la atendieron calificaron como buena la información que les llega de la Oficina de Prensa y Comunicaciones del MJD, manifestaron que cuando tiene que ver con el área de cubrimiento que los acupa le dan mucho despliegue a la información y, si no es así, la utilizan como referencia y complemento de otra información del departamento. Se les invitó a convertirse en seguidores de las redes sociales del Ministerio y la mayoría las conocen y las siguen regularmente.</t>
  </si>
  <si>
    <t>Actividad cumplida al 100%. Se sugiere, para la próxima vigencia, que a la encuesta de medición que se utilice en las actividades que formúle la dependencia,se incluya la siguiente pregunta, según los lineamientos del  Manual de Participación Ciudadana en</t>
  </si>
  <si>
    <t xml:space="preserve">Actividad con avance en términos, se asigna un 30% de avance por las acciones de gestiónejeucyadas  prelimianres a la materialización del producto cuyo avance es de 0%.
</t>
  </si>
  <si>
    <t>Memorando MJD-MEM20-0004341-DJF-2200 del 15 de julio de 2020</t>
  </si>
  <si>
    <t>Actividad finalizada.</t>
  </si>
  <si>
    <t>1.El GSC diseño, estructuró y dispusó en línea el instrumento de evaluación de las acciones de RDC, que ya fue aprobado por el equipo líder de RDC.
Nota: la aplicaicón del instrumento de evaluación depende de la realización de las actividades de diálogo de RDC, que defina la Alta Dirección. En este caso, la Audiencia inicalmente esta programada para noviembre de 2020.</t>
  </si>
  <si>
    <t>https://forms.office.com/Pages/ResponsePage.aspx?id=zfse-ze-OEKE0k-sLHVR3D2ePDRi23BPv2ebwCAaKPRUQU9PUkgxTDRNVDBPTEg0MFdCVEdXQTNTRS4u
1. Correos electrónicos de entrega de instrumento en línea a la OAP, quien es la dependencia líder de RDC.
2. Evidencias de reunión para definir estructura del instrumento de evaluación.
3. Link del instrumento diseñado y disponible en línea
4. Código QR del instrumento disponible en línea
5. ppt enviada al  a la OAP, quien es la dependencia líder de RDC, para promoción del instrumento en las actividades de diálogo de RDC.</t>
  </si>
  <si>
    <t>1.Correo electrónico con consulta al PNSC</t>
  </si>
  <si>
    <t>Actividad cumplida al 100% en 1º cuatrimestre</t>
  </si>
  <si>
    <t>Se realiza consulta a los grupos de valor a través de ecuesta de percepción.  Se construyó informe de resultados y se publicó en página web.</t>
  </si>
  <si>
    <t>1. Informe publicado: https://www.minjusticia.gov.co/Portals/0/ServicioCiudadano/Participaci%C3%B3n/Resultados%20evaluacion%20percepcion%20ciudadana%20primer%20semestre%202020%20(1).pdf?ver=2020-07-31-103843-620</t>
  </si>
  <si>
    <t>454 ciudadanos</t>
  </si>
  <si>
    <t xml:space="preserve">1.Se realizó la preparación y validación del formato de reporte interno para el seguimiento cuatrimestral de las actividades del plan de participación ciudadana del Ministerio 2020. 
2. Se brindó acompañamiento metodológico a través de mesas de trabajo con los enlaces de participación de las dependencias de la Entidad para el correcto diligenciamiento del formato de reporte interno para el seguimiento cuatrimestral de las actividades del plan de participación ciudadana del Ministerio. 
3.Se realizó seguimiento a las actividades del Plan de Participación Ciudadana de la vigencia 2020 correspondiente al 1º y 2º cuatrimestre, la recopilación de evidencias de cumplimiento, y gestión de publicación del documento “Formato Interno de Reporte” en la página web y en la intranet de la Entidad.
</t>
  </si>
  <si>
    <t>1.Piezas gráficas de seguimiento
2. Correos de solicitud de reporte
3.Formato interno de reporte de plan de participación con seguimiento consolidado
4. Link de publicación del formato interno de reporte en página web-correo mesa de ayuda</t>
  </si>
  <si>
    <t>Se realizó la segunda jornada de scialización de lineamientos de participación ciudadana con los enlaces de todas las dependencias de la Entidad en el mes de junio.</t>
  </si>
  <si>
    <t>1. Correo de convocatoria
2. Evidencias de jornada realizada</t>
  </si>
  <si>
    <t>Se tiene programada para el mes de septiembre.</t>
  </si>
  <si>
    <t xml:space="preserve">Actividad en términos, sin avance en el segundo cuatrimestre.
</t>
  </si>
  <si>
    <t xml:space="preserve">1..Se realizó compilación y gestión de publicación del documento “Formato Interno de Reporte” en la página web y en la intranet de la Entidad el cual contiene el seguimiento a las actividades del Plan de Participación Ciudadana de la vigencia 2020 correspondiente al 1º y 2º cuatrimestre.
</t>
  </si>
  <si>
    <t>1. Link de publicación del formato interno de reporte en página web https://www.minjusticia.gov.co/Servicio-al-Ciudadano/Participe</t>
  </si>
  <si>
    <t>Archivos adjuntos: 
Base de datos trabajada; 
Encuestas; y
Hoja de vida del IndicadorPendiente</t>
  </si>
  <si>
    <t>Se diligenciarán los campos de la m a la z cuando se apliquen la totalidad de las encuestas</t>
  </si>
  <si>
    <t>Se requiere diligenciar los campos de la m a la z y que para el próximo seguimiento se construya y publique el informe que respalde con evidencias cada una de las etapas de la Actividad.</t>
  </si>
  <si>
    <t>Descripción del avance
 (Corte diciembre 2020)</t>
  </si>
  <si>
    <t>Evidencias de avance 
(Corte diciembre 2020)</t>
  </si>
  <si>
    <t>% avance gestión acumulado año</t>
  </si>
  <si>
    <t>% de avance productos acumulado año</t>
  </si>
  <si>
    <t>Realizar 1 audiencia pública de Rendición de Cuentas programada para la vigencia 2020”</t>
  </si>
  <si>
    <t>Realizar 2 eventos de rendición de cuentas bajo la metodología de café del mundo para la vigencia 2020.</t>
  </si>
  <si>
    <t>Diálogos virtuales implementados</t>
  </si>
  <si>
    <t>Diálogos virtuales</t>
  </si>
  <si>
    <t>PRODUCTO 1:
1. acta de divulgación de Suin en la Universidad 
Simon Bolivar sede Cúcuta , con la firma de los exponentes de Suin, Legalapp y docente de la Unviersidad
( acta aceptada digitalmente) PRODUCTO 2:
1. oficio de Ministerio de Justicia al Departamento Administrativo de Prosperidad Social, 2. oficio de respuesta, 3 citación a reunión, 4. pantallazo de asistentes a reunión respecto del Decreto Reglamentario del sector inclusión social y reconciliación 
PRODUCTO 2: Oficio de invitación a la socialización, citación a reunión virtual por correo electrónico por Teams y celebración de la socialización</t>
  </si>
  <si>
    <t xml:space="preserve">El avance ejecutado para este periodo corresponde al 100 % de las legalizaciones de transferencias documentales, las correspondientes en este cuatrimestre realizadas por las siguientes dependencias:
1. Grupo de Política Criminal de Adolescentes y Jóvenes.
2. Grupo de Política Criminal.
3. Grupo de Política Penitenciaria y Carcelaria.
4. Grupo de Fortalecimiento de la Justicia Étnica.
5. Subdirección de Gestión de Información en Justicia.
6. Oficina Asesora de Planeación.
7. Subdirección de Control y Fiscalización de Sustancias Químicas.
8. Subdirección Estratégica y de Análisis.
9. Secretaria General:                                                                            
10. Grupo de Control Disciplinario Interno:                                            
11. Despacho del Vice. de Política Criminal:                                          
12. Grupo de Gestión Contractual:                                                        
13. Dirección de Asuntos Internacionales:                                          
14. Grupo de Gestión Humana:                                                              
15. Grupo de Apoyo a la secretaria Técnica del CNE
16. Dirección de Justicia Transicional:                                                    
17. Dirección de Tecnología y Gestión de Información en Justicia
18. Subdirección de Tecnología y Sistemas               
19. Grupo de Servicio al Ciudadano 
20. Grupo de Gestión Documental
21. Grupo de Gestión Administrativa, Financiera y Contable
22.Grupo De Asuntos Legislativos 
23.Dirección Jurídica 
24.Oficina De Prensa Y Comunicaciones
25.Viceministerio De Promoción De La Justicia
26.Grupo De Extinción Del Dominio
27.Dirección Política De Drogas Y Actividades Relacionadas
28.Grupo De Actuaciones Administrativas
29.Grupo De Defensa Jurídica
</t>
  </si>
  <si>
    <t xml:space="preserve">01 de julio a 15 de diciembre </t>
  </si>
  <si>
    <t xml:space="preserve">Correo Electronico  y Intranet </t>
  </si>
  <si>
    <t>Pagina Web</t>
  </si>
  <si>
    <t>La actividad se realizo al 100% como se tenia planeada en la vigencia</t>
  </si>
  <si>
    <t>Formato FUII - Acta De Transferencia 
Informe de resultados publicado:
https://www.minjusticia.gov.co/Portals/0/ServicioCiudadano/Participaci%C3%B3n/Informe%20de%20ejercicios%20de%20participacion%20ciudadana%20Transferencias%20Documentales_2020.pdf?ver=2020-12-11-124244-350</t>
  </si>
  <si>
    <t xml:space="preserve">Una vez conformado el equipo de trabajo de depuración del decreto único de Inclusión Social y Reconciliación, se los citó  para el el día viernes 2 de octubre de 2020, de 9 a 11 de la mañana, fecha en la cual se llevó a cabo la socilaización y capacitación de la metodología de depuración normativa, por parte del equipo de calidad y depuración de la DDDOJ del MJD. </t>
  </si>
  <si>
    <t>producto 1: 14/05/2020, producto 2: 02/10/2020</t>
  </si>
  <si>
    <t>Correo electrónico y teams.</t>
  </si>
  <si>
    <t>Se publica el informe de resultados el 11 de diciembre de 2020</t>
  </si>
  <si>
    <t xml:space="preserve">  página web del Ministerio www.minjusticia.gov.co</t>
  </si>
  <si>
    <t>Se recibió un total de 67 participaciones de la ciudadanía en la encuesta de percepción del Sistema Único de Información Normativa.</t>
  </si>
  <si>
    <t xml:space="preserve">
Se realizó la encuenta en el producto 1 
En el producto 2, no se realizó la encuesta de percepción a la fecha de la realización de la socialización no era obligatorio. 
Se hace la publicación del informe de resultados el 11 de diciembre de 2020 en la página del Ministerio www.minjusticia.gov.co</t>
  </si>
  <si>
    <t>Se hace la publicación del informe de resultados el 11 de diciembre de 2020 en la página del Ministerio www.minjusticia.gov.co</t>
  </si>
  <si>
    <t>Mesa de Trabajo 1: El día 28 de agosto de 2020, se llevó a cabo la mesa de trabajo con el sector de Comercio, Industria y Turismo, a la cual asistierón la Jefe de la Oficina Asesora Jurídica , doctora Ivett Lorena Sanabria Gaitán, así como con los doctores Nicolas Zapata, asesor de la Oficina Jurídica y Jorge Velez, Asesor del Despacho del Ministro; de la Dirección participamos la Directora, cuatro profesionales y un contratista. Como adiccional, se tiene programadas reuniones con los sectores de Deportes, Inclusión Social y Reconciliación y de Cultura, en el mes de septiembre.</t>
  </si>
  <si>
    <t>No se realizó la encuesta de percepción a la fecha de la realización de la mesa de trabajo no era obligatorio. 
Se hace la publicación del informe de resultados el 11 de diciembre de 2020 en la página del Ministerio www.minjusticia.gov.co</t>
  </si>
  <si>
    <t>Se ha difundio la herramienta Suin Juriscol por correo electrónico dirigido a todos los Alcades y Gobernadores del pais, en estos correos se les solcitó el envío de todas las normas que han expedido con ocasión del COVID-19, para ser difundidas en el portal de Suin juriscol
Se han enviado infografías con las normas más importantes a los correos electrónicos de  los Alcaldes, Directores de Consultorios Jurídicos, Decanos de falcutades de derecho, entidadeds de Nariño.
Se dío inico al curso de Suin Juriscol, el 31 de agosto de 2020, se envío el ink de apertura del curso a 744 ciudadanos, se certificaron 199 personas</t>
  </si>
  <si>
    <t>Producto 1: 14/05/2020, Producto 2: 02/10/2020</t>
  </si>
  <si>
    <t>Actividad cumplida al 100%. Se recomendó a la dependencia que para el desarrollo de las actividades de participación ciudadana 2021, se aplique la encuesta de percepción, dandodo cumplimiento al Manual M-GG-02.</t>
  </si>
  <si>
    <r>
      <t xml:space="preserve">Correo electrónico citadno a la sesión de socilización y capacitación de la metodología de depuración de las disposiciones de los decretos únicos.  Pantallazo de los participantes en la sesión de socilaización y capactiación. Grabación de la sesión de socialización y capacitación. 
</t>
    </r>
    <r>
      <rPr>
        <b/>
        <sz val="11"/>
        <color theme="1"/>
        <rFont val="Arial"/>
      </rPr>
      <t>Informe publicado</t>
    </r>
    <r>
      <rPr>
        <sz val="11"/>
        <color theme="1"/>
        <rFont val="Arial"/>
      </rPr>
      <t>:https://www.minjusticia.gov.co/Portals/0/ServicioCiudadano/Participaci%C3%B3n/Informe%20de%20ejercicios%20de%20participacion%20ciudadana_Direccion%20ordenamiento%20juridico.pdf?ver=2020-12-11-132834-197</t>
    </r>
  </si>
  <si>
    <r>
      <t xml:space="preserve">1correos enviados a los Alcaldes y Gobernado dando la información de suin y haciendo la solicitud de  las normas                                                                                                                                                                                                                                                                2.correos enviados por las entidades territoriales
3. Lista publicada de normas territoriales en el botón del COVID territorial del portal Suin juriscol
4. Correos enviados de infografías con las normas más importantes a los correos electrónicos de  los Alcaldes, Directores de Consultorios 
</t>
    </r>
    <r>
      <rPr>
        <b/>
        <sz val="11"/>
        <color theme="1"/>
        <rFont val="Arial"/>
      </rPr>
      <t>Informe publicado</t>
    </r>
    <r>
      <rPr>
        <sz val="11"/>
        <color theme="1"/>
        <rFont val="Arial"/>
      </rPr>
      <t>:https://www.minjusticia.gov.co/Portals/0/ServicioCiudadano/Participaci%C3%B3n/Informe%20de%20ejercicios%20de%20participacion%20ciudadana_Direccion%20ordenamiento%20juridico.pdf?ver=2020-12-11-132834-197</t>
    </r>
  </si>
  <si>
    <r>
      <t xml:space="preserve">Mesa de Trabajo 1: 1. Carta de inició del proyecto. 2. Oficio MJD-OFI20-0028091-DOJ-2300
del 21 de agosto de 2020, comunicación de inicio proyecto piloto y solicitud fecha de mesa de trabajo. 3 Oficio 2-2020-023431 respuesta del Ministerio de Comercio, Industria y Turismo, aceptaondo mesa de trabajo. 4.  Correo electrónico del 25/08/20202  citación reunión teams, por Mincomercio. 
</t>
    </r>
    <r>
      <rPr>
        <b/>
        <sz val="11"/>
        <color theme="1"/>
        <rFont val="Arial"/>
      </rPr>
      <t>Informe publicado</t>
    </r>
    <r>
      <rPr>
        <sz val="11"/>
        <color theme="1"/>
        <rFont val="Arial"/>
      </rPr>
      <t>:https://www.minjusticia.gov.co/Portals/0/ServicioCiudadano/Participaci%C3%B3n/Informe%20de%20ejercicios%20de%20participacion%20ciudadana_Direccion%20ordenamiento%20juridico.pdf?ver=2020-12-11-132834-197</t>
    </r>
  </si>
  <si>
    <t>1.Pieza gráfica de seguimiento
2. Correos de solicitud de reporte
3.Formato interno de reporte de plan de participación con seguimiento consolidado
4. Link de publicación del formato interno de reporte en página web: https://www.minjusticia.gov.co/Servicio-al-Ciudadano/Participe</t>
  </si>
  <si>
    <t>Se realizó capacitación de protocolos enfoque diferencial a  los servidores y contratistas de la Entidad con el apoyo de la Dirección de  Justicia Formal.</t>
  </si>
  <si>
    <t>1. Correo electrónico envío masivo aservidores y contratistas convocando a jornada de capacitación
2. PPT y evidencias de jornada de capacitación realizada</t>
  </si>
  <si>
    <t>https://minjusticiagovco-my.sharepoint.com/:f:/g/personal/kairy_moreno_minjusticia_gov_co/EoC8VAeXcqtHnEAtdOoke_oBZwHpVLNt2Dg_9qhHDjOndQ?e=zh9X4O</t>
  </si>
  <si>
    <t xml:space="preserve">correo electrónico </t>
  </si>
  <si>
    <t>Teams</t>
  </si>
  <si>
    <t xml:space="preserve">https://minjusticiagovco-my.sharepoint.com/:f:/g/personal/kairy_moreno_minjusticia_gov_co/EleeIIs4uZtHnt4NQhlw7mgBla_0T4lssx1zV8wLn5dx-A?e=qYlkoL
https://minjusticiagovco-my.sharepoint.com/:f:/g/personal/kairy_moreno_minjusticia_gov_co/ErLdQhDiE1dCtq_y1-RcxBMBxYbrw_27-ggtQhxN34D00A?e=dcGAur
</t>
  </si>
  <si>
    <t>9/10/2020
30/10/2020</t>
  </si>
  <si>
    <t>22/10/2020
10/11/2020</t>
  </si>
  <si>
    <t>https://minjusticiagovco-my.sharepoint.com/:f:/g/personal/kairy_moreno_minjusticia_gov_co/Em9pRihwMQZOognuJ3GgkMEBBi5X6U0JyfrfPT-Czi3KIQ?e=rIQv5H</t>
  </si>
  <si>
    <t>Se llevó a cabo el IV Encuentro Nacional sobre la Política de Drogas Ruta Futuro en los territorios durante los días 01 y 02 de diciembre, en esta oportunidad y atendiendo a las restricciones establecidas por el Gobierno Nacional se desarrolló de manera virtual mediante transmisión en vivo por el canal oficial de youtube del Ministerio de Justicia y del Derecho, en este encuentro se contó con la participación de delegados de los treinta y dos departamentos y el Distrito de Bogotá que hacen parte de las instancias técnicas y de toma de decisiones como los son los Comités Departamentales de Drogas (CDD) y los Consejos Seccionales de Estupefacientes (CSE), así como demás actores del orden nacional y territorial</t>
  </si>
  <si>
    <t>Drive con con las evidencaios del encuentro de drogas</t>
  </si>
  <si>
    <t>del 28 al 30 de noviembre y se generó campaña de espectativa en los CDD y CSE de octubre y noviembre con los territorios</t>
  </si>
  <si>
    <r>
      <rPr>
        <sz val="11"/>
        <color theme="1"/>
        <rFont val="Arial"/>
      </rPr>
      <t>P</t>
    </r>
    <r>
      <rPr>
        <sz val="11"/>
        <color theme="1"/>
        <rFont val="Arial"/>
      </rPr>
      <t>or correo electrónico con gobernadores, secretarios de salud y de gobierno, redes sociales oficiales del ministerio y del ODC</t>
    </r>
  </si>
  <si>
    <t>1 y 2 de diciembre</t>
  </si>
  <si>
    <t>youtube live</t>
  </si>
  <si>
    <t>aproximadamente 400 participantes</t>
  </si>
  <si>
    <t>Se aplicó encuenta, incluyendo la pregunta "11.¿Considera pertinente la información presentada durante el Encuentro Nacional sobre la Política de Drogas Ruta Futuro con los territorios?", la respuesta fue satisfactoria (SI) en un 100%. Se contó con 60 particioantes</t>
  </si>
  <si>
    <t>Con los territorios se realizó una encuesta de manera previa al Encuentro para saber los temas que resultaban de su interés en materia de drogas a tratar en el Encuentro y una encuesta para el cierre del Encuentro en donde se solicitaba información de percepción frente al proceso de acompañamiento y asistencia técnica adelantado a los entes territoriales, el Observatorio de Droga de Colombia (ODC) y la pertinencia del desarrollo de los Encuentros Nacionales sobre drogas. Estas mediciones se realizaron mediante formularios en línea.</t>
  </si>
  <si>
    <t xml:space="preserve">Drive con con las evidencias de la encuesta y resultados y analisis de la misma </t>
  </si>
  <si>
    <t>Link de acceso a la encuesta virtual</t>
  </si>
  <si>
    <t>41 participantes en consulta previa y  60 particioantes en medición de percepción</t>
  </si>
  <si>
    <t>Cuatrimestre 1º</t>
  </si>
  <si>
    <t>Cuatrimestre 2º</t>
  </si>
  <si>
    <t>Cuatrimestre 3º</t>
  </si>
  <si>
    <r>
      <t>Se publicaron 88</t>
    </r>
    <r>
      <rPr>
        <sz val="11"/>
        <color rgb="FFFF0000"/>
        <rFont val="Arial"/>
      </rPr>
      <t xml:space="preserve"> </t>
    </r>
    <r>
      <rPr>
        <sz val="11"/>
        <color theme="1"/>
        <rFont val="Arial"/>
      </rPr>
      <t>contratos de solicitudes radicadas por las dependencias</t>
    </r>
  </si>
  <si>
    <t xml:space="preserve">Se realizaron 3.862 encuestas, con el fin de medir la satisfacción de los usuarios, El 99,6 % de los asistentes a las jornadas móviles indicaron haber obtenido respuesta a su consulta en el marco de la estrategia de Justicia Móvil, frente a un porcentaje mínimo: 0,4% , de quienes se  manifestaron en un sentido contrario. Una medición positiva para la estrategia es que el 88,1 % de las y los encuestados confirmaron que se les brindó información concreta sobre el motivo de sus consultas. Lo anterior responde al propósito que tiene la estrategia de brindar información oportuna y pertinente a las víctimas. La mayoría de los asistentes:  55,7% informaron que el motivo por el cual asistieron a las jornadas de justicia móvil fue: orientación proceso de indemnización. Este dato contrasta con el 14,6 % de las víctimas que informaron que su motivación era consultar sobre la ayuda humanitaria. Esta es una tendencia que coincide con la aprobación de la Resolución 1049 de 2019 en la que la Unidad Para La Atención Y Reparación A Las Víctimas-UARIV definió el procedimiento para otorgar la indemnización por vía administrativa. Esta situación ha aumentado el número de consultas relacionadas con ésta medida de reparación. </t>
  </si>
  <si>
    <t>Archivos excel:
Analisis encuestas 2020 
Encuestas a satisfacción (todos los municipios) 2020
Oficios dirigidos a las alcaldías con la convocatoria</t>
  </si>
  <si>
    <r>
      <t>La Estrategia de Sensibilización y Concientización Ciudadana de la Política Criminal se realizó a partir de dos fases. Cada fase correspondió a los contratos interadministrativos 325 de 2019 y 416 de 2020 con la Universidad Nacional de Colombia. La primera fase incluyó la realización de dos mesas de expertos en Bogotá (11 de frebero) y Cali (7 de febrero) cuya participación fueron 10 y 30 expertos respectivamente, un seminario en Bogotá (30 y 31 de enero) en el que participaron 158 personas, y un foro distrital en Bogotá con participación de 127 participantes. La segunda fase está actualmente (8 de diciembre en ejecución), se han realizado 3 mesas de expertos con participantes de Cali, Bogotá, Tunja, Medellín, Pasto y Barranquilla, las mesas se realizaron los días 2, 3 y 4 de diciembre, con una participación total de 60</t>
    </r>
    <r>
      <rPr>
        <sz val="11"/>
        <color theme="1"/>
        <rFont val="Arial"/>
      </rPr>
      <t xml:space="preserve"> participantes. </t>
    </r>
  </si>
  <si>
    <t>Cinco entregables de la primera fase (Documento metodológico, ruta pedagogica, guías informativas y pedagógicas, relatorías de campo, e informe final), junto con evidencias como: listas de asistencia y registros fotográgicos. La segunda fase cuenta actualmente con los productos: cronograma, plan de trabajo, piezas informativas de convocatoria y documento metodológico.</t>
  </si>
  <si>
    <t>1. 24/01/2020
2. 1/02/2020
3. 6/02/2020
4. 15/11/2020</t>
  </si>
  <si>
    <t>Correos electrónicos, Portal Web UNAL y Min. Justicia, WhatsApp.</t>
  </si>
  <si>
    <t>Eventos presenciales y virtuales via  Zoom.</t>
  </si>
  <si>
    <t xml:space="preserve">Muy satisfecho </t>
  </si>
  <si>
    <t xml:space="preserve">En diciembre de 2020 se está implementando la segunda fase de la Estrategia de Sensibilización y Concientización Ciudadana de la Política Criminal, la cual buscó ampliar el rango de acción a las ciudadades de Bogotá, Cali, Pasto, Medellin, Tunja y Barranquilla. En esta fase, además de las mesas de expertos realizadas, se desarrollará un seminario, un espacio de diálogo ciudadano, y de diálogo entre comunicadores y periodistas de medios de comunicación. Para el 2021, se tienen asignados recursos de proyecto de inversión de la DPCP para la implementación de la fase III de la Estrategia. </t>
  </si>
  <si>
    <t>Plataforma virtulal de google forms y teams</t>
  </si>
  <si>
    <t xml:space="preserve">
Correo electrónico</t>
  </si>
  <si>
    <t>1. 07/12/2020
2.18/12/2020</t>
  </si>
  <si>
    <t>1.01/12/2020
2 11/12/2020</t>
  </si>
  <si>
    <t>Se aplicaron 10 encuestas al azar a periodistas de medios de comunicación del departamento del Tolima quienes calificaron como buena, útil y  oportuna la información que reciben del MJD. Algunos dijeron trabajar en más de 2 medios y cuando la  información tiene que ver con su región le dan gran despliegue. Se les invitó a continuar como seguidores de las redes sociales del Ministerio.</t>
  </si>
  <si>
    <t>Adjunto archivo word con formato de encuestas diligenciado, base de datos trabajada y formato adjunto de la hoja de vida del indicador</t>
  </si>
  <si>
    <t>4 de diciembre de 2020</t>
  </si>
  <si>
    <t>Píldoras y Lanzamiento Código de Integridad: Actividad dirigida a Todo el MJD , Servidores de planta y contratistas convocados 720 servidores</t>
  </si>
  <si>
    <t xml:space="preserve"> Fortalecimiento de una cultura Integra en el MinJusticia</t>
  </si>
  <si>
    <t>Cumplimiento al 100% de los compromisos y participación de las partes comprometidas</t>
  </si>
  <si>
    <t>Se logra el objetivo de armonización y divulgación del Código de Integridad del Ministerio de Justicia y del Derecho a través de los miembros del Equipo de Gestión Integra del MJD con trabajo participativo, análitico y comprometido en valores.</t>
  </si>
  <si>
    <t xml:space="preserve">* Resolución 1820 del  29/10/2020 "Por la cual se adopta el Código de Integridad del Ministerio de Justicia y del Derecho"
* Cartilla Código de Integridad Ministerio de Justicia y del Derecho - Armonizado
* Evento Lanzamiento Código de Integridad- Fortalecimiento y cierre de la gestión Institucional - a todo/as los servidores del MJD
* Píldoras Digitales - Divulgación Valores
* Actividades de sensibilización y divulgación del Código de Integridad por parte de los Gestores de Integridad en sus dependencias
</t>
  </si>
  <si>
    <t xml:space="preserve">https://www.minjusticia.gov.co/Portals/0/Normatividad1/Resoluciones/2020/Resolucio%CC%81n%20No%201820%20del%2029%20de%20octubre%20de%202020%20(1).pdf
https://minjusticiagovco-my.sharepoint.com/:b:/g/personal/deyanira_mendez_minjusticia_gov_co/Eb6VM3OYD21MtpY3VBT-Ai8BQpYmM7ev-R7oN6Im_2oq2g?e=vimdRU
https://minjusticiagovco-my.sharepoint.com/:f:/g/personal/deyanira_mendez_minjusticia_gov_co/Eig_klCJUttJmqPTdRwr44cBxRkqdrnamAHkTrBRe_DOyA?e=vIC31c
https://minjusticiagovco-my.sharepoint.com/:b:/g/personal/deyanira_mendez_minjusticia_gov_co/EY8-z1QeALpIgq5CVRYvhF4BK6z6ANJ4tcr9y5c3k4mCCQ?e=bOw55i
https://minjusticiagovco-my.sharepoint.com/:b:/g/personal/deyanira_mendez_minjusticia_gov_co/EZFzI9F59x1MgdovWDRw5noB_Ol4AbRuv2wSA_0-MfSGiQ?e=oA6kml
</t>
  </si>
  <si>
    <t xml:space="preserve">El equipo de gestión integra valora las actividades desarrolladas, las propuestas en caja de herramientas del DAFP y determina colectiva y participativamente actividades para socializar el Código de Integridad en los meses de Noviembre y Diciembre de 2020 y el plan de acción 2021
	Píldoras de integridad: Envío de correo-e con los valores del Código de Integridad.
16, 23, 30 de noviembre de 2020.
	Una Actividad de fortalecimiento de valores al Grupo de Gestión Humana.
13 de noviembre De 2020
	Actividades de fortalecimiento de valores al Grupo de Servicio al Ciudadano
9 al 13 de noviembre de 2020.
	Actividad de sensibilización y concientización sobre la importancia de los valores del Código de Integridad de nuestro Ministerio al equipo de colaboradores tanto funcionarios y contratistas de la Dirección de Justicia Transicional.
Primera semana de Diciembre
	Lanzamiento del Código de Integridad
4 de diciembre de 2020
</t>
  </si>
  <si>
    <t xml:space="preserve">
Web del MJD 
Correos electrónicos Institucionales
Chat Institucional
Por Grupos de Trabajo</t>
  </si>
  <si>
    <r>
      <rPr>
        <b/>
        <sz val="11"/>
        <color theme="1"/>
        <rFont val="Arial"/>
      </rPr>
      <t>Divulgación Valores</t>
    </r>
    <r>
      <rPr>
        <sz val="11"/>
        <color theme="1"/>
        <rFont val="Arial"/>
      </rPr>
      <t>: Noviembre - Diciembre de 2020</t>
    </r>
  </si>
  <si>
    <t xml:space="preserve">
Web del MJDCorreos electrónicos Institucionales
Chat Institucional
Por Grupos de Trabajo</t>
  </si>
  <si>
    <t>Fecha publicación del Código de Integridad en la web primera semana de noviembre de 2020
Pildoras de Integridad ültima semana de Noviembre y Primera de Diciembre</t>
  </si>
  <si>
    <t>Teléfono</t>
  </si>
  <si>
    <t xml:space="preserve">Audiencia Pública de Rendición de Cuentas vigencia 2020 </t>
  </si>
  <si>
    <t>https://www.minjusticia.gov.co/MinjusticiaRindeCuentas2020</t>
  </si>
  <si>
    <t>Página Web espacio de rendición de cuentas</t>
  </si>
  <si>
    <t>Correo electrónico y redes sociales</t>
  </si>
  <si>
    <t xml:space="preserve">Televisión - transmisión realizada por Canal Trece. 
Retrasmisión YouTube </t>
  </si>
  <si>
    <t>370 participantes aproximadamente</t>
  </si>
  <si>
    <t xml:space="preserve">Muy satisfechos con 4,87/5,00 </t>
  </si>
  <si>
    <t xml:space="preserve">Se desarrollaron dos eventos de rendición de cuentas bajo la metodología de café del mundo: 1. se realizó el 23 de septiembre de 4:00 p.m. a 6:00 p.m.  el tema de diálogo fue sobre Cannabis con Fines Médicos y Científicos. y el 2. se realizó el 03 de noviembre de 9:00 am. a 11:00 p.m. el tema de diálogo fue sobre fortalecimiento a las comisarías de familia. </t>
  </si>
  <si>
    <t>https://www.minjusticia.gov.co/MinjusticiaRindeCuentas2020
https://minjusticiagovco-my.sharepoint.com/:f:/g/personal/lady_velasquez_minjusticia_gov_co/EpWBZFDN6h9ErAXvPRDeun0BfsrULxY8DW6gnQ_2ZF6H5A?e=K45aFs</t>
  </si>
  <si>
    <r>
      <rPr>
        <b/>
        <sz val="11"/>
        <color theme="1"/>
        <rFont val="Arial"/>
      </rPr>
      <t xml:space="preserve">1. Evento: </t>
    </r>
    <r>
      <rPr>
        <sz val="11"/>
        <color theme="1"/>
        <rFont val="Arial"/>
      </rPr>
      <t xml:space="preserve">
12/08/2020
</t>
    </r>
    <r>
      <rPr>
        <b/>
        <sz val="11"/>
        <color theme="1"/>
        <rFont val="Arial"/>
      </rPr>
      <t>2. Evento:</t>
    </r>
    <r>
      <rPr>
        <sz val="11"/>
        <color theme="1"/>
        <rFont val="Arial"/>
      </rPr>
      <t xml:space="preserve">
16/06/2020</t>
    </r>
  </si>
  <si>
    <r>
      <rPr>
        <b/>
        <sz val="11"/>
        <color theme="1"/>
        <rFont val="Arial"/>
      </rPr>
      <t xml:space="preserve">1. Evento: </t>
    </r>
    <r>
      <rPr>
        <sz val="11"/>
        <color theme="1"/>
        <rFont val="Arial"/>
      </rPr>
      <t xml:space="preserve">
07/09/2020
</t>
    </r>
    <r>
      <rPr>
        <b/>
        <sz val="11"/>
        <color theme="1"/>
        <rFont val="Arial"/>
      </rPr>
      <t>2. Evento:</t>
    </r>
    <r>
      <rPr>
        <sz val="11"/>
        <color theme="1"/>
        <rFont val="Arial"/>
      </rPr>
      <t xml:space="preserve">
30/10/2020</t>
    </r>
  </si>
  <si>
    <r>
      <rPr>
        <b/>
        <sz val="11"/>
        <color theme="1"/>
        <rFont val="Arial"/>
      </rPr>
      <t xml:space="preserve">1. Evento: </t>
    </r>
    <r>
      <rPr>
        <sz val="11"/>
        <color theme="1"/>
        <rFont val="Arial"/>
      </rPr>
      <t xml:space="preserve">
23/09/2020
</t>
    </r>
    <r>
      <rPr>
        <b/>
        <sz val="11"/>
        <color theme="1"/>
        <rFont val="Arial"/>
      </rPr>
      <t>2. Evento:</t>
    </r>
    <r>
      <rPr>
        <sz val="11"/>
        <color theme="1"/>
        <rFont val="Arial"/>
      </rPr>
      <t xml:space="preserve">
03/11/2020</t>
    </r>
  </si>
  <si>
    <t>Plataforma Microsoft Teams y se retrasmitió por YouTube</t>
  </si>
  <si>
    <t>30 participantes por la plataforma Microsoft Teams y 64 siguiendo la transmisión por YouTube</t>
  </si>
  <si>
    <r>
      <rPr>
        <b/>
        <sz val="11"/>
        <color theme="1"/>
        <rFont val="Arial"/>
      </rPr>
      <t xml:space="preserve">1. Evento: </t>
    </r>
    <r>
      <rPr>
        <sz val="11"/>
        <color theme="1"/>
        <rFont val="Arial"/>
      </rPr>
      <t xml:space="preserve">
23/10/2020
</t>
    </r>
    <r>
      <rPr>
        <b/>
        <sz val="11"/>
        <color theme="1"/>
        <rFont val="Arial"/>
      </rPr>
      <t>2. Evento:</t>
    </r>
    <r>
      <rPr>
        <sz val="11"/>
        <color theme="1"/>
        <rFont val="Arial"/>
      </rPr>
      <t xml:space="preserve">
14/12/2020</t>
    </r>
  </si>
  <si>
    <r>
      <rPr>
        <b/>
        <sz val="11"/>
        <color theme="1"/>
        <rFont val="Arial"/>
      </rPr>
      <t>1. Evento:</t>
    </r>
    <r>
      <rPr>
        <sz val="11"/>
        <color theme="1"/>
        <rFont val="Arial"/>
      </rPr>
      <t xml:space="preserve"> Muy satisfechos con 4,78/5,00
</t>
    </r>
    <r>
      <rPr>
        <b/>
        <sz val="11"/>
        <color theme="1"/>
        <rFont val="Arial"/>
      </rPr>
      <t>2. Evento:</t>
    </r>
    <r>
      <rPr>
        <sz val="11"/>
        <color theme="1"/>
        <rFont val="Arial"/>
      </rPr>
      <t xml:space="preserve"> Muy satisfechos con 4,55/5,00</t>
    </r>
  </si>
  <si>
    <t>Se encuentra registrados en el informe publicado del evento sobre cannabis con fines médicos y científicos. 
https://www.minjusticia.gov.co/Portals/0/RC_2020/VMPC/Informe%20gestion%20CANNABISV2.pdf?ver=2020-10-23-151526-130</t>
  </si>
  <si>
    <t xml:space="preserve">1.Se realizó la preparación y validación del formato de reporte interno para el seguimiento  de las actividades del plan de participación ciudadana del Ministerio 2020, correspondiente al 2º y 3º cuatrimestre de la vigencia. 
2. Se brindó acompañamiento a los enlaces de participación de las dependencias de la Entidad para el correcto diligenciamiento del formato de reporte interno para el seguimiento cuatrimestral de las actividades del plan de participación ciudadana del Ministerio. 
3.Se realizó seguimiento a las actividades del Plan de Participación Ciudadana de la vigencia 2020 correspondiente al 2ºy 3º cuatrimestre, la recopilación de evidencias de cumplimiento, y gestión de publicación del documento “Formato Interno de Reporte” en la página web y en la intranet de la Entidad.
</t>
  </si>
  <si>
    <t>Actividad pendiente programada para enero de 2021</t>
  </si>
  <si>
    <t>Se desarrollaron dos eventos de rendición de cuentas bajo la metodología de café del mundo: 1. se realizó el 23 de septiembre de 4:00 p.m. a 6:00 p.m.  el tema de diálogo fue sobre Cannabis con Fines Médicos y Científicos. y el 2. se realizó el 03 de noviembre de 9:00 am. a 11:00 p.m. el tema de diálogo fue sobre fortalecimiento a las comisarías de familia. Adiccionalmente se midió la percepción de la audiencia de RDC realizada el 18 de diciembre de 2020.</t>
  </si>
  <si>
    <t xml:space="preserve">Se realizaron mesas de trabajo con servidores y contratista de las entidad, con el fin de construir participativamente el plan de acción institucional de la vigencia 2021. Generada la versión No. 1 del plan, se presenta a la ciudadanía mediante publicación en la página web del Ministerio para comentarios y observaciones.   </t>
  </si>
  <si>
    <t>Mediante sistema de correspondencia EPX 
MJD-MEM20-0006515-OAP-1300</t>
  </si>
  <si>
    <t>Correo electrónico - microsoft teams</t>
  </si>
  <si>
    <t>Del 23/11/2020 al 27/11/2020</t>
  </si>
  <si>
    <t>40 personas</t>
  </si>
  <si>
    <t>Cumplimiento de las actividades planteadas en el plan de acción institucional vigencia 2021. En caso de recibir sugerencias y/o comentarios, revisar y ajustar el plan.</t>
  </si>
  <si>
    <t xml:space="preserve">Se estableció que la fecha de publicación de los resultados es 23 de diciembre, teniendo en cuenta que el plan se encuentra en etapa final de revision. </t>
  </si>
  <si>
    <t>Se anexa Informe de Resultados</t>
  </si>
  <si>
    <t>Informe del desarrollo de la actividad
Memorando por el cual se divulgó la realización de las mesas de trabajo.
Documento PDF con la evidencia - correos electrónicos
Plan de acción institucional vigencia 2021 consolidado.</t>
  </si>
  <si>
    <t xml:space="preserve">El formulario se encuentra en la página web para que la ciudadanía pueda registrar la solicitud, adicionalmente se encuentra disponible la información, del trámite para su consulta.
Se ha efectuado solicitudes por los usuarios.
</t>
  </si>
  <si>
    <r>
      <t xml:space="preserve">El link de la pagina web de la entidad.
</t>
    </r>
    <r>
      <rPr>
        <sz val="11"/>
        <rFont val="Arial"/>
      </rPr>
      <t>Se anexa el pantallazo del link.</t>
    </r>
  </si>
  <si>
    <t>5 Muy satisfactorio</t>
  </si>
  <si>
    <r>
      <t xml:space="preserve">Se adelanto el proceso de formación online sobre "Acceso a la justicia con enfoque étnico" en alianza con la ESAP. El curso finalizo el 11 de diciembre y actualmente se está trabajando en la consolidación de la cifra final de las personas que terminaron y aprobaron el curso y serán certificadas, en razón a lo cual se actualizará al cierre del mes el dato definitivo.
</t>
    </r>
    <r>
      <rPr>
        <sz val="11"/>
        <color rgb="FFFF0000"/>
        <rFont val="Arial"/>
      </rPr>
      <t xml:space="preserve">Alcance 23/12/2020: 
</t>
    </r>
    <r>
      <rPr>
        <sz val="11"/>
        <color theme="1"/>
        <rFont val="Arial"/>
      </rPr>
      <t xml:space="preserve">
En el marco de la formación en enfoque diferencial étnico y pluralismo jurídico, que culminó el 11 de diciembre de 2020, como resultado del proceso de formación se certificaron 175 personas de 26 departamentos, discriminadas así: Antioquia 10, Arauca 1, Atlántico 7, Bogotá, D.C. 28, Bolívar 15, Boyacá 11, Caldas 2, Caquetá 3, Casanare 2, Cauca 8, Cesar 2, Chocó 3, Córdoba 6, Cundinamarca 4, Huila 1, La Guajira 10, Magdalena 2, Meta 1, Nariño 10, Norte de Santander 10, Putumayo 1, Risaralda 6, Santander 10, Sucre 8, Tolima 7 y Valle del Cauca 7.</t>
    </r>
  </si>
  <si>
    <r>
      <t xml:space="preserve">En conjunto con la ESAP, se oferto a nivel nacional el curso de formación online sobre "Formación para mujeres rurales sobre acceso a la tierra", dirigido a Mujeres y organizaciones de mujeres rurales. También se oferto a nivel nacional el curso de formación online sobre "Fortalecimiento de las lideresasy defensoras de derechos humanos para la materialización del acceso a la justicia" dirigido a Organizaciones de mujeres, lideresas y defensoras de derechos humanos.
</t>
    </r>
    <r>
      <rPr>
        <sz val="11"/>
        <color rgb="FFFF0000"/>
        <rFont val="Arial"/>
      </rPr>
      <t xml:space="preserve">
Alcance 23/12/2020: </t>
    </r>
    <r>
      <rPr>
        <sz val="11"/>
        <color theme="1"/>
        <rFont val="Arial"/>
      </rPr>
      <t xml:space="preserve">
1. El curso de formación online sobre "Formación para mujeres rurales sobre acceso a la tierra, que culminó el 5 de noviembre de 2020, obtuvo como resultado  247 personas certificadas de 23 departamentos, discriminadas así: Antioquia 10, Arauca 3, Bogotá, D.C. 96, Bolívar 6, Boyacá 13, Caquetá 7, Casanare 6, Cauca 16, Cesar 4, Chocó 3, Córdoba 2, Cundinamarca 22, Guaviare 1, Huila 1, Magdalena 2, Meta 16, Nariño 2, Norte de Santander 1, Putumayo 2, Santander 5, Sucre 7, Tolima 4, Valle del Cauca 18.
2. El curso de formación online sobre  "Fortalecimiento de las lideresasy defensoras de derechos humanos para la materialización del acceso a la justicia" que culminó el 2 de diciembre de 2020, obtuvo como resultado 210 personas certificadas de 22 departamentos discriminadas así: Antioquia 17, Arauca 1, Atlántico 7, Bogotá, D.C. 130, Bolívar 5, Boyacá 3, Caquetá 1, Casanare 2, Cauca 9, Cesar 1, Córdoba 1, Huila 4, La Guajira 2, Magdalena 2, Meta 6, Norte de Santander 3, Putumayo 3, Risaralda 4, Santander 1, Sucre 1, Tolima 5, Valle del Cauca 2.</t>
    </r>
  </si>
  <si>
    <r>
      <rPr>
        <b/>
        <sz val="11"/>
        <color theme="1"/>
        <rFont val="Arial"/>
      </rPr>
      <t xml:space="preserve">1. </t>
    </r>
    <r>
      <rPr>
        <sz val="11"/>
        <color theme="1"/>
        <rFont val="Arial"/>
      </rPr>
      <t xml:space="preserve">
660 
inscritos
247 certificados
</t>
    </r>
    <r>
      <rPr>
        <b/>
        <sz val="11"/>
        <color theme="1"/>
        <rFont val="Arial"/>
      </rPr>
      <t>2.</t>
    </r>
    <r>
      <rPr>
        <sz val="11"/>
        <color theme="1"/>
        <rFont val="Arial"/>
      </rPr>
      <t xml:space="preserve">
806
 inscritos
210 certificadas</t>
    </r>
  </si>
  <si>
    <r>
      <t xml:space="preserve">Se adelantaron los processo de formación online sobre "Formación para mujeres rurales sobre acceso a la tierra" y "Fortalecimiento de las lideresasy defensoras de derechos humanos para la materialización del acceso a la justicia" en alianza con la ESAP.
 El primer curso finalizo el 5 de noviembre y el segundo curso finalizo el 2 de diciembre. Actualmente se está trabajando en la consolidación de la cifra final de las personas que terminaron y aprobaron los cursos y serán certificadas, en razón a lo cual se actualizará al cierre del mes el dato definitivo.
</t>
    </r>
    <r>
      <rPr>
        <sz val="11"/>
        <color rgb="FFFF0000"/>
        <rFont val="Arial"/>
      </rPr>
      <t>Alcance 23/12/2020:</t>
    </r>
    <r>
      <rPr>
        <sz val="11"/>
        <color theme="1"/>
        <rFont val="Arial"/>
      </rPr>
      <t xml:space="preserve"> 
1. El curso de formación online sobre "Formación para mujeres rurales sobre acceso a la tierra, que culminó el 5 de noviembre de 2020, obtuvo como resultado  247 personas certificadas de 23 departamentos, discriminadas así: Antioquia 10, Arauca 3, Bogotá, D.C. 96, Bolívar 6, Boyacá 13, Caquetá 7, Casanare 6, Cauca 16, Cesar 4, Chocó 3, Córdoba 2, Cundinamarca 22, Guaviare 1, Huila 1, Magdalena 2, Meta 16, Nariño 2, Norte de Santander 1, Putumayo 2, Santander 5, Sucre 7, Tolima 4, Valle del Cauca 18.
2. El curso de formación online sobre  "Fortalecimiento de las lideresasy defensoras de derechos humanos para la materialización del acceso a la justicia" que culminó el 2 de diciembre de 2020, obtuvo como resultado 210 personas certificadas de 22 departamentos discriminadas así: Antioquia 17, Arauca 1, Atlántico 7, Bogotá, D.C. 130, Bolívar 5, Boyacá 3, Caquetá 1, Casanare 2, Cauca 9, Cesar 1, Córdoba 1, Huila 4, La Guajira 2, Magdalena 2, Meta 6, Norte de Santander 3, Putumayo 3, Risaralda 4, Santander 1, Sucre 1, Tolima 5, Valle del Cauca 2.</t>
    </r>
  </si>
  <si>
    <r>
      <t xml:space="preserve">En conjunto con la ESAP, se oferto a nivel nacional el curso de formación online sobre "Derecho de Policía, justicia local, y gestión del conflicto" dirigido a Inspectores y/o corregidores de policía, u otras autoridades que tengan presencia territorial y funciones asociadas al marco de la seguridad y convivencia de acuerdo con la Ley 1801 de 2016 (equipos de trabajo de Goberna-ciones, Alcaldías y Personerías Municipales).
</t>
    </r>
    <r>
      <rPr>
        <sz val="11"/>
        <color rgb="FFFF0000"/>
        <rFont val="Arial"/>
      </rPr>
      <t xml:space="preserve">Alcance 23/12/2020: 
</t>
    </r>
    <r>
      <rPr>
        <sz val="11"/>
        <color theme="1"/>
        <rFont val="Arial"/>
      </rPr>
      <t xml:space="preserve">
El curso de formación online sobre derecho de policía, justicia local y gestión del conflicto, que culminó el 11 de diciembre de 2020, obtuvo como resultado 305 personas certificadas de 27 departamentos, discriminadas así: Amazonas 1, Antioquia 8, Arauca 1, Atlántico 25, Bogotá, D.C. 10, Bolívar 7, Boyacá 68, Caldas 7, Caquetá 9, Casanare 8, Cauca 9, Cesar 15, Chocó 2, Córdoba 15, Cundinamarca 23, Huila 12, La Guajira 4, Magdalena 13, Meta 11, Nariño 12, Norte de Santander 6, Putumayo 1, Risaralda 4, Santander 10, Tolima 9, Valle del Cauca 13, Vichada 2.</t>
    </r>
  </si>
  <si>
    <r>
      <t xml:space="preserve">872
 inscritos
</t>
    </r>
    <r>
      <rPr>
        <sz val="11"/>
        <color rgb="FFFF0000"/>
        <rFont val="Arial"/>
      </rPr>
      <t>305
certificados</t>
    </r>
  </si>
  <si>
    <r>
      <t xml:space="preserve">Se adelanto el proceso de formación online sobre "Derecho de Policía, justicia local, y gestión del conflicto" en alianza con la ESAP. El curso finalizo el 11 de diciembre y actualmente se está trabajando en la consolidación de la cifra final de las personas que terminaron y aprobaron el curso y serán certificadas, en razón a lo cual se actualizará al cierre del mes el dato definitivo.
</t>
    </r>
    <r>
      <rPr>
        <sz val="11"/>
        <color rgb="FFFF0000"/>
        <rFont val="Arial"/>
      </rPr>
      <t xml:space="preserve">Alcance 23/12/2020: </t>
    </r>
    <r>
      <rPr>
        <sz val="11"/>
        <color theme="1"/>
        <rFont val="Arial"/>
      </rPr>
      <t xml:space="preserve">
El curso de formación online sobre derecho de policía, justicia local y gestión del conflicto, que culminó el 11 de diciembre de 2020, obtuvo como resultado 305 personas certificadas de 27 departamentos, discriminadas así: Amazonas 1, Antioquia 8, Arauca 1, Atlántico 25, Bogotá, D.C. 10, Bolívar 7, Boyacá 68, Caldas 7, Caquetá 9, Casanare 8, Cauca 9, Cesar 15, Chocó 2, Córdoba 15, Cundinamarca 23, Huila 12, La Guajira 4, Magdalena 13, Meta 11, Nariño 12, Norte de Santander 6, Putumayo 1, Risaralda 4, Santander 10, Tolima 9, Valle del Cauca 13, Vichada 2.</t>
    </r>
  </si>
  <si>
    <t xml:space="preserve">https://minjusticiagovco-my.sharepoint.com/:f:/g/personal/kairy_moreno_minjusticia_gov_co/EleeIIs4uZtHnt4NQhlw7mgBla_0T4lssx1zV8wLn5dx-A?e=qYlkoL
https://minjusticiagovco-my.sharepoint.com/:f:/g/personal/kairy_moreno_minjusticia_gov_co/ErLdQhDiE1dCtq_y1-RcxBMBxYbrw_27-ggtQhxN34D00A?e=dcGAur
</t>
  </si>
  <si>
    <t>En conjunto con la ESAP, se ofertó a nivel nacional el curso de formación online sobre "Acceso a la justicia con enfoque étnico", dirigido a Notarios, Comisarios de Familia, Inspectores de Policía, Personeros, Superintendencias, servidores del Ministerio de Justicia y del Derecho, Fiscalía General de la Nación, y Casas de Justicia (funcionarios Centro de Recepción a Información CRI y referente étnico). El curso se llevó a cabo, con la participación inicial de 423 personas inscritas, a través de sesiones sincrónicas entre el 10 de noviembre y el 11 de diciembre, restando el proceso de consolidación de los resultados finales para conocer el reporte final de personas que serán certificadas.
Alcance 23/12/2020: 
El curso de formación online en enfoque diferencial étnico y pluralismo jurídico, que culminó el 11 de diciembre de 2020, obtuvo como resultado 175 personas certificadas de 26 departamentos, discriminadas así: Antioquia 10, Arauca 1, Atlántico 7, Bogotá, D.C. 28, Bolívar 15, Boyacá 11, Caldas 2, Caquetá 3, Casanare 2, Cauca 8, Cesar 2, Chocó 3, Córdoba 6, Cundinamarca 4, Huila 1, La Guajira 10, Magdalena 2, Meta 1, Nariño 10, Norte de Santander 10, Putumayo 1, Risaralda 6, Santander 10, Sucre 8, Tolima 7 y Valle del Cauca 7.</t>
  </si>
  <si>
    <t>423
inscritos
175 certificados</t>
  </si>
  <si>
    <t>En conjunto con la ESAP, se oferto a nivel nacional el curso de formación online sobre "Formación para mujeres rurales sobre acceso a la tierra", dirigido a Mujeres y organizaciones de mujeres rurales. También se oferto a nivel nacional el curso de formación online sobre "Fortalecimiento de las lideresasy defensoras de derechos humanos para la materialización del acceso a la justicia" dirigido a Organizaciones de mujeres, lideresas y defensoras de derechos humanos.
Alcance 23/12/2020: 
1. El curso de formación online sobre "Formación para mujeres rurales sobre acceso a la tierra, que culminó el 5 de noviembre de 2020, obtuvo como resultado  247 personas certificadas de 23 departamentos, discriminadas así: Antioquia 10, Arauca 3, Bogotá, D.C. 96, Bolívar 6, Boyacá 13, Caquetá 7, Casanare 6, Cauca 16, Cesar 4, Chocó 3, Córdoba 2, Cundinamarca 22, Guaviare 1, Huila 1, Magdalena 2, Meta 16, Nariño 2, Norte de Santander 1, Putumayo 2, Santander 5, Sucre 7, Tolima 4, Valle del Cauca 18.
2. El curso de formación online sobre  "Fortalecimiento de las lideresasy defensoras de derechos humanos para la materialización del acceso a la justicia" que culminó el 2 de diciembre de 2020, obtuvo como resultado 210 personas certificadas de 22 departamentos discriminadas así: Antioquia 17, Arauca 1, Atlántico 7, Bogotá, D.C. 130, Bolívar 5, Boyacá 3, Caquetá 1, Casanare 2, Cauca 9, Cesar 1, Córdoba 1, Huila 4, La Guajira 2, Magdalena 2, Meta 6, Norte de Santander 3, Putumayo 3, Risaralda 4, Santander 1, Sucre 1, Tolima 5, Valle del Cauca 2.</t>
  </si>
  <si>
    <r>
      <rPr>
        <b/>
        <sz val="11"/>
        <rFont val="Arial"/>
        <family val="2"/>
      </rPr>
      <t xml:space="preserve">1. </t>
    </r>
    <r>
      <rPr>
        <sz val="11"/>
        <rFont val="Arial"/>
      </rPr>
      <t xml:space="preserve">
660 
inscritos
247 certificados
</t>
    </r>
    <r>
      <rPr>
        <b/>
        <sz val="11"/>
        <rFont val="Arial"/>
        <family val="2"/>
      </rPr>
      <t>2.</t>
    </r>
    <r>
      <rPr>
        <sz val="11"/>
        <rFont val="Arial"/>
      </rPr>
      <t xml:space="preserve">
806
 inscritos
210 certificadas</t>
    </r>
  </si>
  <si>
    <t>En conjunto con la ESAP, se oferto a nivel nacional el curso de formación online sobre "Derecho de Policía, justicia local, y gestión del conflicto" dirigido a Inspectores y/o corregidores de policía, u otras autoridades que tengan presencia territorial y funciones asociadas al marco de la seguridad y convivencia de acuerdo con la Ley 1801 de 2016 (equipos de trabajo de Goberna-ciones, Alcaldías y Personerías Municipales).
Alcance 23/12/2020: 
El curso de formación online sobre derecho de policía, justicia local y gestión del conflicto, que culminó el 11 de diciembre de 2020, obtuvo como resultado 305 personas certificadas de 27 departamentos, discriminadas así: Amazonas 1, Antioquia 8, Arauca 1, Atlántico 25, Bogotá, D.C. 10, Bolívar 7, Boyacá 68, Caldas 7, Caquetá 9, Casanare 8, Cauca 9, Cesar 15, Chocó 2, Córdoba 15, Cundinamarca 23, Huila 12, La Guajira 4, Magdalena 13, Meta 11, Nariño 12, Norte de Santander 6, Putumayo 1, Risaralda 4, Santander 10, Tolima 9, Valle del Cauca 13, Vichada 2.</t>
  </si>
  <si>
    <t>872
 inscritos
305
certificados</t>
  </si>
  <si>
    <t xml:space="preserve"> Se efectuó el proceso logístico del cierre del Curso Virtual del PJJR, con indicaciones y soporte técnico constante a los participantes para su efectiva culminación. Se ha brindado respuesta vía correo electrónico a todos los incidentes, requerimientos o inquietudes de los participantes. Igualmente, se efectuó un balance preliminar de participantes que culminaron exitosamente el proceso. 
De otro lado, se diseñó un instrumento para medir la percepción en el marco de los procesos de formación y transferencia metodológica del programa de justicia juvenil restaurativa en el marco del convenio suscrito con la OIM. </t>
  </si>
  <si>
    <t xml:space="preserve">De acuerdo a las directrices del Director de Asuntos Internacionales y de conformidad a la reunión realizada el 05 de enero de la vigencia actual, entre el Grupo de Atención al Ciudadano y la Dirección de Asuntos Internacionales, para la revisión del Reporte de Seguimiento de Plan Participación Ciudadana, comedidamente les comunicamos lo siguiente: 
La actividad que se formuló correspondió a la siguiente: Evaluar el impacto y la funcionalidad del formulario web que permite la racionalización del trámite de repatriaciones.  
Como avance en la vigencia anterior, se referenció por la Dirección de Asuntos Internacionales lo siguiente: El formulario se encuentra en la página web para que la ciudadanía pueda registrar la solicitud, adicionalmente se encuentra disponible la información del trámite de repatriaciones para su consulta por parte de los usuarios. 
La evidencia es el: link de la página web de la entidad. 
Observaciones de la Dirección: La solicitud de trámite de Traslado de Personas Condenadas, Repatriaciones, se encuentra funcionando a través del formulario de la página web del Ministerio, al respecto se ha recibido un escaso número de solicitudes a través del formulario electrónico, en razón a que los usuarios acuden a efectuar las solicitudes por otros medios disponibles por el Ministerio para tal fin, como son el correo electrónico de la Dirección, por correspondencia, por ventanilla única virtual, o la radicación en el Grupo de Gestión Documental. Además, como se ha señaló por parte de la Dirección de Asuntos Internacionales, estas solicitudes son de interés particular efectuadas por personas en condiciones especiales, como es el de estar privadas de la libertad en centros de reclusión, o por apoderados.  
De acuerdo a las consideraciones anteriores, realizar una encuesta para evaluar el impacto y la funcionalidad del formulario web, con el escaso número de solicitudes efectuadas a través de formulario web, genera un desgaste administrativo mayor a la retroalimentación que se pueda obtener, al respecto señalamos que, se han atendido todas las solicitudes recibidas efectuadas por formulario web o por los otros medios disponibles, lo cual se evidencia en la ausencia de reclamaciones, confirmando que las solicitudes se han atendido oportunamente. 
En consecuencia, se comunica que no se reprogramará el cumplimiento de esta actividad en el Plan de Participación Ciudadana por parte de la Dirección de Asuntos Internacionales, pero al respecto se comunica que se validará otros mecanismos para medir el impacto de la implementación del formulario web en la racionalización del trámite de Traslado de Personas Condenadas, Reparticiones a cargo de la Dirección. 
 </t>
  </si>
  <si>
    <t>La referida actividad de la DAI, en lo concerniente al plan de participación 2020, presenta incumplimiento, ya que, no se aplicó la encuesta referida, teniendo en cuenta lo observado por la Dirección "realizar una encuesta para evaluar el impacto y la funcionalidad del formulario web, con el escaso número de solicitudes efectuadas a través de formulario web, genera un desgaste administrativo mayor a la retroalimentación que se pueda obtener".
Al respecto, dicha observación quedará registrada en el informe de cierre del plan de participación ciudadana que le estaré presentando para su visto bueno el martes 12 de enero, dejando así la trazabilidad del monitoreo y las recomendaciones del caso, como segunda línea de defensa (GSC).
Es importante mencionar, que en reunión realizada el día 5 de enero con la Dirección, se sugirió retomar la actividad en el marco de plan de participación 2021, sin embargo, la referida dependencia observa no tener certeza de registros de usuarios suficientes para llevarla a cabo, teniendo en cuenta la naturaleza de los mismos (personas en condiciones especiales, como es el de estar privadas de la libertad en centros de reclusión, o por apoderados). 
Así mismo, se sugirió desde el GSC que la DAI revise de manera autónoma el tema con la OAP, en cumplimiento de las políticas de Gobierno Digital y Racionalización de Trámites, para cerrar el ciclo de la racionalización del trámite de Traslado de Personas Condenadas - Reparticiones, correspondiente a la medición de impacto de la racionalización tecnológica aplicada.</t>
  </si>
  <si>
    <t>Plan</t>
  </si>
  <si>
    <t>Se anexa la encuesta realizada y el link para su diligenciamiento: https://forms.office.com/Pages/ResponsePage.aspx?id=zfse-ze-OEKE0k-sLHVR3EFdcZxOiIdPoYDPkvSJ9lNUMFI0NzJYTEFaNkdHQ0pXVVhOUFVKTUJaUS4u
Evidencias de aplicción de encuesta
Informe de resultados de encuesta</t>
  </si>
  <si>
    <t>Instituciones o dependencias públicas del nivel departamental  y distrital</t>
  </si>
  <si>
    <t>Organizaciones en general</t>
  </si>
  <si>
    <t>Ciudadanos nacionales y</t>
  </si>
  <si>
    <t>extranjeros usuarios del trámite</t>
  </si>
  <si>
    <t>Organizaciones con ánimo de lucro</t>
  </si>
  <si>
    <t>Organizaciones sin ánimo de lucro</t>
  </si>
  <si>
    <t>Ciudadanos no usuarios del trámite  (potenciales usuarios)</t>
  </si>
  <si>
    <t>Medios de comunicación</t>
  </si>
  <si>
    <t>Ciudadano</t>
  </si>
  <si>
    <t>Extranjeros</t>
  </si>
  <si>
    <t>Instituciones o dependencias públicas</t>
  </si>
  <si>
    <t>Organizaciones</t>
  </si>
  <si>
    <t>Funcionarios públicos habilitados para conciliar</t>
  </si>
  <si>
    <t>Funcionarios de la rama judicial</t>
  </si>
  <si>
    <t>Academia</t>
  </si>
  <si>
    <t>Servidores públicos en general</t>
  </si>
  <si>
    <t xml:space="preserve">Servidores públicos de entidades públicas territoriales </t>
  </si>
  <si>
    <t>Grupos</t>
  </si>
  <si>
    <t>Etiquetas de fila</t>
  </si>
  <si>
    <t>(vacías)</t>
  </si>
  <si>
    <t>Total general</t>
  </si>
  <si>
    <t>1. 
660 
inscritos
247 certificados
2.
806
 inscritos
210 certificadas</t>
  </si>
  <si>
    <t>1. Girón: 25
 2. Envigado: 18
3. Bogotá: 19
4. Sabanalarga: 12</t>
  </si>
  <si>
    <t xml:space="preserve">1er cuatrimestre
Aproximadamente 600 participantes en los dos días de foro.
2do cuatrimestre
Aproximadamente 300 personas </t>
  </si>
  <si>
    <t>Total</t>
  </si>
  <si>
    <t>Operadores de justicia</t>
  </si>
  <si>
    <t>Comunidad académica</t>
  </si>
  <si>
    <t>Inspectores y corregidores de policía</t>
  </si>
  <si>
    <t>Entidades públicas</t>
  </si>
  <si>
    <t>Personas privadas de la libertad, familiares, apoderados o cualquier tercero interesados en trámites</t>
  </si>
  <si>
    <t>Cliente interno (servidores y contratistas MinJusticia)</t>
  </si>
  <si>
    <t>Contar de Etapa del ciclo de la gestión</t>
  </si>
  <si>
    <t xml:space="preserve">Contar de Virtual </t>
  </si>
  <si>
    <t>Contar de Presencial</t>
  </si>
  <si>
    <t>Contar de Télefonico</t>
  </si>
  <si>
    <t>No palica</t>
  </si>
  <si>
    <t>Canal presencial</t>
  </si>
  <si>
    <t>Canal telefónico</t>
  </si>
  <si>
    <t>Telefónico</t>
  </si>
  <si>
    <t>Canal virtual</t>
  </si>
  <si>
    <t>Se construyó el documento de informe de resultados obtenidos de las diferentes actividades de participación ciudadana adelantadas en el plan 2020 y las buenas prácticas identificadas.Su publicación se realizó en la página web de la Entidad.</t>
  </si>
  <si>
    <t>Informe construido y publicado.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</si>
</sst>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9"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Gadugi"/>
      <family val="2"/>
    </font>
    <font>
      <b/>
      <sz val="24"/>
      <color theme="1"/>
      <name val="Gadugi"/>
      <family val="2"/>
    </font>
    <font>
      <b/>
      <sz val="24"/>
      <color theme="0"/>
      <name val="Gadugi"/>
      <family val="2"/>
    </font>
    <font>
      <b/>
      <sz val="36"/>
      <color theme="0"/>
      <name val="Gadugi"/>
      <family val="2"/>
    </font>
    <font>
      <i/>
      <sz val="16"/>
      <color theme="1"/>
      <name val="Gadugi"/>
      <family val="2"/>
    </font>
    <font>
      <sz val="13"/>
      <color theme="1"/>
      <name val="Gadugi"/>
      <family val="2"/>
    </font>
    <font>
      <b/>
      <sz val="28"/>
      <color theme="1"/>
      <name val="Gadugi"/>
      <family val="2"/>
    </font>
    <font>
      <b/>
      <sz val="12"/>
      <name val="Lucida Sans"/>
    </font>
    <font>
      <b/>
      <sz val="12"/>
      <color theme="1"/>
      <name val="Lucida Sans"/>
    </font>
    <font>
      <b/>
      <sz val="12"/>
      <color theme="0"/>
      <name val="Lucida Sans"/>
    </font>
    <font>
      <sz val="12"/>
      <color theme="1"/>
      <name val="Lucida Sans"/>
    </font>
    <font>
      <u/>
      <sz val="12"/>
      <color theme="10"/>
      <name val="Lucida Sans"/>
    </font>
    <font>
      <sz val="12"/>
      <name val="Lucida Sans"/>
    </font>
    <font>
      <sz val="12"/>
      <color rgb="FF000000"/>
      <name val="Lucida Sans"/>
    </font>
    <font>
      <sz val="11"/>
      <color theme="1"/>
      <name val="Calibri"/>
      <family val="2"/>
      <scheme val="minor"/>
    </font>
    <font>
      <sz val="12"/>
      <color indexed="81"/>
      <name val="Tahoma"/>
      <family val="2"/>
    </font>
    <font>
      <b/>
      <sz val="12"/>
      <name val="Arial"/>
    </font>
    <font>
      <sz val="11"/>
      <name val="Arial"/>
    </font>
    <font>
      <sz val="11"/>
      <color theme="1"/>
      <name val="Arial"/>
    </font>
    <font>
      <b/>
      <sz val="36"/>
      <color theme="1"/>
      <name val="Arial"/>
    </font>
    <font>
      <b/>
      <sz val="22"/>
      <color theme="0"/>
      <name val="Arial"/>
    </font>
    <font>
      <b/>
      <sz val="11"/>
      <color theme="1"/>
      <name val="Arial"/>
    </font>
    <font>
      <sz val="16"/>
      <color theme="1"/>
      <name val="Arial"/>
    </font>
    <font>
      <b/>
      <sz val="14"/>
      <color indexed="81"/>
      <name val="Calibri"/>
    </font>
    <font>
      <b/>
      <sz val="14"/>
      <color rgb="FF0000FF"/>
      <name val="Calibri"/>
    </font>
    <font>
      <sz val="14"/>
      <color indexed="81"/>
      <name val="Calibri"/>
    </font>
    <font>
      <b/>
      <sz val="14"/>
      <color rgb="FF008000"/>
      <name val="Calibri"/>
    </font>
    <font>
      <sz val="8"/>
      <name val="Calibri"/>
      <family val="2"/>
      <scheme val="minor"/>
    </font>
    <font>
      <b/>
      <sz val="12"/>
      <color theme="0"/>
      <name val="Arial"/>
    </font>
    <font>
      <sz val="11"/>
      <color rgb="FF000000"/>
      <name val="Arial"/>
    </font>
    <font>
      <sz val="9"/>
      <color indexed="81"/>
      <name val="Calibri"/>
      <family val="2"/>
    </font>
    <font>
      <b/>
      <sz val="9"/>
      <color indexed="81"/>
      <name val="Calibri"/>
      <family val="2"/>
    </font>
    <font>
      <sz val="11"/>
      <color theme="7" tint="-0.499984740745262"/>
      <name val="Arial"/>
    </font>
    <font>
      <b/>
      <sz val="16"/>
      <color theme="0"/>
      <name val="Arial"/>
    </font>
    <font>
      <sz val="11"/>
      <color theme="0"/>
      <name val="Arial"/>
    </font>
    <font>
      <u/>
      <sz val="11"/>
      <color theme="10"/>
      <name val="Arial"/>
    </font>
    <font>
      <sz val="11"/>
      <color theme="10"/>
      <name val="Arial"/>
    </font>
    <font>
      <sz val="18"/>
      <color theme="1"/>
      <name val="Arial"/>
    </font>
    <font>
      <sz val="20"/>
      <color theme="1"/>
      <name val="Arial"/>
    </font>
    <font>
      <b/>
      <sz val="22"/>
      <name val="Arial"/>
    </font>
    <font>
      <b/>
      <sz val="14"/>
      <color theme="1"/>
      <name val="Calibri"/>
      <scheme val="minor"/>
    </font>
    <font>
      <sz val="26"/>
      <color theme="1"/>
      <name val="Arial"/>
    </font>
    <font>
      <b/>
      <sz val="16"/>
      <color theme="1"/>
      <name val="Arial"/>
    </font>
    <font>
      <sz val="10"/>
      <color theme="1"/>
      <name val="Arial"/>
      <family val="2"/>
    </font>
    <font>
      <sz val="11"/>
      <color theme="1"/>
      <name val="Arial"/>
      <family val="2"/>
    </font>
    <font>
      <b/>
      <sz val="10"/>
      <color theme="1"/>
      <name val="Arial"/>
      <family val="2"/>
    </font>
    <font>
      <i/>
      <sz val="11"/>
      <color theme="1"/>
      <name val="Arial"/>
      <family val="2"/>
    </font>
    <font>
      <b/>
      <sz val="11"/>
      <name val="Arial"/>
      <family val="2"/>
    </font>
    <font>
      <sz val="11"/>
      <color rgb="FFFF0000"/>
      <name val="Arial"/>
    </font>
    <font>
      <sz val="9"/>
      <color theme="1"/>
      <name val="Arial"/>
      <family val="2"/>
    </font>
    <font>
      <sz val="11"/>
      <color rgb="FF444444"/>
      <name val="Calibri"/>
      <family val="2"/>
      <charset val="1"/>
    </font>
    <font>
      <sz val="11"/>
      <color rgb="FF7030A0"/>
      <name val="Arial"/>
      <family val="2"/>
    </font>
    <font>
      <b/>
      <sz val="9"/>
      <color indexed="81"/>
      <name val="Tahoma"/>
    </font>
    <font>
      <sz val="9"/>
      <color indexed="81"/>
      <name val="Tahoma"/>
    </font>
    <font>
      <u/>
      <sz val="11"/>
      <name val="Calibri"/>
      <family val="2"/>
      <scheme val="minor"/>
    </font>
    <font>
      <sz val="11"/>
      <color theme="9" tint="-0.249977111117893"/>
      <name val="Arial"/>
    </font>
  </fonts>
  <fills count="2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3" tint="-0.249977111117893"/>
        <bgColor indexed="64"/>
      </patternFill>
    </fill>
    <fill>
      <patternFill patternType="solid">
        <fgColor rgb="FF00B0F0"/>
        <bgColor indexed="64"/>
      </patternFill>
    </fill>
    <fill>
      <patternFill patternType="solid">
        <fgColor rgb="FFFF9933"/>
        <bgColor indexed="64"/>
      </patternFill>
    </fill>
    <fill>
      <patternFill patternType="solid">
        <fgColor rgb="FF7030A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rgb="FF660066"/>
        <bgColor indexed="64"/>
      </patternFill>
    </fill>
    <fill>
      <patternFill patternType="solid">
        <fgColor rgb="FF3366FF"/>
        <bgColor indexed="64"/>
      </patternFill>
    </fill>
    <fill>
      <patternFill patternType="solid">
        <fgColor theme="7" tint="0.39997558519241921"/>
        <bgColor indexed="64"/>
      </patternFill>
    </fill>
    <fill>
      <patternFill patternType="solid">
        <fgColor rgb="FFFFFF00"/>
        <bgColor indexed="64"/>
      </patternFill>
    </fill>
    <fill>
      <patternFill patternType="solid">
        <fgColor theme="0"/>
        <bgColor theme="0"/>
      </patternFill>
    </fill>
    <fill>
      <patternFill patternType="solid">
        <fgColor theme="9" tint="0.59999389629810485"/>
        <bgColor indexed="64"/>
      </patternFill>
    </fill>
    <fill>
      <patternFill patternType="solid">
        <fgColor theme="7" tint="0.59999389629810485"/>
        <bgColor indexed="64"/>
      </patternFill>
    </fill>
    <fill>
      <patternFill patternType="solid">
        <fgColor rgb="FFCCFFCC"/>
        <bgColor indexed="64"/>
      </patternFill>
    </fill>
    <fill>
      <patternFill patternType="solid">
        <fgColor rgb="FFFFFFFF"/>
        <bgColor rgb="FF000000"/>
      </patternFill>
    </fill>
    <fill>
      <patternFill patternType="solid">
        <fgColor theme="5" tint="0.79998168889431442"/>
        <bgColor indexed="64"/>
      </patternFill>
    </fill>
    <fill>
      <patternFill patternType="solid">
        <fgColor rgb="FFCCFFCC"/>
        <bgColor rgb="FF000000"/>
      </patternFill>
    </fill>
  </fills>
  <borders count="94">
    <border>
      <left/>
      <right/>
      <top/>
      <bottom/>
      <diagonal/>
    </border>
    <border>
      <left style="thin">
        <color auto="1"/>
      </left>
      <right style="thin">
        <color auto="1"/>
      </right>
      <top style="thin">
        <color auto="1"/>
      </top>
      <bottom style="thin">
        <color auto="1"/>
      </bottom>
      <diagonal/>
    </border>
    <border>
      <left style="slantDashDot">
        <color theme="3"/>
      </left>
      <right/>
      <top style="slantDashDot">
        <color theme="3"/>
      </top>
      <bottom/>
      <diagonal/>
    </border>
    <border>
      <left style="slantDashDot">
        <color theme="3"/>
      </left>
      <right style="slantDashDot">
        <color theme="3"/>
      </right>
      <top style="slantDashDot">
        <color theme="3"/>
      </top>
      <bottom/>
      <diagonal/>
    </border>
    <border>
      <left style="medium">
        <color theme="3"/>
      </left>
      <right style="medium">
        <color theme="3"/>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slantDashDot">
        <color theme="3"/>
      </right>
      <top style="medium">
        <color theme="3"/>
      </top>
      <bottom style="medium">
        <color theme="3"/>
      </bottom>
      <diagonal/>
    </border>
    <border>
      <left style="slantDashDot">
        <color theme="3"/>
      </left>
      <right style="slantDashDot">
        <color theme="3"/>
      </right>
      <top style="medium">
        <color theme="3"/>
      </top>
      <bottom style="medium">
        <color theme="3"/>
      </bottom>
      <diagonal/>
    </border>
    <border>
      <left style="slantDashDot">
        <color theme="3"/>
      </left>
      <right style="medium">
        <color theme="3"/>
      </right>
      <top style="medium">
        <color theme="3"/>
      </top>
      <bottom style="medium">
        <color theme="3"/>
      </bottom>
      <diagonal/>
    </border>
    <border>
      <left style="medium">
        <color theme="3"/>
      </left>
      <right style="slantDashDot">
        <color theme="3"/>
      </right>
      <top style="medium">
        <color theme="3"/>
      </top>
      <bottom/>
      <diagonal/>
    </border>
    <border>
      <left style="slantDashDot">
        <color theme="3"/>
      </left>
      <right style="slantDashDot">
        <color theme="3"/>
      </right>
      <top style="medium">
        <color theme="3"/>
      </top>
      <bottom/>
      <diagonal/>
    </border>
    <border>
      <left/>
      <right style="hair">
        <color theme="3"/>
      </right>
      <top/>
      <bottom/>
      <diagonal/>
    </border>
    <border>
      <left style="hair">
        <color theme="3"/>
      </left>
      <right/>
      <top/>
      <bottom style="hair">
        <color theme="3"/>
      </bottom>
      <diagonal/>
    </border>
    <border>
      <left/>
      <right/>
      <top/>
      <bottom style="hair">
        <color theme="3"/>
      </bottom>
      <diagonal/>
    </border>
    <border>
      <left/>
      <right style="hair">
        <color theme="3"/>
      </right>
      <top/>
      <bottom style="hair">
        <color theme="3"/>
      </bottom>
      <diagonal/>
    </border>
    <border>
      <left style="hair">
        <color theme="3"/>
      </left>
      <right style="hair">
        <color theme="3"/>
      </right>
      <top/>
      <bottom/>
      <diagonal/>
    </border>
    <border>
      <left style="hair">
        <color theme="3"/>
      </left>
      <right style="hair">
        <color theme="3"/>
      </right>
      <top/>
      <bottom style="hair">
        <color theme="3"/>
      </bottom>
      <diagonal/>
    </border>
    <border>
      <left style="slantDashDot">
        <color theme="3" tint="-0.249977111117893"/>
      </left>
      <right/>
      <top/>
      <bottom/>
      <diagonal/>
    </border>
    <border>
      <left/>
      <right style="slantDashDot">
        <color theme="3"/>
      </right>
      <top style="medium">
        <color theme="3"/>
      </top>
      <bottom style="medium">
        <color theme="3"/>
      </bottom>
      <diagonal/>
    </border>
    <border>
      <left/>
      <right/>
      <top style="slantDashDot">
        <color theme="3"/>
      </top>
      <bottom/>
      <diagonal/>
    </border>
    <border>
      <left/>
      <right style="slantDashDot">
        <color theme="3"/>
      </right>
      <top style="slantDashDot">
        <color theme="3"/>
      </top>
      <bottom/>
      <diagonal/>
    </border>
    <border>
      <left style="thin">
        <color auto="1"/>
      </left>
      <right style="thin">
        <color auto="1"/>
      </right>
      <top/>
      <bottom style="thin">
        <color auto="1"/>
      </bottom>
      <diagonal/>
    </border>
    <border>
      <left/>
      <right style="thin">
        <color auto="1"/>
      </right>
      <top/>
      <bottom style="thin">
        <color auto="1"/>
      </bottom>
      <diagonal/>
    </border>
    <border>
      <left style="slantDashDot">
        <color theme="3" tint="-0.249977111117893"/>
      </left>
      <right/>
      <top style="slantDashDot">
        <color theme="3" tint="-0.249977111117893"/>
      </top>
      <bottom/>
      <diagonal/>
    </border>
    <border>
      <left/>
      <right style="slantDashDot">
        <color theme="3"/>
      </right>
      <top style="slantDashDot">
        <color theme="3" tint="-0.249977111117893"/>
      </top>
      <bottom/>
      <diagonal/>
    </border>
    <border>
      <left style="slantDashDot">
        <color theme="3"/>
      </left>
      <right/>
      <top style="slantDashDot">
        <color theme="3" tint="-0.249977111117893"/>
      </top>
      <bottom style="thin">
        <color auto="1"/>
      </bottom>
      <diagonal/>
    </border>
    <border>
      <left style="thin">
        <color auto="1"/>
      </left>
      <right style="thin">
        <color auto="1"/>
      </right>
      <top style="slantDashDot">
        <color theme="3" tint="-0.249977111117893"/>
      </top>
      <bottom style="slantDashDot">
        <color theme="3"/>
      </bottom>
      <diagonal/>
    </border>
    <border>
      <left style="thin">
        <color auto="1"/>
      </left>
      <right/>
      <top style="slantDashDot">
        <color theme="3" tint="-0.249977111117893"/>
      </top>
      <bottom style="slantDashDot">
        <color theme="3"/>
      </bottom>
      <diagonal/>
    </border>
    <border>
      <left style="slantDashDot">
        <color theme="3"/>
      </left>
      <right style="slantDashDot">
        <color theme="3"/>
      </right>
      <top style="slantDashDot">
        <color theme="3" tint="-0.249977111117893"/>
      </top>
      <bottom style="thin">
        <color auto="1"/>
      </bottom>
      <diagonal/>
    </border>
    <border>
      <left style="slantDashDot">
        <color theme="3"/>
      </left>
      <right/>
      <top style="slantDashDot">
        <color theme="3" tint="-0.249977111117893"/>
      </top>
      <bottom style="slantDashDot">
        <color theme="3"/>
      </bottom>
      <diagonal/>
    </border>
    <border>
      <left/>
      <right/>
      <top style="slantDashDot">
        <color theme="3" tint="-0.249977111117893"/>
      </top>
      <bottom style="slantDashDot">
        <color theme="3"/>
      </bottom>
      <diagonal/>
    </border>
    <border>
      <left/>
      <right style="slantDashDot">
        <color theme="3"/>
      </right>
      <top style="slantDashDot">
        <color theme="3" tint="-0.249977111117893"/>
      </top>
      <bottom style="slantDashDot">
        <color theme="3"/>
      </bottom>
      <diagonal/>
    </border>
    <border>
      <left style="slantDashDot">
        <color theme="3"/>
      </left>
      <right style="slantDashDot">
        <color theme="3" tint="-0.249977111117893"/>
      </right>
      <top style="slantDashDot">
        <color theme="3" tint="-0.249977111117893"/>
      </top>
      <bottom style="thin">
        <color auto="1"/>
      </bottom>
      <diagonal/>
    </border>
    <border>
      <left style="slantDashDot">
        <color theme="3" tint="-0.249977111117893"/>
      </left>
      <right/>
      <top/>
      <bottom style="slantDashDot">
        <color theme="3" tint="-0.249977111117893"/>
      </bottom>
      <diagonal/>
    </border>
    <border>
      <left/>
      <right style="slantDashDot">
        <color theme="3"/>
      </right>
      <top/>
      <bottom style="slantDashDot">
        <color theme="3" tint="-0.249977111117893"/>
      </bottom>
      <diagonal/>
    </border>
    <border>
      <left style="slantDashDot">
        <color theme="3"/>
      </left>
      <right/>
      <top style="thin">
        <color auto="1"/>
      </top>
      <bottom style="slantDashDot">
        <color theme="3" tint="-0.249977111117893"/>
      </bottom>
      <diagonal/>
    </border>
    <border>
      <left style="slantDashDot">
        <color theme="3"/>
      </left>
      <right/>
      <top/>
      <bottom style="slantDashDot">
        <color theme="3" tint="-0.249977111117893"/>
      </bottom>
      <diagonal/>
    </border>
    <border>
      <left style="slantDashDot">
        <color theme="3"/>
      </left>
      <right style="slantDashDot">
        <color theme="3"/>
      </right>
      <top style="thin">
        <color auto="1"/>
      </top>
      <bottom style="slantDashDot">
        <color theme="3" tint="-0.249977111117893"/>
      </bottom>
      <diagonal/>
    </border>
    <border>
      <left style="slantDashDot">
        <color theme="3"/>
      </left>
      <right style="slantDashDot">
        <color theme="3"/>
      </right>
      <top/>
      <bottom style="slantDashDot">
        <color theme="3" tint="-0.249977111117893"/>
      </bottom>
      <diagonal/>
    </border>
    <border>
      <left style="slantDashDot">
        <color theme="3"/>
      </left>
      <right style="slantDashDot">
        <color theme="3" tint="-0.249977111117893"/>
      </right>
      <top style="thin">
        <color auto="1"/>
      </top>
      <bottom style="slantDashDot">
        <color theme="3" tint="-0.249977111117893"/>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diagonal/>
    </border>
    <border>
      <left style="medium">
        <color auto="1"/>
      </left>
      <right/>
      <top style="thin">
        <color auto="1"/>
      </top>
      <bottom style="thin">
        <color auto="1"/>
      </bottom>
      <diagonal/>
    </border>
    <border>
      <left/>
      <right/>
      <top style="medium">
        <color auto="1"/>
      </top>
      <bottom/>
      <diagonal/>
    </border>
    <border>
      <left style="slantDashDot">
        <color theme="3"/>
      </left>
      <right style="slantDashDot">
        <color theme="3"/>
      </right>
      <top/>
      <bottom style="thin">
        <color auto="1"/>
      </bottom>
      <diagonal/>
    </border>
    <border>
      <left style="slantDashDot">
        <color theme="3"/>
      </left>
      <right/>
      <top/>
      <bottom style="slantDashDot">
        <color theme="3"/>
      </bottom>
      <diagonal/>
    </border>
    <border>
      <left/>
      <right/>
      <top/>
      <bottom style="slantDashDot">
        <color theme="3"/>
      </bottom>
      <diagonal/>
    </border>
    <border>
      <left/>
      <right style="slantDashDot">
        <color theme="3"/>
      </right>
      <top/>
      <bottom style="slantDashDot">
        <color theme="3"/>
      </bottom>
      <diagonal/>
    </border>
    <border>
      <left style="slantDashDot">
        <color theme="3"/>
      </left>
      <right/>
      <top/>
      <bottom/>
      <diagonal/>
    </border>
    <border>
      <left style="slantDashDot">
        <color theme="3"/>
      </left>
      <right style="slantDashDot">
        <color theme="3"/>
      </right>
      <top style="thin">
        <color auto="1"/>
      </top>
      <bottom style="slantDashDot">
        <color theme="3"/>
      </bottom>
      <diagonal/>
    </border>
    <border>
      <left style="slantDashDot">
        <color theme="3"/>
      </left>
      <right style="slantDashDot">
        <color theme="3"/>
      </right>
      <top/>
      <bottom style="slantDashDot">
        <color theme="3"/>
      </bottom>
      <diagonal/>
    </border>
    <border>
      <left style="slantDashDot">
        <color theme="3"/>
      </left>
      <right style="slantDashDot">
        <color theme="3"/>
      </right>
      <top style="slantDashDot">
        <color theme="3"/>
      </top>
      <bottom style="slantDashDot">
        <color theme="3"/>
      </bottom>
      <diagonal/>
    </border>
    <border>
      <left style="slantDashDot">
        <color theme="3"/>
      </left>
      <right/>
      <top style="slantDashDot">
        <color theme="3"/>
      </top>
      <bottom style="slantDashDot">
        <color theme="3"/>
      </bottom>
      <diagonal/>
    </border>
    <border>
      <left/>
      <right/>
      <top style="slantDashDot">
        <color theme="3"/>
      </top>
      <bottom style="slantDashDot">
        <color theme="3"/>
      </bottom>
      <diagonal/>
    </border>
    <border>
      <left style="thin">
        <color auto="1"/>
      </left>
      <right/>
      <top style="thin">
        <color auto="1"/>
      </top>
      <bottom style="thin">
        <color auto="1"/>
      </bottom>
      <diagonal/>
    </border>
    <border>
      <left/>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slantDashDot">
        <color theme="3"/>
      </bottom>
      <diagonal/>
    </border>
    <border>
      <left style="medium">
        <color auto="1"/>
      </left>
      <right style="thin">
        <color auto="1"/>
      </right>
      <top/>
      <bottom style="thin">
        <color auto="1"/>
      </bottom>
      <diagonal/>
    </border>
    <border>
      <left/>
      <right style="slantDashDot">
        <color theme="3"/>
      </right>
      <top style="slantDashDot">
        <color theme="3"/>
      </top>
      <bottom style="slantDashDot">
        <color theme="3"/>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auto="1"/>
      </bottom>
      <diagonal/>
    </border>
    <border>
      <left style="dotted">
        <color rgb="FF002060"/>
      </left>
      <right style="dotted">
        <color rgb="FF002060"/>
      </right>
      <top style="dotted">
        <color rgb="FF002060"/>
      </top>
      <bottom style="dotted">
        <color rgb="FF002060"/>
      </bottom>
      <diagonal/>
    </border>
    <border>
      <left style="medium">
        <color auto="1"/>
      </left>
      <right/>
      <top/>
      <bottom style="medium">
        <color auto="1"/>
      </bottom>
      <diagonal/>
    </border>
    <border>
      <left/>
      <right/>
      <top/>
      <bottom style="medium">
        <color auto="1"/>
      </bottom>
      <diagonal/>
    </border>
    <border>
      <left/>
      <right style="medium">
        <color auto="1"/>
      </right>
      <top/>
      <bottom style="thin">
        <color auto="1"/>
      </bottom>
      <diagonal/>
    </border>
    <border>
      <left style="thin">
        <color auto="1"/>
      </left>
      <right/>
      <top/>
      <bottom style="thin">
        <color auto="1"/>
      </bottom>
      <diagonal/>
    </border>
    <border>
      <left style="thin">
        <color rgb="FF000000"/>
      </left>
      <right/>
      <top style="thin">
        <color auto="1"/>
      </top>
      <bottom style="thin">
        <color auto="1"/>
      </bottom>
      <diagonal/>
    </border>
    <border>
      <left style="dotted">
        <color rgb="FF002060"/>
      </left>
      <right/>
      <top style="dotted">
        <color rgb="FF002060"/>
      </top>
      <bottom style="dotted">
        <color rgb="FF002060"/>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slantDashDot">
        <color theme="3"/>
      </left>
      <right style="slantDashDot">
        <color theme="3"/>
      </right>
      <top/>
      <bottom/>
      <diagonal/>
    </border>
    <border>
      <left style="thin">
        <color auto="1"/>
      </left>
      <right/>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slantDashDot">
        <color theme="3"/>
      </left>
      <right/>
      <top style="slantDashDot">
        <color theme="3" tint="-0.249977111117893"/>
      </top>
      <bottom/>
      <diagonal/>
    </border>
  </borders>
  <cellStyleXfs count="24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17"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351">
    <xf numFmtId="0" fontId="0" fillId="0" borderId="0" xfId="0"/>
    <xf numFmtId="0" fontId="3" fillId="2" borderId="0" xfId="0" applyFont="1" applyFill="1"/>
    <xf numFmtId="0" fontId="5" fillId="4" borderId="4" xfId="0" applyFont="1" applyFill="1" applyBorder="1" applyAlignment="1">
      <alignment horizontal="center" vertical="center" wrapText="1"/>
    </xf>
    <xf numFmtId="0" fontId="3" fillId="2" borderId="0" xfId="0" applyFont="1" applyFill="1" applyAlignment="1">
      <alignment horizontal="center"/>
    </xf>
    <xf numFmtId="0" fontId="3" fillId="2" borderId="0" xfId="0" applyFont="1" applyFill="1" applyAlignment="1"/>
    <xf numFmtId="0" fontId="8" fillId="2" borderId="0" xfId="0" applyFont="1" applyFill="1"/>
    <xf numFmtId="0" fontId="8" fillId="2" borderId="19" xfId="0" applyFont="1" applyFill="1" applyBorder="1"/>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14" xfId="0" applyFont="1" applyFill="1" applyBorder="1" applyAlignment="1">
      <alignment horizontal="center"/>
    </xf>
    <xf numFmtId="0" fontId="3" fillId="2" borderId="0" xfId="0" applyFont="1" applyFill="1" applyAlignment="1">
      <alignment horizontal="center" wrapText="1"/>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3" fillId="2" borderId="15" xfId="0" applyFont="1" applyFill="1" applyBorder="1" applyAlignment="1">
      <alignment horizontal="center" vertical="center"/>
    </xf>
    <xf numFmtId="0" fontId="3" fillId="10" borderId="0" xfId="0" applyFont="1" applyFill="1"/>
    <xf numFmtId="0" fontId="11" fillId="3" borderId="38"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3" fillId="0" borderId="23" xfId="0" applyFont="1" applyFill="1" applyBorder="1" applyAlignment="1">
      <alignment horizontal="justify" vertical="center" wrapText="1"/>
    </xf>
    <xf numFmtId="0" fontId="13" fillId="0" borderId="23" xfId="0" applyFont="1" applyFill="1" applyBorder="1" applyAlignment="1">
      <alignment horizontal="justify" vertical="center"/>
    </xf>
    <xf numFmtId="0" fontId="13" fillId="0" borderId="23" xfId="0" applyFont="1" applyFill="1" applyBorder="1" applyAlignment="1">
      <alignment horizontal="center" vertical="center"/>
    </xf>
    <xf numFmtId="0" fontId="13" fillId="9" borderId="23" xfId="0" applyFont="1" applyFill="1" applyBorder="1" applyAlignment="1">
      <alignment horizontal="center" vertical="center"/>
    </xf>
    <xf numFmtId="0" fontId="13" fillId="2" borderId="23" xfId="0" applyFont="1" applyFill="1" applyBorder="1" applyAlignment="1">
      <alignment horizontal="center" vertical="center"/>
    </xf>
    <xf numFmtId="14" fontId="13" fillId="0" borderId="23" xfId="0" applyNumberFormat="1" applyFont="1" applyFill="1" applyBorder="1" applyAlignment="1">
      <alignment horizontal="center" vertical="center"/>
    </xf>
    <xf numFmtId="14" fontId="13" fillId="0" borderId="23" xfId="0" applyNumberFormat="1" applyFont="1" applyFill="1" applyBorder="1" applyAlignment="1">
      <alignment horizontal="center" vertical="center" wrapText="1"/>
    </xf>
    <xf numFmtId="0" fontId="14" fillId="2" borderId="23" xfId="9" applyFont="1" applyFill="1" applyBorder="1" applyAlignment="1">
      <alignment vertical="center" wrapText="1"/>
    </xf>
    <xf numFmtId="0" fontId="12" fillId="6"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justify" vertical="center"/>
    </xf>
    <xf numFmtId="0" fontId="13" fillId="0" borderId="1" xfId="0" applyFont="1" applyFill="1" applyBorder="1" applyAlignment="1">
      <alignment horizontal="center" vertical="center"/>
    </xf>
    <xf numFmtId="0" fontId="13" fillId="9" borderId="1" xfId="0" applyFont="1" applyFill="1" applyBorder="1" applyAlignment="1">
      <alignment horizontal="center" vertical="center"/>
    </xf>
    <xf numFmtId="14" fontId="13" fillId="0" borderId="1" xfId="0" applyNumberFormat="1" applyFont="1" applyFill="1" applyBorder="1" applyAlignment="1">
      <alignment horizontal="center" vertical="center"/>
    </xf>
    <xf numFmtId="14" fontId="13" fillId="0" borderId="1" xfId="0" applyNumberFormat="1" applyFont="1" applyFill="1" applyBorder="1" applyAlignment="1">
      <alignment horizontal="center" vertical="center" wrapText="1"/>
    </xf>
    <xf numFmtId="0" fontId="14" fillId="2" borderId="1" xfId="9" applyFont="1" applyFill="1" applyBorder="1" applyAlignment="1">
      <alignment vertical="center" wrapText="1"/>
    </xf>
    <xf numFmtId="0" fontId="13" fillId="2"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2" borderId="1" xfId="0" applyFont="1" applyFill="1" applyBorder="1" applyAlignment="1">
      <alignment horizontal="center" vertical="center"/>
    </xf>
    <xf numFmtId="14" fontId="13" fillId="2" borderId="1" xfId="0" applyNumberFormat="1" applyFont="1" applyFill="1" applyBorder="1" applyAlignment="1">
      <alignment horizontal="center" vertical="center"/>
    </xf>
    <xf numFmtId="0" fontId="13" fillId="0" borderId="1" xfId="0" applyFont="1" applyFill="1" applyBorder="1" applyAlignment="1">
      <alignment vertical="center" wrapText="1"/>
    </xf>
    <xf numFmtId="9" fontId="13" fillId="0" borderId="1" xfId="0" applyNumberFormat="1" applyFont="1" applyFill="1" applyBorder="1" applyAlignment="1">
      <alignment horizontal="center" vertical="center"/>
    </xf>
    <xf numFmtId="0" fontId="13" fillId="10" borderId="1" xfId="0" applyFont="1" applyFill="1" applyBorder="1" applyAlignment="1">
      <alignment horizontal="center" vertical="center"/>
    </xf>
    <xf numFmtId="0" fontId="12" fillId="8" borderId="1" xfId="0" applyFont="1" applyFill="1" applyBorder="1" applyAlignment="1">
      <alignment horizontal="center" vertical="center" wrapText="1"/>
    </xf>
    <xf numFmtId="0" fontId="12" fillId="7" borderId="1" xfId="0" applyFont="1" applyFill="1" applyBorder="1" applyAlignment="1">
      <alignment horizontal="center" vertical="center"/>
    </xf>
    <xf numFmtId="0" fontId="15" fillId="0" borderId="1" xfId="0" applyFont="1" applyFill="1" applyBorder="1" applyAlignment="1">
      <alignment horizontal="center" vertical="center"/>
    </xf>
    <xf numFmtId="0" fontId="16" fillId="0" borderId="1" xfId="0" applyFont="1" applyFill="1" applyBorder="1" applyAlignment="1">
      <alignment horizontal="justify" vertical="center"/>
    </xf>
    <xf numFmtId="0" fontId="3" fillId="0" borderId="0" xfId="0"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wrapText="1"/>
    </xf>
    <xf numFmtId="0" fontId="3" fillId="0" borderId="0" xfId="0" applyFont="1" applyFill="1" applyBorder="1" applyAlignment="1">
      <alignment horizontal="center" vertical="center"/>
    </xf>
    <xf numFmtId="0" fontId="3" fillId="0" borderId="15" xfId="0" applyFont="1" applyFill="1" applyBorder="1" applyAlignment="1">
      <alignment horizontal="center"/>
    </xf>
    <xf numFmtId="0" fontId="3" fillId="0" borderId="15" xfId="0" applyFont="1" applyFill="1" applyBorder="1"/>
    <xf numFmtId="0" fontId="3" fillId="0" borderId="15" xfId="0" applyFont="1" applyFill="1" applyBorder="1" applyAlignment="1">
      <alignment horizontal="center" wrapText="1"/>
    </xf>
    <xf numFmtId="0" fontId="3" fillId="0" borderId="15"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xf numFmtId="0" fontId="3" fillId="0" borderId="0" xfId="0" applyFont="1" applyFill="1" applyAlignment="1">
      <alignment horizontal="center" wrapText="1"/>
    </xf>
    <xf numFmtId="0" fontId="3" fillId="0" borderId="0" xfId="0" applyFont="1" applyFill="1" applyAlignment="1">
      <alignment horizontal="center" vertical="center"/>
    </xf>
    <xf numFmtId="0" fontId="14" fillId="0" borderId="1" xfId="9" applyFont="1" applyFill="1" applyBorder="1" applyAlignment="1">
      <alignment vertical="center" wrapText="1"/>
    </xf>
    <xf numFmtId="0" fontId="13" fillId="0" borderId="24" xfId="0" applyFont="1" applyFill="1" applyBorder="1" applyAlignment="1">
      <alignment horizontal="center" vertical="center" wrapText="1"/>
    </xf>
    <xf numFmtId="14" fontId="15" fillId="0" borderId="23" xfId="0" applyNumberFormat="1" applyFont="1" applyFill="1" applyBorder="1" applyAlignment="1">
      <alignment horizontal="center" vertical="center" wrapText="1"/>
    </xf>
    <xf numFmtId="0" fontId="15" fillId="0" borderId="23" xfId="0" applyFont="1" applyFill="1" applyBorder="1" applyAlignment="1">
      <alignment horizontal="center" vertical="center" wrapText="1"/>
    </xf>
    <xf numFmtId="0" fontId="3" fillId="0" borderId="13" xfId="0" applyFont="1" applyFill="1" applyBorder="1"/>
    <xf numFmtId="0" fontId="3" fillId="0" borderId="16" xfId="0" applyFont="1" applyFill="1" applyBorder="1"/>
    <xf numFmtId="0" fontId="20" fillId="3" borderId="58" xfId="0" applyFont="1" applyFill="1" applyBorder="1" applyAlignment="1">
      <alignment horizontal="center" vertical="center" wrapText="1"/>
    </xf>
    <xf numFmtId="0" fontId="20" fillId="3" borderId="53" xfId="0" applyFont="1" applyFill="1" applyBorder="1" applyAlignment="1">
      <alignment horizontal="center" vertical="center" wrapText="1"/>
    </xf>
    <xf numFmtId="0" fontId="21" fillId="2" borderId="63" xfId="0" applyFont="1" applyFill="1" applyBorder="1" applyAlignment="1">
      <alignment vertical="center"/>
    </xf>
    <xf numFmtId="0" fontId="21" fillId="0" borderId="0" xfId="0" applyFont="1"/>
    <xf numFmtId="0" fontId="20" fillId="14" borderId="53" xfId="0" applyFont="1" applyFill="1" applyBorder="1" applyAlignment="1">
      <alignment horizontal="center" vertical="center" wrapText="1"/>
    </xf>
    <xf numFmtId="0" fontId="20" fillId="14" borderId="58" xfId="0" applyFont="1" applyFill="1" applyBorder="1" applyAlignment="1">
      <alignment horizontal="center" vertical="center" wrapText="1"/>
    </xf>
    <xf numFmtId="0" fontId="20" fillId="14" borderId="59" xfId="0" applyFont="1" applyFill="1" applyBorder="1" applyAlignment="1">
      <alignment horizontal="center" vertical="center" wrapText="1"/>
    </xf>
    <xf numFmtId="0" fontId="20" fillId="14" borderId="54" xfId="0" applyFont="1" applyFill="1" applyBorder="1" applyAlignment="1">
      <alignment horizontal="center" vertical="center" wrapText="1"/>
    </xf>
    <xf numFmtId="0" fontId="20" fillId="14" borderId="60" xfId="0" applyFont="1" applyFill="1" applyBorder="1" applyAlignment="1">
      <alignment horizontal="center" vertical="center" wrapText="1"/>
    </xf>
    <xf numFmtId="0" fontId="20" fillId="14" borderId="61" xfId="0" applyFont="1" applyFill="1" applyBorder="1" applyAlignment="1">
      <alignment horizontal="center" vertical="center" wrapText="1"/>
    </xf>
    <xf numFmtId="14" fontId="21" fillId="9" borderId="23" xfId="0" applyNumberFormat="1" applyFont="1" applyFill="1" applyBorder="1" applyAlignment="1">
      <alignment horizontal="center" vertical="center" wrapText="1"/>
    </xf>
    <xf numFmtId="0" fontId="21" fillId="9" borderId="23" xfId="0" applyFont="1" applyFill="1" applyBorder="1" applyAlignment="1">
      <alignment horizontal="justify" vertical="center" wrapText="1"/>
    </xf>
    <xf numFmtId="14" fontId="21" fillId="9" borderId="23" xfId="0" applyNumberFormat="1" applyFont="1" applyFill="1" applyBorder="1" applyAlignment="1">
      <alignment horizontal="center" vertical="center"/>
    </xf>
    <xf numFmtId="0" fontId="21" fillId="9" borderId="23" xfId="0" applyFont="1" applyFill="1" applyBorder="1" applyAlignment="1">
      <alignment horizontal="center" vertical="center"/>
    </xf>
    <xf numFmtId="0" fontId="21" fillId="2" borderId="23" xfId="0" applyFont="1" applyFill="1" applyBorder="1" applyAlignment="1">
      <alignment horizontal="center" vertical="center"/>
    </xf>
    <xf numFmtId="9" fontId="21" fillId="2" borderId="23" xfId="28" applyFont="1" applyFill="1" applyBorder="1" applyAlignment="1">
      <alignment horizontal="center" vertical="center"/>
    </xf>
    <xf numFmtId="0" fontId="21" fillId="2" borderId="1" xfId="0" applyFont="1" applyFill="1" applyBorder="1" applyAlignment="1">
      <alignment horizontal="center" vertical="center"/>
    </xf>
    <xf numFmtId="0" fontId="21" fillId="2" borderId="1" xfId="0" applyFont="1" applyFill="1" applyBorder="1" applyAlignment="1">
      <alignment vertical="center"/>
    </xf>
    <xf numFmtId="0" fontId="21" fillId="2" borderId="62" xfId="0" applyFont="1" applyFill="1" applyBorder="1" applyAlignment="1">
      <alignment horizontal="center" vertical="center"/>
    </xf>
    <xf numFmtId="0" fontId="21" fillId="9" borderId="23" xfId="0" applyFont="1" applyFill="1" applyBorder="1" applyAlignment="1">
      <alignment horizontal="center" vertical="center" wrapText="1"/>
    </xf>
    <xf numFmtId="0" fontId="21"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center" vertical="center"/>
    </xf>
    <xf numFmtId="0" fontId="21" fillId="2" borderId="23" xfId="0" applyFont="1" applyFill="1" applyBorder="1" applyAlignment="1">
      <alignment horizontal="center" vertical="center" wrapText="1"/>
    </xf>
    <xf numFmtId="0" fontId="21" fillId="2" borderId="1" xfId="0" applyFont="1" applyFill="1" applyBorder="1" applyAlignment="1">
      <alignment horizontal="center" vertical="center" wrapText="1"/>
    </xf>
    <xf numFmtId="14" fontId="21" fillId="2" borderId="1" xfId="0" applyNumberFormat="1" applyFont="1" applyFill="1" applyBorder="1" applyAlignment="1">
      <alignment horizontal="center" vertical="center" wrapText="1"/>
    </xf>
    <xf numFmtId="0" fontId="21" fillId="2" borderId="1" xfId="0" applyFont="1" applyFill="1" applyBorder="1" applyAlignment="1">
      <alignment vertical="center" wrapText="1"/>
    </xf>
    <xf numFmtId="14" fontId="21" fillId="2" borderId="1" xfId="0" applyNumberFormat="1" applyFont="1" applyFill="1" applyBorder="1" applyAlignment="1">
      <alignment horizontal="center" vertical="center"/>
    </xf>
    <xf numFmtId="0" fontId="21" fillId="2" borderId="1" xfId="0" applyFont="1" applyFill="1" applyBorder="1" applyAlignment="1">
      <alignment horizontal="justify" vertical="center" wrapText="1"/>
    </xf>
    <xf numFmtId="0" fontId="21" fillId="0" borderId="0" xfId="0" applyFont="1" applyAlignment="1">
      <alignment horizontal="center" vertical="center" wrapText="1"/>
    </xf>
    <xf numFmtId="14" fontId="21" fillId="9" borderId="1" xfId="0" applyNumberFormat="1" applyFont="1" applyFill="1" applyBorder="1" applyAlignment="1">
      <alignment horizontal="center" vertical="center" wrapText="1"/>
    </xf>
    <xf numFmtId="0" fontId="13" fillId="15" borderId="1" xfId="0" applyFont="1" applyFill="1" applyBorder="1" applyAlignment="1">
      <alignment horizontal="justify" vertical="center"/>
    </xf>
    <xf numFmtId="0" fontId="13" fillId="15" borderId="1" xfId="0" applyFont="1" applyFill="1" applyBorder="1" applyAlignment="1">
      <alignment horizontal="center" vertical="center" wrapText="1"/>
    </xf>
    <xf numFmtId="0" fontId="21" fillId="17" borderId="1" xfId="0" applyFont="1" applyFill="1" applyBorder="1" applyAlignment="1">
      <alignment horizontal="center" vertical="center"/>
    </xf>
    <xf numFmtId="0" fontId="21" fillId="17"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9" borderId="1" xfId="0"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21" fillId="0" borderId="23" xfId="0" applyFont="1" applyFill="1" applyBorder="1" applyAlignment="1">
      <alignment horizontal="justify" vertical="center" wrapText="1"/>
    </xf>
    <xf numFmtId="0" fontId="32" fillId="16" borderId="1" xfId="0" applyFont="1" applyFill="1" applyBorder="1" applyAlignment="1">
      <alignment horizontal="center" vertical="center" wrapText="1"/>
    </xf>
    <xf numFmtId="0" fontId="21" fillId="2" borderId="62" xfId="0" applyFont="1" applyFill="1" applyBorder="1" applyAlignment="1">
      <alignment horizontal="center" vertical="center" wrapText="1"/>
    </xf>
    <xf numFmtId="14" fontId="21" fillId="2" borderId="62" xfId="0" applyNumberFormat="1" applyFont="1" applyFill="1" applyBorder="1" applyAlignment="1">
      <alignment horizontal="center" vertical="center" wrapText="1"/>
    </xf>
    <xf numFmtId="0" fontId="21" fillId="0" borderId="76" xfId="0" applyFont="1" applyBorder="1" applyAlignment="1">
      <alignment horizontal="center" vertical="center" wrapText="1"/>
    </xf>
    <xf numFmtId="0" fontId="25" fillId="2" borderId="0" xfId="0" applyFont="1" applyFill="1" applyBorder="1" applyAlignment="1">
      <alignment horizontal="center" vertical="center" wrapText="1"/>
    </xf>
    <xf numFmtId="9" fontId="21" fillId="0" borderId="0" xfId="28" applyFont="1" applyAlignment="1">
      <alignment horizontal="center" vertical="center" wrapText="1"/>
    </xf>
    <xf numFmtId="0" fontId="20" fillId="0" borderId="0" xfId="0" applyFont="1" applyAlignment="1">
      <alignment horizontal="center" vertical="center" wrapText="1"/>
    </xf>
    <xf numFmtId="9" fontId="21" fillId="2" borderId="23" xfId="28" applyFont="1" applyFill="1" applyBorder="1" applyAlignment="1">
      <alignment horizontal="center" vertical="center" wrapText="1"/>
    </xf>
    <xf numFmtId="17" fontId="21" fillId="2" borderId="62" xfId="0" applyNumberFormat="1" applyFont="1" applyFill="1" applyBorder="1" applyAlignment="1">
      <alignment horizontal="center" vertical="center" wrapText="1"/>
    </xf>
    <xf numFmtId="0" fontId="21" fillId="0" borderId="0" xfId="0" applyFont="1" applyAlignment="1">
      <alignment wrapText="1"/>
    </xf>
    <xf numFmtId="14" fontId="21" fillId="0" borderId="62" xfId="0" applyNumberFormat="1" applyFont="1" applyFill="1" applyBorder="1" applyAlignment="1">
      <alignment horizontal="center" vertical="center" wrapText="1"/>
    </xf>
    <xf numFmtId="9" fontId="21" fillId="2" borderId="1" xfId="28" applyFont="1" applyFill="1" applyBorder="1" applyAlignment="1">
      <alignment horizontal="center" vertical="center" wrapText="1"/>
    </xf>
    <xf numFmtId="14" fontId="32" fillId="16" borderId="73" xfId="0" applyNumberFormat="1" applyFont="1" applyFill="1" applyBorder="1" applyAlignment="1">
      <alignment horizontal="center" vertical="center" wrapText="1"/>
    </xf>
    <xf numFmtId="0" fontId="32" fillId="16" borderId="73" xfId="0" applyFont="1" applyFill="1" applyBorder="1" applyAlignment="1">
      <alignment horizontal="center" vertical="center" wrapText="1"/>
    </xf>
    <xf numFmtId="0" fontId="32" fillId="16" borderId="74" xfId="0" applyFont="1" applyFill="1" applyBorder="1" applyAlignment="1">
      <alignment horizontal="center" vertical="center" wrapText="1"/>
    </xf>
    <xf numFmtId="9" fontId="21" fillId="15" borderId="1" xfId="28" applyFont="1" applyFill="1" applyBorder="1" applyAlignment="1">
      <alignment horizontal="center" vertical="center" wrapText="1"/>
    </xf>
    <xf numFmtId="9" fontId="35" fillId="18" borderId="23" xfId="28" applyNumberFormat="1" applyFont="1" applyFill="1" applyBorder="1" applyAlignment="1">
      <alignment horizontal="center" vertical="center" wrapText="1"/>
    </xf>
    <xf numFmtId="0" fontId="21" fillId="2" borderId="42" xfId="0" applyFont="1" applyFill="1" applyBorder="1" applyAlignment="1">
      <alignment horizontal="center" vertical="center" wrapText="1"/>
    </xf>
    <xf numFmtId="0" fontId="37" fillId="12" borderId="66" xfId="0" applyFont="1" applyFill="1" applyBorder="1" applyAlignment="1">
      <alignment horizontal="center" vertical="center" wrapText="1"/>
    </xf>
    <xf numFmtId="0" fontId="37" fillId="13" borderId="66" xfId="0" applyFont="1" applyFill="1" applyBorder="1" applyAlignment="1">
      <alignment horizontal="center" vertical="center" wrapText="1"/>
    </xf>
    <xf numFmtId="0" fontId="37" fillId="13" borderId="1" xfId="0" applyFont="1" applyFill="1" applyBorder="1" applyAlignment="1">
      <alignment horizontal="center" vertical="center" wrapText="1"/>
    </xf>
    <xf numFmtId="0" fontId="37" fillId="11" borderId="66" xfId="0" applyFont="1" applyFill="1" applyBorder="1" applyAlignment="1">
      <alignment horizontal="center" vertical="center" wrapText="1"/>
    </xf>
    <xf numFmtId="0" fontId="24" fillId="9" borderId="23" xfId="0" applyFont="1" applyFill="1" applyBorder="1" applyAlignment="1">
      <alignment horizontal="center" vertical="center"/>
    </xf>
    <xf numFmtId="0" fontId="24" fillId="9" borderId="1" xfId="0" applyFont="1" applyFill="1" applyBorder="1" applyAlignment="1">
      <alignment horizontal="center" vertical="center" wrapText="1"/>
    </xf>
    <xf numFmtId="0" fontId="24" fillId="9" borderId="23" xfId="0" applyFont="1" applyFill="1" applyBorder="1" applyAlignment="1">
      <alignment horizontal="center" vertical="center" wrapText="1"/>
    </xf>
    <xf numFmtId="0" fontId="38" fillId="2" borderId="1" xfId="9" applyFont="1" applyFill="1" applyBorder="1" applyAlignment="1">
      <alignment horizontal="center" vertical="center" wrapText="1"/>
    </xf>
    <xf numFmtId="0" fontId="21" fillId="2" borderId="80" xfId="0" applyFont="1" applyFill="1" applyBorder="1" applyAlignment="1">
      <alignment horizontal="center" vertical="center" wrapText="1"/>
    </xf>
    <xf numFmtId="0" fontId="32" fillId="16" borderId="81" xfId="0" applyFont="1" applyFill="1" applyBorder="1" applyAlignment="1">
      <alignment horizontal="center" vertical="center" wrapText="1"/>
    </xf>
    <xf numFmtId="0" fontId="21" fillId="0" borderId="82"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Fill="1" applyBorder="1" applyAlignment="1">
      <alignment horizontal="justify" vertical="center" wrapText="1"/>
    </xf>
    <xf numFmtId="0" fontId="20" fillId="2" borderId="1" xfId="0" applyFont="1" applyFill="1" applyBorder="1" applyAlignment="1">
      <alignment horizontal="center" vertical="center" wrapText="1"/>
    </xf>
    <xf numFmtId="14" fontId="20" fillId="0" borderId="73" xfId="0" applyNumberFormat="1" applyFont="1" applyFill="1" applyBorder="1" applyAlignment="1">
      <alignment horizontal="center" vertical="center" wrapText="1"/>
    </xf>
    <xf numFmtId="0" fontId="20" fillId="0" borderId="74" xfId="0" applyFont="1" applyFill="1" applyBorder="1" applyAlignment="1">
      <alignment horizontal="center" vertical="center" wrapText="1"/>
    </xf>
    <xf numFmtId="0" fontId="22" fillId="2" borderId="0" xfId="0" applyFont="1" applyFill="1" applyBorder="1" applyAlignment="1">
      <alignment vertical="center" wrapText="1"/>
    </xf>
    <xf numFmtId="0" fontId="21" fillId="2" borderId="63" xfId="0" applyFont="1" applyFill="1" applyBorder="1" applyAlignment="1">
      <alignment vertical="center" wrapText="1"/>
    </xf>
    <xf numFmtId="9" fontId="40" fillId="2" borderId="84" xfId="28" applyFont="1" applyFill="1" applyBorder="1" applyAlignment="1">
      <alignment horizontal="center" vertical="center"/>
    </xf>
    <xf numFmtId="9" fontId="41" fillId="2" borderId="85" xfId="28" applyFont="1" applyFill="1" applyBorder="1" applyAlignment="1">
      <alignment horizontal="center" vertical="center"/>
    </xf>
    <xf numFmtId="0" fontId="21" fillId="19" borderId="1" xfId="0" applyFont="1" applyFill="1" applyBorder="1" applyAlignment="1">
      <alignment horizontal="center" vertical="center" wrapText="1"/>
    </xf>
    <xf numFmtId="9" fontId="41" fillId="2" borderId="88" xfId="28" applyFont="1" applyFill="1" applyBorder="1" applyAlignment="1">
      <alignment horizontal="center" vertical="center"/>
    </xf>
    <xf numFmtId="0" fontId="25" fillId="2" borderId="1"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46" fillId="2" borderId="1" xfId="0" applyFont="1" applyFill="1" applyBorder="1" applyAlignment="1">
      <alignment horizontal="justify" vertical="center" wrapText="1"/>
    </xf>
    <xf numFmtId="0" fontId="47" fillId="2" borderId="1" xfId="0" applyFont="1" applyFill="1" applyBorder="1" applyAlignment="1">
      <alignment horizontal="center" vertical="center" wrapText="1"/>
    </xf>
    <xf numFmtId="0" fontId="47" fillId="2" borderId="1" xfId="0" applyFont="1" applyFill="1" applyBorder="1" applyAlignment="1">
      <alignment horizontal="center" vertical="center"/>
    </xf>
    <xf numFmtId="14" fontId="47" fillId="2" borderId="1" xfId="0" applyNumberFormat="1" applyFont="1" applyFill="1" applyBorder="1" applyAlignment="1">
      <alignment horizontal="center" vertical="center" wrapText="1"/>
    </xf>
    <xf numFmtId="0" fontId="47" fillId="2" borderId="62" xfId="0" applyFont="1" applyFill="1" applyBorder="1" applyAlignment="1">
      <alignment horizontal="center" vertical="center"/>
    </xf>
    <xf numFmtId="0" fontId="47" fillId="2" borderId="62" xfId="0" applyFont="1" applyFill="1" applyBorder="1" applyAlignment="1">
      <alignment horizontal="center" vertical="center" wrapText="1"/>
    </xf>
    <xf numFmtId="0" fontId="47" fillId="2" borderId="1" xfId="0" applyFont="1" applyFill="1" applyBorder="1" applyAlignment="1">
      <alignment horizontal="justify" vertical="center" wrapText="1"/>
    </xf>
    <xf numFmtId="0" fontId="46" fillId="2" borderId="62" xfId="0" applyFont="1" applyFill="1" applyBorder="1" applyAlignment="1">
      <alignment horizontal="center" vertical="center" wrapText="1"/>
    </xf>
    <xf numFmtId="14" fontId="47" fillId="2" borderId="62" xfId="0" applyNumberFormat="1" applyFont="1" applyFill="1" applyBorder="1" applyAlignment="1">
      <alignment horizontal="center" vertical="center" wrapText="1"/>
    </xf>
    <xf numFmtId="14" fontId="20" fillId="2" borderId="1" xfId="0" applyNumberFormat="1" applyFont="1" applyFill="1" applyBorder="1" applyAlignment="1">
      <alignment horizontal="center" vertical="center" wrapText="1"/>
    </xf>
    <xf numFmtId="0" fontId="21" fillId="15" borderId="1" xfId="0" applyFont="1" applyFill="1" applyBorder="1" applyAlignment="1">
      <alignment horizontal="center" vertical="center" wrapText="1"/>
    </xf>
    <xf numFmtId="14" fontId="21" fillId="0" borderId="1" xfId="0" applyNumberFormat="1" applyFont="1" applyBorder="1" applyAlignment="1">
      <alignment horizontal="center" vertical="center" wrapText="1"/>
    </xf>
    <xf numFmtId="14" fontId="21" fillId="0" borderId="62" xfId="0" applyNumberFormat="1" applyFont="1" applyBorder="1" applyAlignment="1">
      <alignment horizontal="center" vertical="center" wrapText="1"/>
    </xf>
    <xf numFmtId="0" fontId="21" fillId="0" borderId="62" xfId="0" applyFont="1" applyFill="1" applyBorder="1" applyAlignment="1">
      <alignment horizontal="center" vertical="center" wrapText="1"/>
    </xf>
    <xf numFmtId="10" fontId="35" fillId="18" borderId="23" xfId="28" applyNumberFormat="1" applyFont="1" applyFill="1" applyBorder="1" applyAlignment="1">
      <alignment horizontal="center" vertical="center" wrapText="1"/>
    </xf>
    <xf numFmtId="17" fontId="21" fillId="0" borderId="62" xfId="0" applyNumberFormat="1" applyFont="1" applyFill="1" applyBorder="1" applyAlignment="1">
      <alignment horizontal="center" vertical="center" wrapText="1"/>
    </xf>
    <xf numFmtId="0" fontId="1" fillId="0" borderId="1" xfId="9" applyFill="1" applyBorder="1" applyAlignment="1">
      <alignment horizontal="center" vertical="center" wrapText="1"/>
    </xf>
    <xf numFmtId="0" fontId="21" fillId="2" borderId="1" xfId="0" applyFont="1" applyFill="1" applyBorder="1" applyAlignment="1">
      <alignment horizontal="left" vertical="top" wrapText="1"/>
    </xf>
    <xf numFmtId="0" fontId="21" fillId="2" borderId="1" xfId="0" applyFont="1" applyFill="1" applyBorder="1" applyAlignment="1">
      <alignment horizontal="left" vertical="center" wrapText="1"/>
    </xf>
    <xf numFmtId="0" fontId="52" fillId="2" borderId="1"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21" fillId="15" borderId="23"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19" borderId="1" xfId="0" applyFont="1" applyFill="1" applyBorder="1" applyAlignment="1">
      <alignment horizontal="center" vertical="center"/>
    </xf>
    <xf numFmtId="0" fontId="21" fillId="0" borderId="76" xfId="0" applyFont="1" applyFill="1" applyBorder="1" applyAlignment="1">
      <alignment horizontal="center" vertical="center" wrapText="1"/>
    </xf>
    <xf numFmtId="14" fontId="21" fillId="0" borderId="76" xfId="0" applyNumberFormat="1" applyFont="1" applyFill="1" applyBorder="1" applyAlignment="1">
      <alignment horizontal="center" vertical="center" wrapText="1"/>
    </xf>
    <xf numFmtId="0" fontId="21" fillId="0" borderId="1" xfId="0" applyFont="1" applyFill="1" applyBorder="1" applyAlignment="1">
      <alignment vertical="center" wrapText="1"/>
    </xf>
    <xf numFmtId="14" fontId="21" fillId="0" borderId="1" xfId="0" applyNumberFormat="1" applyFont="1" applyFill="1" applyBorder="1" applyAlignment="1">
      <alignment horizontal="center" vertical="center"/>
    </xf>
    <xf numFmtId="0" fontId="20" fillId="19" borderId="1" xfId="0" applyFont="1" applyFill="1" applyBorder="1" applyAlignment="1">
      <alignment horizontal="center" vertical="center" wrapText="1"/>
    </xf>
    <xf numFmtId="0" fontId="20" fillId="3" borderId="58"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1" fillId="15" borderId="1" xfId="0" applyFont="1" applyFill="1" applyBorder="1" applyAlignment="1">
      <alignment horizontal="center" vertical="center"/>
    </xf>
    <xf numFmtId="0" fontId="15" fillId="0" borderId="89" xfId="0" applyFont="1" applyFill="1" applyBorder="1" applyAlignment="1">
      <alignment horizontal="center" vertical="center" wrapText="1"/>
    </xf>
    <xf numFmtId="0" fontId="13" fillId="2" borderId="89" xfId="0" applyFont="1" applyFill="1" applyBorder="1" applyAlignment="1">
      <alignment horizontal="center" vertical="center"/>
    </xf>
    <xf numFmtId="0" fontId="13" fillId="0" borderId="80" xfId="0" applyFont="1" applyFill="1" applyBorder="1" applyAlignment="1">
      <alignment horizontal="center" vertical="center" wrapText="1"/>
    </xf>
    <xf numFmtId="0" fontId="15" fillId="0" borderId="73" xfId="0" applyFont="1" applyFill="1" applyBorder="1" applyAlignment="1">
      <alignment horizontal="center" vertical="center"/>
    </xf>
    <xf numFmtId="0" fontId="13" fillId="2" borderId="73" xfId="0" applyFont="1" applyFill="1" applyBorder="1" applyAlignment="1">
      <alignment horizontal="center" vertical="center"/>
    </xf>
    <xf numFmtId="0" fontId="13" fillId="2" borderId="86" xfId="0" applyFont="1" applyFill="1" applyBorder="1" applyAlignment="1">
      <alignment horizontal="center" vertical="center"/>
    </xf>
    <xf numFmtId="17" fontId="21" fillId="0" borderId="90" xfId="0" applyNumberFormat="1" applyFont="1" applyFill="1" applyBorder="1" applyAlignment="1">
      <alignment horizontal="center" vertical="center" wrapText="1"/>
    </xf>
    <xf numFmtId="0" fontId="53" fillId="0" borderId="73" xfId="0" applyFont="1" applyFill="1" applyBorder="1" applyAlignment="1">
      <alignment vertical="center" wrapText="1"/>
    </xf>
    <xf numFmtId="0" fontId="21" fillId="0" borderId="86" xfId="0" applyFont="1" applyFill="1" applyBorder="1" applyAlignment="1">
      <alignment horizontal="center" vertical="center" wrapText="1"/>
    </xf>
    <xf numFmtId="0" fontId="53" fillId="0" borderId="0" xfId="0" applyFont="1" applyFill="1" applyAlignment="1">
      <alignment horizontal="center" vertical="center" wrapText="1"/>
    </xf>
    <xf numFmtId="9" fontId="54" fillId="2" borderId="23" xfId="28" applyFont="1" applyFill="1" applyBorder="1" applyAlignment="1">
      <alignment horizontal="center" vertical="center"/>
    </xf>
    <xf numFmtId="0" fontId="1" fillId="2" borderId="23" xfId="9" applyFill="1" applyBorder="1" applyAlignment="1">
      <alignment horizontal="center" vertical="center" wrapText="1"/>
    </xf>
    <xf numFmtId="14" fontId="21" fillId="15" borderId="1" xfId="0" applyNumberFormat="1" applyFont="1" applyFill="1" applyBorder="1" applyAlignment="1">
      <alignment horizontal="center" vertical="center"/>
    </xf>
    <xf numFmtId="0" fontId="21" fillId="0" borderId="73" xfId="0" applyFont="1" applyFill="1" applyBorder="1" applyAlignment="1">
      <alignment horizontal="center" vertical="center" wrapText="1"/>
    </xf>
    <xf numFmtId="0" fontId="20" fillId="2" borderId="1" xfId="0" applyFont="1" applyFill="1" applyBorder="1" applyAlignment="1">
      <alignment horizontal="justify" vertical="center" wrapText="1"/>
    </xf>
    <xf numFmtId="9" fontId="0" fillId="0" borderId="0" xfId="0" applyNumberFormat="1"/>
    <xf numFmtId="0" fontId="24"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32" fillId="0" borderId="74" xfId="0" applyFont="1" applyFill="1" applyBorder="1" applyAlignment="1">
      <alignment horizontal="center" vertical="center" wrapText="1"/>
    </xf>
    <xf numFmtId="14" fontId="32" fillId="0" borderId="74" xfId="0" applyNumberFormat="1"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1" fillId="21" borderId="1" xfId="0" applyFont="1" applyFill="1" applyBorder="1" applyAlignment="1">
      <alignment horizontal="center" vertical="center" wrapText="1"/>
    </xf>
    <xf numFmtId="0" fontId="32" fillId="20" borderId="1" xfId="0" applyFont="1" applyFill="1" applyBorder="1" applyAlignment="1">
      <alignment horizontal="center" vertical="center" wrapText="1"/>
    </xf>
    <xf numFmtId="0" fontId="21" fillId="2" borderId="91" xfId="0" applyFont="1" applyFill="1" applyBorder="1" applyAlignment="1">
      <alignment horizontal="center" vertical="center" wrapText="1"/>
    </xf>
    <xf numFmtId="0" fontId="21" fillId="0" borderId="90" xfId="0" applyFont="1" applyFill="1" applyBorder="1" applyAlignment="1">
      <alignment horizontal="center" vertical="center" wrapText="1"/>
    </xf>
    <xf numFmtId="0" fontId="21" fillId="0" borderId="89" xfId="0" applyFont="1" applyFill="1" applyBorder="1" applyAlignment="1">
      <alignment horizontal="justify" vertical="center" wrapText="1"/>
    </xf>
    <xf numFmtId="0" fontId="21" fillId="0" borderId="92" xfId="0" applyFont="1" applyFill="1" applyBorder="1" applyAlignment="1">
      <alignment horizontal="center" vertical="center" wrapText="1"/>
    </xf>
    <xf numFmtId="0" fontId="21" fillId="0" borderId="89" xfId="0" applyFont="1" applyFill="1" applyBorder="1" applyAlignment="1">
      <alignment horizontal="center" vertical="center" wrapText="1"/>
    </xf>
    <xf numFmtId="14" fontId="21" fillId="0" borderId="89" xfId="0" applyNumberFormat="1" applyFont="1" applyFill="1" applyBorder="1" applyAlignment="1">
      <alignment horizontal="center" vertical="center"/>
    </xf>
    <xf numFmtId="0" fontId="21" fillId="0" borderId="89" xfId="0" applyFont="1" applyFill="1" applyBorder="1" applyAlignment="1">
      <alignment horizontal="center" vertical="center"/>
    </xf>
    <xf numFmtId="14" fontId="20" fillId="2" borderId="1" xfId="0" applyNumberFormat="1" applyFont="1" applyFill="1" applyBorder="1" applyAlignment="1">
      <alignment horizontal="center" vertical="center"/>
    </xf>
    <xf numFmtId="0" fontId="32" fillId="22" borderId="1" xfId="0" applyFont="1" applyFill="1" applyBorder="1" applyAlignment="1">
      <alignment horizontal="center" vertical="center" wrapText="1"/>
    </xf>
    <xf numFmtId="0" fontId="32" fillId="22" borderId="23" xfId="0" applyFont="1" applyFill="1" applyBorder="1" applyAlignment="1">
      <alignment horizontal="center" vertical="center" wrapText="1"/>
    </xf>
    <xf numFmtId="14" fontId="32" fillId="0" borderId="1" xfId="0" applyNumberFormat="1" applyFont="1" applyBorder="1" applyAlignment="1">
      <alignment horizontal="center" vertical="center" wrapText="1"/>
    </xf>
    <xf numFmtId="0" fontId="32" fillId="0" borderId="86" xfId="0" applyFont="1" applyBorder="1" applyAlignment="1">
      <alignment horizontal="center" vertical="center" wrapText="1"/>
    </xf>
    <xf numFmtId="0" fontId="20" fillId="19" borderId="89" xfId="0" applyFont="1" applyFill="1" applyBorder="1" applyAlignment="1">
      <alignment horizontal="center" vertical="center" wrapText="1"/>
    </xf>
    <xf numFmtId="0" fontId="32" fillId="20" borderId="23" xfId="0" applyFont="1" applyFill="1" applyBorder="1" applyAlignment="1">
      <alignment horizontal="center" vertical="center" wrapText="1"/>
    </xf>
    <xf numFmtId="14" fontId="32" fillId="20" borderId="1" xfId="0" applyNumberFormat="1" applyFont="1" applyFill="1" applyBorder="1" applyAlignment="1">
      <alignment horizontal="center" vertical="center"/>
    </xf>
    <xf numFmtId="0" fontId="32" fillId="20" borderId="1" xfId="0" applyFont="1" applyFill="1" applyBorder="1" applyAlignment="1">
      <alignment horizontal="center" vertical="center"/>
    </xf>
    <xf numFmtId="0" fontId="57" fillId="0" borderId="23" xfId="9" applyFont="1" applyFill="1" applyBorder="1" applyAlignment="1">
      <alignment horizontal="center" vertical="center" wrapText="1"/>
    </xf>
    <xf numFmtId="14"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4" fontId="20" fillId="0" borderId="1" xfId="0" applyNumberFormat="1" applyFont="1" applyFill="1" applyBorder="1" applyAlignment="1">
      <alignment horizontal="center" vertical="center" wrapText="1"/>
    </xf>
    <xf numFmtId="9" fontId="58" fillId="19" borderId="23" xfId="28" applyFont="1" applyFill="1" applyBorder="1" applyAlignment="1">
      <alignment horizontal="center" vertical="center"/>
    </xf>
    <xf numFmtId="9" fontId="0" fillId="0" borderId="0" xfId="28" applyFont="1"/>
    <xf numFmtId="164" fontId="0" fillId="0" borderId="0" xfId="0" applyNumberFormat="1"/>
    <xf numFmtId="164" fontId="0" fillId="0" borderId="0" xfId="28" applyNumberFormat="1" applyFont="1"/>
    <xf numFmtId="0" fontId="16" fillId="0" borderId="91" xfId="0" applyFont="1" applyBorder="1" applyAlignment="1">
      <alignment horizontal="center" vertical="center" wrapText="1"/>
    </xf>
    <xf numFmtId="0" fontId="16" fillId="0" borderId="23" xfId="0"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left" wrapText="1"/>
    </xf>
    <xf numFmtId="0" fontId="0" fillId="0" borderId="0" xfId="0" applyNumberFormat="1"/>
    <xf numFmtId="0" fontId="10" fillId="3" borderId="93" xfId="0" applyFont="1" applyFill="1" applyBorder="1" applyAlignment="1">
      <alignment vertical="center" wrapText="1"/>
    </xf>
    <xf numFmtId="0" fontId="10" fillId="3" borderId="38" xfId="0" applyFont="1" applyFill="1" applyBorder="1" applyAlignment="1">
      <alignment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9" fillId="2"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7" fillId="2" borderId="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44" fillId="2" borderId="62" xfId="0" applyFont="1" applyFill="1" applyBorder="1" applyAlignment="1">
      <alignment horizontal="center" vertical="center" wrapText="1"/>
    </xf>
    <xf numFmtId="0" fontId="44" fillId="2" borderId="68" xfId="0" applyFont="1" applyFill="1" applyBorder="1" applyAlignment="1">
      <alignment horizontal="center" vertical="center" wrapText="1"/>
    </xf>
    <xf numFmtId="0" fontId="44" fillId="2" borderId="86" xfId="0" applyFont="1" applyFill="1" applyBorder="1" applyAlignment="1">
      <alignment horizontal="center" vertical="center" wrapText="1"/>
    </xf>
    <xf numFmtId="0" fontId="21" fillId="0" borderId="0" xfId="0" applyFont="1" applyAlignment="1">
      <alignment horizontal="center"/>
    </xf>
    <xf numFmtId="0" fontId="19" fillId="3" borderId="64" xfId="0" applyFont="1" applyFill="1" applyBorder="1" applyAlignment="1">
      <alignment horizontal="center" vertical="center" wrapText="1"/>
    </xf>
    <xf numFmtId="0" fontId="19" fillId="3" borderId="65" xfId="0" applyFont="1" applyFill="1" applyBorder="1" applyAlignment="1">
      <alignment horizontal="center" vertical="center" wrapText="1"/>
    </xf>
    <xf numFmtId="0" fontId="19" fillId="3" borderId="52" xfId="0" applyFont="1" applyFill="1" applyBorder="1" applyAlignment="1">
      <alignment horizontal="center" vertical="center" wrapText="1"/>
    </xf>
    <xf numFmtId="0" fontId="19" fillId="3" borderId="57"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58" xfId="0" applyFont="1" applyFill="1" applyBorder="1" applyAlignment="1">
      <alignment horizontal="center" vertical="center" wrapText="1"/>
    </xf>
    <xf numFmtId="0" fontId="19" fillId="3" borderId="53" xfId="0" applyFont="1" applyFill="1" applyBorder="1" applyAlignment="1">
      <alignment horizontal="center" vertical="center" wrapText="1"/>
    </xf>
    <xf numFmtId="0" fontId="19" fillId="3" borderId="55" xfId="0" applyFont="1" applyFill="1" applyBorder="1" applyAlignment="1">
      <alignment horizontal="center" vertical="center" wrapText="1"/>
    </xf>
    <xf numFmtId="0" fontId="22" fillId="2" borderId="0" xfId="0" applyFont="1" applyFill="1" applyBorder="1" applyAlignment="1">
      <alignment horizontal="center" vertical="center"/>
    </xf>
    <xf numFmtId="0" fontId="20" fillId="3" borderId="87" xfId="0" applyFont="1" applyFill="1" applyBorder="1" applyAlignment="1">
      <alignment horizontal="center" vertical="center" wrapText="1"/>
    </xf>
    <xf numFmtId="0" fontId="20" fillId="3" borderId="58" xfId="0" applyFont="1" applyFill="1" applyBorder="1" applyAlignment="1">
      <alignment horizontal="center" vertical="center" wrapText="1"/>
    </xf>
    <xf numFmtId="0" fontId="19" fillId="3" borderId="54"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60" xfId="0" applyFont="1" applyFill="1" applyBorder="1" applyAlignment="1">
      <alignment horizontal="center" vertical="center" wrapText="1"/>
    </xf>
    <xf numFmtId="0" fontId="19" fillId="3" borderId="61" xfId="0" applyFont="1" applyFill="1" applyBorder="1" applyAlignment="1">
      <alignment horizontal="center" vertical="center" wrapText="1"/>
    </xf>
    <xf numFmtId="0" fontId="19" fillId="3" borderId="67" xfId="0" applyFont="1" applyFill="1" applyBorder="1" applyAlignment="1">
      <alignment horizontal="center" vertical="center" wrapText="1"/>
    </xf>
    <xf numFmtId="0" fontId="25" fillId="2" borderId="77" xfId="0" applyFont="1" applyFill="1" applyBorder="1" applyAlignment="1">
      <alignment horizontal="center" vertical="center" wrapText="1"/>
    </xf>
    <xf numFmtId="0" fontId="25" fillId="2" borderId="78" xfId="0" applyFont="1" applyFill="1" applyBorder="1" applyAlignment="1">
      <alignment horizontal="center" vertical="center" wrapText="1"/>
    </xf>
    <xf numFmtId="0" fontId="36" fillId="5" borderId="83" xfId="0" applyFont="1" applyFill="1" applyBorder="1" applyAlignment="1">
      <alignment horizontal="center" vertical="center" wrapText="1"/>
    </xf>
    <xf numFmtId="0" fontId="36" fillId="5" borderId="84" xfId="0" applyFont="1" applyFill="1" applyBorder="1" applyAlignment="1">
      <alignment horizontal="center" vertical="center" wrapText="1"/>
    </xf>
    <xf numFmtId="0" fontId="22" fillId="2" borderId="1" xfId="0" applyFont="1" applyFill="1" applyBorder="1" applyAlignment="1">
      <alignment horizontal="center" vertical="center"/>
    </xf>
    <xf numFmtId="0" fontId="23" fillId="5" borderId="43"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1" fillId="12" borderId="52" xfId="0" applyFont="1" applyFill="1" applyBorder="1" applyAlignment="1">
      <alignment horizontal="center" vertical="center" wrapText="1"/>
    </xf>
    <xf numFmtId="0" fontId="31" fillId="12" borderId="57" xfId="0" applyFont="1" applyFill="1" applyBorder="1" applyAlignment="1">
      <alignment horizontal="center" vertical="center" wrapText="1"/>
    </xf>
    <xf numFmtId="0" fontId="42" fillId="4" borderId="44" xfId="0" applyFont="1" applyFill="1" applyBorder="1" applyAlignment="1">
      <alignment horizontal="center" vertical="center" wrapText="1"/>
    </xf>
    <xf numFmtId="0" fontId="42" fillId="4" borderId="51" xfId="0" applyFont="1" applyFill="1" applyBorder="1" applyAlignment="1">
      <alignment horizontal="center" vertical="center" wrapText="1"/>
    </xf>
    <xf numFmtId="0" fontId="42" fillId="4" borderId="45" xfId="0" applyFont="1" applyFill="1" applyBorder="1" applyAlignment="1">
      <alignment horizontal="center" vertical="center" wrapText="1"/>
    </xf>
    <xf numFmtId="0" fontId="42" fillId="4" borderId="43" xfId="0" applyFont="1" applyFill="1" applyBorder="1" applyAlignment="1">
      <alignment horizontal="center" vertical="center" wrapText="1"/>
    </xf>
    <xf numFmtId="0" fontId="42" fillId="4" borderId="0" xfId="0" applyFont="1" applyFill="1" applyBorder="1" applyAlignment="1">
      <alignment horizontal="center" vertical="center" wrapText="1"/>
    </xf>
    <xf numFmtId="0" fontId="42" fillId="4" borderId="49" xfId="0" applyFont="1" applyFill="1" applyBorder="1" applyAlignment="1">
      <alignment horizontal="center" vertical="center" wrapText="1"/>
    </xf>
    <xf numFmtId="0" fontId="21" fillId="2" borderId="64" xfId="0" applyFont="1" applyFill="1" applyBorder="1" applyAlignment="1">
      <alignment horizontal="center" vertical="center" wrapText="1"/>
    </xf>
    <xf numFmtId="0" fontId="21" fillId="2" borderId="75" xfId="0" applyFont="1" applyFill="1" applyBorder="1" applyAlignment="1">
      <alignment horizontal="center" vertical="center" wrapText="1"/>
    </xf>
    <xf numFmtId="0" fontId="21" fillId="2" borderId="79"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2" borderId="44"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5" fillId="0" borderId="43"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4" fillId="2" borderId="46"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68" xfId="0" applyFont="1" applyFill="1" applyBorder="1" applyAlignment="1">
      <alignment horizontal="center" vertical="center"/>
    </xf>
    <xf numFmtId="0" fontId="24" fillId="2" borderId="69" xfId="0" applyFont="1" applyFill="1" applyBorder="1" applyAlignment="1">
      <alignment horizontal="center" vertical="center"/>
    </xf>
    <xf numFmtId="0" fontId="24" fillId="2" borderId="70" xfId="0" applyFont="1" applyFill="1" applyBorder="1" applyAlignment="1">
      <alignment horizontal="center" vertical="center"/>
    </xf>
    <xf numFmtId="0" fontId="24" fillId="2" borderId="71" xfId="0" applyFont="1" applyFill="1" applyBorder="1" applyAlignment="1">
      <alignment horizontal="center" vertical="center"/>
    </xf>
    <xf numFmtId="0" fontId="24" fillId="2" borderId="72" xfId="0" applyFont="1" applyFill="1" applyBorder="1" applyAlignment="1">
      <alignment horizontal="center" vertical="center"/>
    </xf>
    <xf numFmtId="0" fontId="22" fillId="2" borderId="62" xfId="0" applyFont="1" applyFill="1" applyBorder="1" applyAlignment="1">
      <alignment horizontal="center" vertical="center"/>
    </xf>
    <xf numFmtId="0" fontId="22" fillId="2" borderId="68" xfId="0" applyFont="1" applyFill="1" applyBorder="1" applyAlignment="1">
      <alignment horizontal="center" vertical="center"/>
    </xf>
    <xf numFmtId="0" fontId="22" fillId="2" borderId="86" xfId="0" applyFont="1" applyFill="1" applyBorder="1" applyAlignment="1">
      <alignment horizontal="center" vertical="center"/>
    </xf>
    <xf numFmtId="0" fontId="19" fillId="14" borderId="56" xfId="0" applyFont="1" applyFill="1" applyBorder="1" applyAlignment="1">
      <alignment horizontal="center" vertical="center" wrapText="1"/>
    </xf>
    <xf numFmtId="0" fontId="19" fillId="14" borderId="53" xfId="0" applyFont="1" applyFill="1" applyBorder="1" applyAlignment="1">
      <alignment horizontal="center" vertical="center" wrapText="1"/>
    </xf>
    <xf numFmtId="0" fontId="42" fillId="3" borderId="44" xfId="0" applyFont="1" applyFill="1" applyBorder="1" applyAlignment="1">
      <alignment horizontal="center" vertical="center" wrapText="1"/>
    </xf>
    <xf numFmtId="0" fontId="42" fillId="3" borderId="51" xfId="0" applyFont="1" applyFill="1" applyBorder="1" applyAlignment="1">
      <alignment horizontal="center" vertical="center" wrapText="1"/>
    </xf>
    <xf numFmtId="0" fontId="42" fillId="3" borderId="45" xfId="0" applyFont="1" applyFill="1" applyBorder="1" applyAlignment="1">
      <alignment horizontal="center" vertical="center" wrapText="1"/>
    </xf>
    <xf numFmtId="0" fontId="42" fillId="3" borderId="43" xfId="0" applyFont="1" applyFill="1" applyBorder="1" applyAlignment="1">
      <alignment horizontal="center" vertical="center" wrapText="1"/>
    </xf>
    <xf numFmtId="0" fontId="42" fillId="3" borderId="0" xfId="0" applyFont="1" applyFill="1" applyBorder="1" applyAlignment="1">
      <alignment horizontal="center" vertical="center" wrapText="1"/>
    </xf>
    <xf numFmtId="0" fontId="42" fillId="3" borderId="49"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3" borderId="50" xfId="0" applyFont="1" applyFill="1" applyBorder="1" applyAlignment="1">
      <alignment horizontal="center" vertical="center"/>
    </xf>
    <xf numFmtId="0" fontId="24" fillId="3" borderId="68" xfId="0" applyFont="1" applyFill="1" applyBorder="1" applyAlignment="1">
      <alignment horizontal="center" vertical="center"/>
    </xf>
    <xf numFmtId="0" fontId="24" fillId="3" borderId="69" xfId="0" applyFont="1" applyFill="1" applyBorder="1" applyAlignment="1">
      <alignment horizontal="center" vertical="center"/>
    </xf>
    <xf numFmtId="0" fontId="21" fillId="3" borderId="46" xfId="0" applyFont="1" applyFill="1" applyBorder="1" applyAlignment="1">
      <alignment horizontal="center" vertical="center" wrapText="1"/>
    </xf>
    <xf numFmtId="0" fontId="21" fillId="3" borderId="47" xfId="0" applyFont="1" applyFill="1" applyBorder="1" applyAlignment="1">
      <alignment horizontal="center" vertical="center" wrapText="1"/>
    </xf>
    <xf numFmtId="0" fontId="24" fillId="0" borderId="50" xfId="0" applyFont="1" applyFill="1" applyBorder="1" applyAlignment="1">
      <alignment horizontal="center" vertical="center"/>
    </xf>
    <xf numFmtId="0" fontId="24" fillId="0" borderId="68" xfId="0" applyFont="1" applyFill="1" applyBorder="1" applyAlignment="1">
      <alignment horizontal="center" vertical="center"/>
    </xf>
    <xf numFmtId="0" fontId="24" fillId="0" borderId="69" xfId="0" applyFont="1" applyFill="1" applyBorder="1" applyAlignment="1">
      <alignment horizontal="center" vertical="center"/>
    </xf>
    <xf numFmtId="0" fontId="24" fillId="3" borderId="70" xfId="0" applyFont="1" applyFill="1" applyBorder="1" applyAlignment="1">
      <alignment horizontal="center" vertical="center"/>
    </xf>
    <xf numFmtId="0" fontId="24" fillId="3" borderId="71" xfId="0" applyFont="1" applyFill="1" applyBorder="1" applyAlignment="1">
      <alignment horizontal="center" vertical="center"/>
    </xf>
    <xf numFmtId="0" fontId="24" fillId="3" borderId="72" xfId="0" applyFont="1" applyFill="1" applyBorder="1" applyAlignment="1">
      <alignment horizontal="center" vertical="center"/>
    </xf>
    <xf numFmtId="0" fontId="21" fillId="3" borderId="44" xfId="0" applyFont="1" applyFill="1" applyBorder="1" applyAlignment="1">
      <alignment horizontal="center" vertical="center" wrapText="1"/>
    </xf>
    <xf numFmtId="0" fontId="21" fillId="3" borderId="51" xfId="0" applyFont="1" applyFill="1" applyBorder="1" applyAlignment="1">
      <alignment horizontal="center" vertical="center" wrapText="1"/>
    </xf>
  </cellXfs>
  <cellStyles count="243">
    <cellStyle name="Hipervínculo" xfId="5" builtinId="8" hidden="1"/>
    <cellStyle name="Hipervínculo" xfId="7" builtinId="8" hidden="1"/>
    <cellStyle name="Hipervínculo" xfId="3" builtinId="8" hidden="1"/>
    <cellStyle name="Hipervínculo" xfId="1" builtinId="8" hidden="1"/>
    <cellStyle name="Hipervínculo" xfId="9" builtinId="8"/>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2" builtinId="9" hidden="1"/>
    <cellStyle name="Hipervínculo visitado" xfId="60" builtinId="9" hidden="1"/>
    <cellStyle name="Hipervínculo visitado" xfId="58" builtinId="9" hidden="1"/>
    <cellStyle name="Hipervínculo visitado" xfId="56" builtinId="9" hidden="1"/>
    <cellStyle name="Hipervínculo visitado" xfId="54" builtinId="9" hidden="1"/>
    <cellStyle name="Hipervínculo visitado" xfId="52" builtinId="9" hidden="1"/>
    <cellStyle name="Hipervínculo visitado" xfId="50" builtinId="9" hidden="1"/>
    <cellStyle name="Hipervínculo visitado" xfId="48" builtinId="9" hidden="1"/>
    <cellStyle name="Hipervínculo visitado" xfId="46" builtinId="9" hidden="1"/>
    <cellStyle name="Hipervínculo visitado" xfId="44" builtinId="9" hidden="1"/>
    <cellStyle name="Hipervínculo visitado" xfId="18" builtinId="9" hidden="1"/>
    <cellStyle name="Hipervínculo visitado" xfId="20" builtinId="9" hidden="1"/>
    <cellStyle name="Hipervínculo visitado" xfId="21" builtinId="9" hidden="1"/>
    <cellStyle name="Hipervínculo visitado" xfId="22" builtinId="9" hidden="1"/>
    <cellStyle name="Hipervínculo visitado" xfId="24" builtinId="9" hidden="1"/>
    <cellStyle name="Hipervínculo visitado" xfId="25" builtinId="9" hidden="1"/>
    <cellStyle name="Hipervínculo visitado" xfId="26" builtinId="9" hidden="1"/>
    <cellStyle name="Hipervínculo visitado" xfId="29" builtinId="9" hidden="1"/>
    <cellStyle name="Hipervínculo visitado" xfId="30" builtinId="9" hidden="1"/>
    <cellStyle name="Hipervínculo visitado" xfId="31" builtinId="9" hidden="1"/>
    <cellStyle name="Hipervínculo visitado" xfId="33" builtinId="9" hidden="1"/>
    <cellStyle name="Hipervínculo visitado" xfId="34" builtinId="9" hidden="1"/>
    <cellStyle name="Hipervínculo visitado" xfId="35" builtinId="9" hidden="1"/>
    <cellStyle name="Hipervínculo visitado" xfId="37" builtinId="9" hidden="1"/>
    <cellStyle name="Hipervínculo visitado" xfId="38" builtinId="9" hidden="1"/>
    <cellStyle name="Hipervínculo visitado" xfId="39" builtinId="9" hidden="1"/>
    <cellStyle name="Hipervínculo visitado" xfId="41" builtinId="9" hidden="1"/>
    <cellStyle name="Hipervínculo visitado" xfId="42" builtinId="9" hidden="1"/>
    <cellStyle name="Hipervínculo visitado" xfId="43" builtinId="9" hidden="1"/>
    <cellStyle name="Hipervínculo visitado" xfId="40" builtinId="9" hidden="1"/>
    <cellStyle name="Hipervínculo visitado" xfId="36" builtinId="9" hidden="1"/>
    <cellStyle name="Hipervínculo visitado" xfId="32" builtinId="9" hidden="1"/>
    <cellStyle name="Hipervínculo visitado" xfId="27" builtinId="9" hidden="1"/>
    <cellStyle name="Hipervínculo visitado" xfId="23" builtinId="9" hidden="1"/>
    <cellStyle name="Hipervínculo visitado" xfId="19"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6" builtinId="9" hidden="1"/>
    <cellStyle name="Hipervínculo visitado" xfId="17" builtinId="9" hidden="1"/>
    <cellStyle name="Hipervínculo visitado" xfId="15" builtinId="9" hidden="1"/>
    <cellStyle name="Hipervínculo visitado" xfId="6" builtinId="9" hidden="1"/>
    <cellStyle name="Hipervínculo visitado" xfId="8" builtinId="9" hidden="1"/>
    <cellStyle name="Hipervínculo visitado" xfId="10" builtinId="9" hidden="1"/>
    <cellStyle name="Hipervínculo visitado" xfId="4" builtinId="9" hidden="1"/>
    <cellStyle name="Hipervínculo visitado" xfId="2"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Hipervínculo visitado" xfId="90" builtinId="9" hidden="1"/>
    <cellStyle name="Hipervínculo visitado" xfId="91" builtinId="9" hidden="1"/>
    <cellStyle name="Hipervínculo visitado" xfId="92" builtinId="9" hidden="1"/>
    <cellStyle name="Hipervínculo visitado" xfId="93" builtinId="9" hidden="1"/>
    <cellStyle name="Hipervínculo visitado" xfId="94" builtinId="9" hidden="1"/>
    <cellStyle name="Hipervínculo visitado" xfId="95" builtinId="9" hidden="1"/>
    <cellStyle name="Hipervínculo visitado" xfId="96" builtinId="9" hidden="1"/>
    <cellStyle name="Hipervínculo visitado" xfId="97" builtinId="9" hidden="1"/>
    <cellStyle name="Hipervínculo visitado" xfId="98"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3" builtinId="9" hidden="1"/>
    <cellStyle name="Hipervínculo visitado" xfId="104"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ipervínculo visitado" xfId="112" builtinId="9" hidden="1"/>
    <cellStyle name="Hipervínculo visitado" xfId="113" builtinId="9" hidden="1"/>
    <cellStyle name="Hipervínculo visitado" xfId="114" builtinId="9" hidden="1"/>
    <cellStyle name="Hipervínculo visitado" xfId="115" builtinId="9" hidden="1"/>
    <cellStyle name="Hipervínculo visitado" xfId="116" builtinId="9" hidden="1"/>
    <cellStyle name="Hipervínculo visitado" xfId="117" builtinId="9" hidden="1"/>
    <cellStyle name="Hipervínculo visitado" xfId="118" builtinId="9" hidden="1"/>
    <cellStyle name="Hipervínculo visitado" xfId="119" builtinId="9" hidden="1"/>
    <cellStyle name="Hipervínculo visitado" xfId="120" builtinId="9" hidden="1"/>
    <cellStyle name="Hipervínculo visitado" xfId="121" builtinId="9" hidden="1"/>
    <cellStyle name="Hipervínculo visitado" xfId="122" builtinId="9" hidden="1"/>
    <cellStyle name="Hipervínculo visitado" xfId="123" builtinId="9" hidden="1"/>
    <cellStyle name="Hipervínculo visitado" xfId="124" builtinId="9" hidden="1"/>
    <cellStyle name="Hipervínculo visitado" xfId="125" builtinId="9" hidden="1"/>
    <cellStyle name="Hipervínculo visitado" xfId="126" builtinId="9" hidden="1"/>
    <cellStyle name="Hipervínculo visitado" xfId="127" builtinId="9" hidden="1"/>
    <cellStyle name="Hipervínculo visitado" xfId="128" builtinId="9" hidden="1"/>
    <cellStyle name="Hipervínculo visitado" xfId="129" builtinId="9" hidden="1"/>
    <cellStyle name="Hipervínculo visitado" xfId="130" builtinId="9" hidden="1"/>
    <cellStyle name="Hipervínculo visitado" xfId="131" builtinId="9" hidden="1"/>
    <cellStyle name="Hipervínculo visitado" xfId="132" builtinId="9" hidden="1"/>
    <cellStyle name="Hipervínculo visitado" xfId="133" builtinId="9" hidden="1"/>
    <cellStyle name="Hipervínculo visitado" xfId="134" builtinId="9" hidden="1"/>
    <cellStyle name="Hipervínculo visitado" xfId="135" builtinId="9" hidden="1"/>
    <cellStyle name="Hipervínculo visitado" xfId="136" builtinId="9" hidden="1"/>
    <cellStyle name="Hipervínculo visitado" xfId="137" builtinId="9" hidden="1"/>
    <cellStyle name="Hipervínculo visitado" xfId="138" builtinId="9" hidden="1"/>
    <cellStyle name="Hipervínculo visitado" xfId="139" builtinId="9" hidden="1"/>
    <cellStyle name="Hipervínculo visitado" xfId="140" builtinId="9" hidden="1"/>
    <cellStyle name="Hipervínculo visitado" xfId="141" builtinId="9" hidden="1"/>
    <cellStyle name="Hipervínculo visitado" xfId="142" builtinId="9" hidden="1"/>
    <cellStyle name="Hipervínculo visitado" xfId="143" builtinId="9" hidden="1"/>
    <cellStyle name="Hipervínculo visitado" xfId="144" builtinId="9" hidden="1"/>
    <cellStyle name="Hipervínculo visitado" xfId="145" builtinId="9" hidden="1"/>
    <cellStyle name="Hipervínculo visitado" xfId="146" builtinId="9" hidden="1"/>
    <cellStyle name="Hipervínculo visitado" xfId="147" builtinId="9" hidden="1"/>
    <cellStyle name="Hipervínculo visitado" xfId="148" builtinId="9" hidden="1"/>
    <cellStyle name="Hipervínculo visitado" xfId="149" builtinId="9" hidden="1"/>
    <cellStyle name="Hipervínculo visitado" xfId="150" builtinId="9" hidden="1"/>
    <cellStyle name="Hipervínculo visitado" xfId="151" builtinId="9" hidden="1"/>
    <cellStyle name="Hipervínculo visitado" xfId="152" builtinId="9" hidden="1"/>
    <cellStyle name="Hipervínculo visitado" xfId="153" builtinId="9" hidden="1"/>
    <cellStyle name="Hipervínculo visitado" xfId="154" builtinId="9" hidden="1"/>
    <cellStyle name="Hipervínculo visitado" xfId="155" builtinId="9" hidden="1"/>
    <cellStyle name="Hipervínculo visitado" xfId="156" builtinId="9" hidden="1"/>
    <cellStyle name="Hipervínculo visitado" xfId="157" builtinId="9" hidden="1"/>
    <cellStyle name="Hipervínculo visitado" xfId="158" builtinId="9" hidden="1"/>
    <cellStyle name="Hipervínculo visitado" xfId="159" builtinId="9" hidden="1"/>
    <cellStyle name="Hipervínculo visitado" xfId="160" builtinId="9" hidden="1"/>
    <cellStyle name="Hipervínculo visitado" xfId="161" builtinId="9" hidden="1"/>
    <cellStyle name="Hipervínculo visitado" xfId="162" builtinId="9" hidden="1"/>
    <cellStyle name="Hipervínculo visitado" xfId="163" builtinId="9" hidden="1"/>
    <cellStyle name="Hipervínculo visitado" xfId="164" builtinId="9" hidden="1"/>
    <cellStyle name="Hipervínculo visitado" xfId="165" builtinId="9" hidden="1"/>
    <cellStyle name="Hipervínculo visitado" xfId="166" builtinId="9" hidden="1"/>
    <cellStyle name="Hipervínculo visitado" xfId="167" builtinId="9" hidden="1"/>
    <cellStyle name="Hipervínculo visitado" xfId="168" builtinId="9" hidden="1"/>
    <cellStyle name="Hipervínculo visitado" xfId="169" builtinId="9" hidden="1"/>
    <cellStyle name="Hipervínculo visitado" xfId="170" builtinId="9" hidden="1"/>
    <cellStyle name="Hipervínculo visitado" xfId="171" builtinId="9" hidden="1"/>
    <cellStyle name="Hipervínculo visitado" xfId="172" builtinId="9" hidden="1"/>
    <cellStyle name="Hipervínculo visitado" xfId="173" builtinId="9" hidden="1"/>
    <cellStyle name="Hipervínculo visitado" xfId="174" builtinId="9" hidden="1"/>
    <cellStyle name="Hipervínculo visitado" xfId="175" builtinId="9" hidden="1"/>
    <cellStyle name="Hipervínculo visitado" xfId="176" builtinId="9" hidden="1"/>
    <cellStyle name="Hipervínculo visitado" xfId="177" builtinId="9" hidden="1"/>
    <cellStyle name="Hipervínculo visitado" xfId="178" builtinId="9" hidden="1"/>
    <cellStyle name="Hipervínculo visitado" xfId="179" builtinId="9" hidden="1"/>
    <cellStyle name="Hipervínculo visitado" xfId="180" builtinId="9" hidden="1"/>
    <cellStyle name="Hipervínculo visitado" xfId="181" builtinId="9" hidden="1"/>
    <cellStyle name="Hipervínculo visitado" xfId="182" builtinId="9" hidden="1"/>
    <cellStyle name="Hipervínculo visitado" xfId="183" builtinId="9" hidden="1"/>
    <cellStyle name="Hipervínculo visitado" xfId="184" builtinId="9" hidden="1"/>
    <cellStyle name="Hipervínculo visitado" xfId="185" builtinId="9" hidden="1"/>
    <cellStyle name="Hipervínculo visitado" xfId="186" builtinId="9" hidden="1"/>
    <cellStyle name="Hipervínculo visitado" xfId="187" builtinId="9" hidden="1"/>
    <cellStyle name="Hipervínculo visitado" xfId="188" builtinId="9" hidden="1"/>
    <cellStyle name="Hipervínculo visitado" xfId="189" builtinId="9" hidden="1"/>
    <cellStyle name="Hipervínculo visitado" xfId="190" builtinId="9" hidden="1"/>
    <cellStyle name="Hipervínculo visitado" xfId="191" builtinId="9" hidden="1"/>
    <cellStyle name="Hipervínculo visitado" xfId="192" builtinId="9" hidden="1"/>
    <cellStyle name="Hipervínculo visitado" xfId="193" builtinId="9" hidden="1"/>
    <cellStyle name="Hipervínculo visitado" xfId="194" builtinId="9" hidden="1"/>
    <cellStyle name="Hipervínculo visitado" xfId="195" builtinId="9" hidden="1"/>
    <cellStyle name="Hipervínculo visitado" xfId="196" builtinId="9" hidden="1"/>
    <cellStyle name="Hipervínculo visitado" xfId="197" builtinId="9" hidden="1"/>
    <cellStyle name="Hipervínculo visitado" xfId="198" builtinId="9" hidden="1"/>
    <cellStyle name="Hipervínculo visitado" xfId="199" builtinId="9" hidden="1"/>
    <cellStyle name="Hipervínculo visitado" xfId="200" builtinId="9" hidden="1"/>
    <cellStyle name="Hipervínculo visitado" xfId="201" builtinId="9" hidden="1"/>
    <cellStyle name="Hipervínculo visitado" xfId="202" builtinId="9" hidden="1"/>
    <cellStyle name="Hipervínculo visitado" xfId="203" builtinId="9" hidden="1"/>
    <cellStyle name="Hipervínculo visitado" xfId="204" builtinId="9" hidden="1"/>
    <cellStyle name="Hipervínculo visitado" xfId="205" builtinId="9" hidden="1"/>
    <cellStyle name="Hipervínculo visitado" xfId="206" builtinId="9" hidden="1"/>
    <cellStyle name="Hipervínculo visitado" xfId="207" builtinId="9" hidden="1"/>
    <cellStyle name="Hipervínculo visitado" xfId="208" builtinId="9" hidden="1"/>
    <cellStyle name="Hipervínculo visitado" xfId="209" builtinId="9" hidden="1"/>
    <cellStyle name="Hipervínculo visitado" xfId="210" builtinId="9" hidden="1"/>
    <cellStyle name="Hipervínculo visitado" xfId="211" builtinId="9" hidden="1"/>
    <cellStyle name="Hipervínculo visitado" xfId="212" builtinId="9" hidden="1"/>
    <cellStyle name="Hipervínculo visitado" xfId="213" builtinId="9" hidden="1"/>
    <cellStyle name="Hipervínculo visitado" xfId="214" builtinId="9" hidden="1"/>
    <cellStyle name="Hipervínculo visitado" xfId="215" builtinId="9" hidden="1"/>
    <cellStyle name="Hipervínculo visitado" xfId="216" builtinId="9" hidden="1"/>
    <cellStyle name="Hipervínculo visitado" xfId="217" builtinId="9" hidden="1"/>
    <cellStyle name="Hipervínculo visitado" xfId="218" builtinId="9" hidden="1"/>
    <cellStyle name="Hipervínculo visitado" xfId="219" builtinId="9" hidden="1"/>
    <cellStyle name="Hipervínculo visitado" xfId="220" builtinId="9" hidden="1"/>
    <cellStyle name="Hipervínculo visitado" xfId="221" builtinId="9" hidden="1"/>
    <cellStyle name="Hipervínculo visitado" xfId="222" builtinId="9" hidden="1"/>
    <cellStyle name="Hipervínculo visitado" xfId="223" builtinId="9" hidden="1"/>
    <cellStyle name="Hipervínculo visitado" xfId="224" builtinId="9" hidden="1"/>
    <cellStyle name="Hipervínculo visitado" xfId="225" builtinId="9" hidden="1"/>
    <cellStyle name="Hipervínculo visitado" xfId="226" builtinId="9" hidden="1"/>
    <cellStyle name="Hipervínculo visitado" xfId="227" builtinId="9" hidden="1"/>
    <cellStyle name="Hipervínculo visitado" xfId="228" builtinId="9" hidden="1"/>
    <cellStyle name="Hipervínculo visitado" xfId="229" builtinId="9" hidden="1"/>
    <cellStyle name="Hipervínculo visitado" xfId="230" builtinId="9" hidden="1"/>
    <cellStyle name="Hipervínculo visitado" xfId="231" builtinId="9" hidden="1"/>
    <cellStyle name="Hipervínculo visitado" xfId="232" builtinId="9" hidden="1"/>
    <cellStyle name="Hipervínculo visitado" xfId="233" builtinId="9" hidden="1"/>
    <cellStyle name="Hipervínculo visitado" xfId="234" builtinId="9" hidden="1"/>
    <cellStyle name="Hipervínculo visitado" xfId="235" builtinId="9" hidden="1"/>
    <cellStyle name="Hipervínculo visitado" xfId="236" builtinId="9" hidden="1"/>
    <cellStyle name="Hipervínculo visitado" xfId="237" builtinId="9" hidden="1"/>
    <cellStyle name="Hipervínculo visitado" xfId="238" builtinId="9" hidden="1"/>
    <cellStyle name="Hipervínculo visitado" xfId="239" builtinId="9" hidden="1"/>
    <cellStyle name="Hipervínculo visitado" xfId="240" builtinId="9" hidden="1"/>
    <cellStyle name="Hipervínculo visitado" xfId="241" builtinId="9" hidden="1"/>
    <cellStyle name="Hipervínculo visitado" xfId="242" builtinId="9" hidden="1"/>
    <cellStyle name="Normal" xfId="0" builtinId="0"/>
    <cellStyle name="Porcentual" xfId="28" builtinId="5"/>
  </cellStyles>
  <dxfs count="156">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F5FF95"/>
      <color rgb="FFFF99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4.xml"/><Relationship Id="rId8" Type="http://schemas.openxmlformats.org/officeDocument/2006/relationships/worksheet" Target="worksheets/sheet8.xml"/><Relationship Id="rId26" Type="http://schemas.openxmlformats.org/officeDocument/2006/relationships/customXml" Target="../customXml/item3.xml"/><Relationship Id="rId2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7" Type="http://schemas.openxmlformats.org/officeDocument/2006/relationships/worksheet" Target="worksheets/sheet7.xml"/><Relationship Id="rId25" Type="http://schemas.openxmlformats.org/officeDocument/2006/relationships/customXml" Target="../customXml/item2.xml"/><Relationship Id="rId20" Type="http://schemas.openxmlformats.org/officeDocument/2006/relationships/theme" Target="theme/theme1.xml"/><Relationship Id="rId16" Type="http://schemas.openxmlformats.org/officeDocument/2006/relationships/pivotCacheDefinition" Target="pivotCache/pivotCacheDefinition2.xml"/><Relationship Id="rId2" Type="http://schemas.openxmlformats.org/officeDocument/2006/relationships/worksheet" Target="worksheets/sheet2.xml"/><Relationship Id="rId11" Type="http://schemas.openxmlformats.org/officeDocument/2006/relationships/worksheet" Target="worksheets/sheet11.xml"/><Relationship Id="rId1" Type="http://schemas.openxmlformats.org/officeDocument/2006/relationships/worksheet" Target="worksheets/sheet1.xml"/><Relationship Id="rId6" Type="http://schemas.openxmlformats.org/officeDocument/2006/relationships/worksheet" Target="worksheets/sheet6.xml"/><Relationship Id="rId24" Type="http://schemas.openxmlformats.org/officeDocument/2006/relationships/customXml" Target="../customXml/item1.xml"/><Relationship Id="rId23" Type="http://schemas.openxmlformats.org/officeDocument/2006/relationships/calcChain" Target="calcChain.xml"/><Relationship Id="rId15"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pivotCacheDefinition" Target="pivotCache/pivotCacheDefinition5.xml"/><Relationship Id="rId9" Type="http://schemas.openxmlformats.org/officeDocument/2006/relationships/worksheet" Target="worksheets/sheet9.xml"/><Relationship Id="rId22" Type="http://schemas.openxmlformats.org/officeDocument/2006/relationships/sharedStrings" Target="sharedStrings.xml"/><Relationship Id="rId14" Type="http://schemas.openxmlformats.org/officeDocument/2006/relationships/externalLink" Target="externalLinks/externalLink1.xml"/><Relationship Id="rId4" Type="http://schemas.openxmlformats.org/officeDocument/2006/relationships/worksheet" Target="worksheets/sheet4.xml"/><Relationship Id="rId27"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s-ES" sz="1400"/>
              <a:t>Avance del plan de participación 2020 por cuatrimestre</a:t>
            </a:r>
          </a:p>
        </c:rich>
      </c:tx>
      <c:layout/>
      <c:overlay val="0"/>
    </c:title>
    <c:autoTitleDeleted val="0"/>
    <c:plotArea>
      <c:layout/>
      <c:barChart>
        <c:barDir val="col"/>
        <c:grouping val="clustered"/>
        <c:varyColors val="0"/>
        <c:ser>
          <c:idx val="0"/>
          <c:order val="0"/>
          <c:tx>
            <c:v>Avnace por perioros</c:v>
          </c:tx>
          <c:invertIfNegative val="0"/>
          <c:dPt>
            <c:idx val="0"/>
            <c:invertIfNegative val="0"/>
            <c:bubble3D val="0"/>
            <c:spPr>
              <a:solidFill>
                <a:srgbClr val="ED7D31"/>
              </a:solidFill>
            </c:spPr>
          </c:dPt>
          <c:dPt>
            <c:idx val="1"/>
            <c:invertIfNegative val="0"/>
            <c:bubble3D val="0"/>
            <c:spPr>
              <a:solidFill>
                <a:srgbClr val="660066"/>
              </a:solidFill>
            </c:spPr>
          </c:dPt>
          <c:dPt>
            <c:idx val="2"/>
            <c:invertIfNegative val="0"/>
            <c:bubble3D val="0"/>
            <c:spPr>
              <a:solidFill>
                <a:schemeClr val="accent1">
                  <a:lumMod val="50000"/>
                </a:schemeClr>
              </a:solidFill>
            </c:spPr>
          </c:dPt>
          <c:dLbls>
            <c:txPr>
              <a:bodyPr/>
              <a:lstStyle/>
              <a:p>
                <a:pPr>
                  <a:defRPr b="1"/>
                </a:pPr>
                <a:endParaRPr lang="es-ES"/>
              </a:p>
            </c:txPr>
            <c:showLegendKey val="0"/>
            <c:showVal val="1"/>
            <c:showCatName val="0"/>
            <c:showSerName val="0"/>
            <c:showPercent val="0"/>
            <c:showBubbleSize val="0"/>
            <c:showLeaderLines val="0"/>
          </c:dLbls>
          <c:trendline>
            <c:trendlineType val="poly"/>
            <c:order val="2"/>
            <c:dispRSqr val="0"/>
            <c:dispEq val="0"/>
          </c:trendline>
          <c:cat>
            <c:strRef>
              <c:f>Gráficas!$A$1:$A$3</c:f>
              <c:strCache>
                <c:ptCount val="3"/>
                <c:pt idx="0">
                  <c:v>Cuatrimestre 1º</c:v>
                </c:pt>
                <c:pt idx="1">
                  <c:v>Cuatrimestre 2º</c:v>
                </c:pt>
                <c:pt idx="2">
                  <c:v>Cuatrimestre 3º</c:v>
                </c:pt>
              </c:strCache>
            </c:strRef>
          </c:cat>
          <c:val>
            <c:numRef>
              <c:f>Gráficas!$B$1:$B$3</c:f>
              <c:numCache>
                <c:formatCode>0.0%</c:formatCode>
                <c:ptCount val="3"/>
                <c:pt idx="0">
                  <c:v>0.38</c:v>
                </c:pt>
                <c:pt idx="1">
                  <c:v>0.62</c:v>
                </c:pt>
                <c:pt idx="2">
                  <c:v>0.982926829268293</c:v>
                </c:pt>
              </c:numCache>
            </c:numRef>
          </c:val>
        </c:ser>
        <c:dLbls>
          <c:showLegendKey val="0"/>
          <c:showVal val="0"/>
          <c:showCatName val="0"/>
          <c:showSerName val="0"/>
          <c:showPercent val="0"/>
          <c:showBubbleSize val="0"/>
        </c:dLbls>
        <c:gapWidth val="75"/>
        <c:overlap val="-25"/>
        <c:axId val="2146627784"/>
        <c:axId val="-2112553096"/>
      </c:barChart>
      <c:catAx>
        <c:axId val="2146627784"/>
        <c:scaling>
          <c:orientation val="minMax"/>
        </c:scaling>
        <c:delete val="0"/>
        <c:axPos val="b"/>
        <c:majorTickMark val="none"/>
        <c:minorTickMark val="none"/>
        <c:tickLblPos val="nextTo"/>
        <c:txPr>
          <a:bodyPr/>
          <a:lstStyle/>
          <a:p>
            <a:pPr>
              <a:defRPr sz="1400" b="1"/>
            </a:pPr>
            <a:endParaRPr lang="es-ES"/>
          </a:p>
        </c:txPr>
        <c:crossAx val="-2112553096"/>
        <c:crosses val="autoZero"/>
        <c:auto val="1"/>
        <c:lblAlgn val="ctr"/>
        <c:lblOffset val="100"/>
        <c:noMultiLvlLbl val="0"/>
      </c:catAx>
      <c:valAx>
        <c:axId val="-2112553096"/>
        <c:scaling>
          <c:orientation val="minMax"/>
        </c:scaling>
        <c:delete val="1"/>
        <c:axPos val="l"/>
        <c:majorGridlines/>
        <c:numFmt formatCode="0.0%" sourceLinked="1"/>
        <c:majorTickMark val="none"/>
        <c:minorTickMark val="none"/>
        <c:tickLblPos val="nextTo"/>
        <c:crossAx val="2146627784"/>
        <c:crosses val="autoZero"/>
        <c:crossBetween val="between"/>
      </c:valAx>
    </c:plotArea>
    <c:plotVisOnly val="1"/>
    <c:dispBlanksAs val="gap"/>
    <c:showDLblsOverMax val="0"/>
  </c:chart>
  <c:txPr>
    <a:bodyPr/>
    <a:lstStyle/>
    <a:p>
      <a:pPr>
        <a:defRPr sz="1800">
          <a:latin typeface="Lucida Sans"/>
          <a:cs typeface="Lucida Sans"/>
        </a:defRPr>
      </a:pPr>
      <a:endParaRPr lang="es-ES"/>
    </a:p>
  </c:tx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spPr>
            <a:solidFill>
              <a:srgbClr val="F5FF95"/>
            </a:solidFill>
          </c:spPr>
          <c:invertIfNegative val="0"/>
          <c:dLbls>
            <c:txPr>
              <a:bodyPr/>
              <a:lstStyle/>
              <a:p>
                <a:pPr>
                  <a:defRPr sz="1400" b="1"/>
                </a:pPr>
                <a:endParaRPr lang="es-ES"/>
              </a:p>
            </c:txPr>
            <c:showLegendKey val="0"/>
            <c:showVal val="1"/>
            <c:showCatName val="0"/>
            <c:showSerName val="0"/>
            <c:showPercent val="0"/>
            <c:showBubbleSize val="0"/>
            <c:showLeaderLines val="0"/>
          </c:dLbls>
          <c:val>
            <c:numRef>
              <c:f>Gráficas!$B$5:$B$8</c:f>
              <c:numCache>
                <c:formatCode>0.0%</c:formatCode>
                <c:ptCount val="4"/>
                <c:pt idx="0">
                  <c:v>0.982926829268293</c:v>
                </c:pt>
                <c:pt idx="1">
                  <c:v>0.975862068965517</c:v>
                </c:pt>
                <c:pt idx="2" formatCode="0%">
                  <c:v>1.0</c:v>
                </c:pt>
                <c:pt idx="3" formatCode="0%">
                  <c:v>1.0</c:v>
                </c:pt>
              </c:numCache>
            </c:numRef>
          </c:val>
        </c:ser>
        <c:dLbls>
          <c:showLegendKey val="0"/>
          <c:showVal val="1"/>
          <c:showCatName val="0"/>
          <c:showSerName val="0"/>
          <c:showPercent val="0"/>
          <c:showBubbleSize val="0"/>
        </c:dLbls>
        <c:gapWidth val="75"/>
        <c:axId val="-2112535784"/>
        <c:axId val="-2112533064"/>
      </c:barChart>
      <c:catAx>
        <c:axId val="-2112535784"/>
        <c:scaling>
          <c:orientation val="maxMin"/>
        </c:scaling>
        <c:delete val="1"/>
        <c:axPos val="l"/>
        <c:majorTickMark val="none"/>
        <c:minorTickMark val="none"/>
        <c:tickLblPos val="nextTo"/>
        <c:crossAx val="-2112533064"/>
        <c:crosses val="autoZero"/>
        <c:auto val="1"/>
        <c:lblAlgn val="ctr"/>
        <c:lblOffset val="100"/>
        <c:noMultiLvlLbl val="0"/>
      </c:catAx>
      <c:valAx>
        <c:axId val="-2112533064"/>
        <c:scaling>
          <c:orientation val="minMax"/>
        </c:scaling>
        <c:delete val="1"/>
        <c:axPos val="t"/>
        <c:numFmt formatCode="0.0%" sourceLinked="1"/>
        <c:majorTickMark val="none"/>
        <c:minorTickMark val="none"/>
        <c:tickLblPos val="nextTo"/>
        <c:crossAx val="-2112535784"/>
        <c:crosses val="autoZero"/>
        <c:crossBetween val="between"/>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952501</xdr:colOff>
      <xdr:row>0</xdr:row>
      <xdr:rowOff>825398</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108"/>
        <a:stretch/>
      </xdr:blipFill>
      <xdr:spPr>
        <a:xfrm>
          <a:off x="1" y="0"/>
          <a:ext cx="3592286" cy="8253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292101</xdr:colOff>
      <xdr:row>0</xdr:row>
      <xdr:rowOff>177698</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108"/>
        <a:stretch/>
      </xdr:blipFill>
      <xdr:spPr>
        <a:xfrm>
          <a:off x="1" y="0"/>
          <a:ext cx="3962400" cy="8253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124760</xdr:colOff>
      <xdr:row>0</xdr:row>
      <xdr:rowOff>0</xdr:rowOff>
    </xdr:from>
    <xdr:to>
      <xdr:col>2</xdr:col>
      <xdr:colOff>1970816</xdr:colOff>
      <xdr:row>0</xdr:row>
      <xdr:rowOff>774700</xdr:rowOff>
    </xdr:to>
    <xdr:pic>
      <xdr:nvPicPr>
        <xdr:cNvPr id="2" name="Imagen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760" y="0"/>
          <a:ext cx="3408156" cy="774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124760</xdr:colOff>
      <xdr:row>0</xdr:row>
      <xdr:rowOff>0</xdr:rowOff>
    </xdr:from>
    <xdr:to>
      <xdr:col>3</xdr:col>
      <xdr:colOff>0</xdr:colOff>
      <xdr:row>0</xdr:row>
      <xdr:rowOff>787400</xdr:rowOff>
    </xdr:to>
    <xdr:pic>
      <xdr:nvPicPr>
        <xdr:cNvPr id="2" name="Imagen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760" y="0"/>
          <a:ext cx="3901140" cy="787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124760</xdr:colOff>
      <xdr:row>0</xdr:row>
      <xdr:rowOff>0</xdr:rowOff>
    </xdr:from>
    <xdr:to>
      <xdr:col>3</xdr:col>
      <xdr:colOff>0</xdr:colOff>
      <xdr:row>0</xdr:row>
      <xdr:rowOff>787400</xdr:rowOff>
    </xdr:to>
    <xdr:pic>
      <xdr:nvPicPr>
        <xdr:cNvPr id="2" name="Imagen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760" y="0"/>
          <a:ext cx="3850340" cy="787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571500</xdr:colOff>
      <xdr:row>0</xdr:row>
      <xdr:rowOff>0</xdr:rowOff>
    </xdr:from>
    <xdr:to>
      <xdr:col>16</xdr:col>
      <xdr:colOff>241300</xdr:colOff>
      <xdr:row>21</xdr:row>
      <xdr:rowOff>88900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88900</xdr:colOff>
      <xdr:row>11</xdr:row>
      <xdr:rowOff>95250</xdr:rowOff>
    </xdr:from>
    <xdr:to>
      <xdr:col>6</xdr:col>
      <xdr:colOff>431800</xdr:colOff>
      <xdr:row>33</xdr:row>
      <xdr:rowOff>38100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erikaalexandralealvillamizar/Desktop/MinJusticia/Plan%20participaci&#243;n/Formato%20de%20reporte%20interno%20de%20actividades%20de%20participaci&#243;n%20ciudada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ronograma 2020 consolidado"/>
      <sheetName val="Estrategia 1"/>
      <sheetName val="Estrategia 2"/>
      <sheetName val="Estrategia 3"/>
      <sheetName val="Formato interno de reporte"/>
    </sheetNames>
    <sheetDataSet>
      <sheetData sheetId="0" refreshError="1">
        <row r="5">
          <cell r="V5" t="str">
            <v>Dependencia (s) responsable (s)</v>
          </cell>
        </row>
      </sheetData>
      <sheetData sheetId="1" refreshError="1"/>
      <sheetData sheetId="2" refreshError="1"/>
      <sheetData sheetId="3" refreshError="1"/>
      <sheetData sheetId="4"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eri lae" refreshedDate="44208.668935300928" createdVersion="4" refreshedVersion="4" minRefreshableVersion="3" recordCount="42">
  <cacheSource type="worksheet">
    <worksheetSource ref="A1:A1048576" sheet="Hoja1"/>
  </cacheSource>
  <cacheFields count="1">
    <cacheField name="Grupos" numFmtId="0">
      <sharedItems containsBlank="1" count="21">
        <s v="Instituciones o dependencias públicas del nivel departamental  y distrital"/>
        <m/>
        <s v="Organizaciones en general"/>
        <s v="Personas privadas de la libertad, familiares, apoderados o cualquier tercero interesado en la consulta del trámite. "/>
        <s v="Ciudadanos nacionales y"/>
        <s v="extranjeros usuarios del trámite"/>
        <s v="Organizaciones con ánimo de lucro"/>
        <s v="Organizaciones sin ánimo de lucro"/>
        <s v="Ciudadanos no usuarios del trámite  (potenciales usuarios)"/>
        <s v="Medios de comunicación"/>
        <s v="Ciudadano"/>
        <s v="Extranjeros"/>
        <s v="Instituciones o dependencias públicas"/>
        <s v="Organizaciones"/>
        <s v="Centros de conciliación, arbitraje y amigable composición"/>
        <s v="Funcionarios públicos habilitados para conciliar"/>
        <s v="Ciudadanía en general"/>
        <s v="Funcionarios de la rama judicial"/>
        <s v="Academia"/>
        <s v="Servidores públicos en general"/>
        <s v="Servidores públicos de entidades públicas territoriales "/>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eri lae" refreshedDate="44208.671206712963" createdVersion="4" refreshedVersion="4" minRefreshableVersion="3" recordCount="42">
  <cacheSource type="worksheet">
    <worksheetSource ref="B1:B1048576" sheet="Hoja1"/>
  </cacheSource>
  <cacheFields count="1">
    <cacheField name="Número de participantes" numFmtId="0">
      <sharedItems containsBlank="1" containsMixedTypes="1" containsNumber="1" containsInteger="1" minValue="10" maxValue="4000" count="29">
        <s v="aproximadamente 400 participantes"/>
        <s v="41 participantes en consulta previa y  60 particioantes en medición de percepción"/>
        <s v="SIN"/>
        <n v="400"/>
        <n v="4000"/>
        <n v="412"/>
        <s v="producto 1: 15, producto 2: 9"/>
        <s v="Se envío el correo  a todos los Muncipios de Colombia 1.103_x000d__x000d_Se dio apertura al curso de suin con  744 personas"/>
        <s v="8 personas"/>
        <n v="38"/>
        <n v="10"/>
        <n v="706"/>
        <s v="NA"/>
        <s v="370 participantes aproximadamente"/>
        <s v="30 participantes por la plataforma Microsoft Teams y 64 siguiendo la transmisión por YouTube"/>
        <s v="1. Girón: 25_x000d_ 2. Envigado: 18_x000d_3. Bogotá: 19_x000d_4. Sabanalarga: 12"/>
        <s v="423_x000d_inscritos_x000d__x000d_175 certificados"/>
        <s v="1. _x000d__x000d_660 _x000d_inscritos_x000d__x000d_247 certificados_x000d__x000d_2._x000d__x000d_806_x000d_ inscritos_x000d__x000d_210 certificadas"/>
        <s v="872_x000d_ inscritos_x000d__x000d_305_x000d_certificados"/>
        <s v="1er cuatrimestre_x000d_Aproximadamente 600 participantes en los dos días de foro._x000d__x000d_2do cuatrimestre_x000d_Aproximadamente 300 personas "/>
        <s v="724.522_x000d_Cuentas_x000d_alcanzadas_x000d__x000d_326.693_x000d_Interacciones ciudadanas en:_x000d_ _x000d_"/>
        <s v="454 ciudadanos"/>
        <n v="24"/>
        <n v="385"/>
        <n v="34"/>
        <s v="40 personas"/>
        <n v="49"/>
        <s v="Píldoras y Lanzamiento Código de Integridad: Actividad dirigida a Todo el MJD , Servidores de planta y contratistas convocados 720 servidores"/>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eri lae" refreshedDate="44208.703213773151" createdVersion="4" refreshedVersion="4" minRefreshableVersion="3" recordCount="48">
  <cacheSource type="worksheet">
    <worksheetSource ref="C1:C1048576" sheet="Hoja1"/>
  </cacheSource>
  <cacheFields count="1">
    <cacheField name="Etapa del ciclo de la gestión" numFmtId="0">
      <sharedItems containsBlank="1" count="7">
        <m/>
        <s v="Ejecución e implementación participativa"/>
        <s v="Participación en la identificación de necesidades o diagnóstico"/>
        <s v="Evaluación y control ciudadanos"/>
        <s v="Formulación participativa"/>
        <s v="Diligencia Grupo de Servicio al Ciudadano"/>
        <s v="No aplica"/>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eri lae" refreshedDate="44208.710274537036" createdVersion="4" refreshedVersion="4" minRefreshableVersion="3" recordCount="54">
  <cacheSource type="worksheet">
    <worksheetSource ref="E1:G1048576" sheet="Hoja1"/>
  </cacheSource>
  <cacheFields count="3">
    <cacheField name="Presencial" numFmtId="0">
      <sharedItems containsBlank="1" count="3">
        <s v="X"/>
        <m/>
        <s v="No aplica"/>
      </sharedItems>
    </cacheField>
    <cacheField name="Télefonico" numFmtId="0">
      <sharedItems containsBlank="1" count="3">
        <m/>
        <s v="X"/>
        <s v="No aplica"/>
      </sharedItems>
    </cacheField>
    <cacheField name="Virtual " numFmtId="0">
      <sharedItems containsBlank="1" count="3">
        <m/>
        <s v="X"/>
        <s v="No aplica"/>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eri lae" refreshedDate="44208.720034606478" createdVersion="4" refreshedVersion="4" minRefreshableVersion="3" recordCount="24">
  <cacheSource type="worksheet">
    <worksheetSource ref="I1:I25" sheet="Hoja1"/>
  </cacheSource>
  <cacheFields count="1">
    <cacheField name="Ejecución o implementación participativa" numFmtId="0">
      <sharedItems count="6">
        <s v="Ejecución o implementación participativa"/>
        <s v="Participación en la información"/>
        <s v="Control y Evaluación"/>
        <s v="Formulación participativa"/>
        <s v="Diligencia Grupo de Servicio al Ciudadano"/>
        <s v="Consulta/Innovación abiert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
  <r>
    <x v="0"/>
  </r>
  <r>
    <x v="1"/>
  </r>
  <r>
    <x v="2"/>
  </r>
  <r>
    <x v="0"/>
  </r>
  <r>
    <x v="1"/>
  </r>
  <r>
    <x v="2"/>
  </r>
  <r>
    <x v="3"/>
  </r>
  <r>
    <x v="4"/>
  </r>
  <r>
    <x v="5"/>
  </r>
  <r>
    <x v="1"/>
  </r>
  <r>
    <x v="6"/>
  </r>
  <r>
    <x v="1"/>
  </r>
  <r>
    <x v="7"/>
  </r>
  <r>
    <x v="1"/>
  </r>
  <r>
    <x v="8"/>
  </r>
  <r>
    <x v="1"/>
  </r>
  <r>
    <x v="9"/>
  </r>
  <r>
    <x v="10"/>
  </r>
  <r>
    <x v="1"/>
  </r>
  <r>
    <x v="11"/>
  </r>
  <r>
    <x v="1"/>
  </r>
  <r>
    <x v="12"/>
  </r>
  <r>
    <x v="1"/>
  </r>
  <r>
    <x v="13"/>
  </r>
  <r>
    <x v="14"/>
  </r>
  <r>
    <x v="1"/>
  </r>
  <r>
    <x v="15"/>
  </r>
  <r>
    <x v="16"/>
  </r>
  <r>
    <x v="1"/>
  </r>
  <r>
    <x v="17"/>
  </r>
  <r>
    <x v="1"/>
  </r>
  <r>
    <x v="18"/>
  </r>
  <r>
    <x v="1"/>
  </r>
  <r>
    <x v="19"/>
  </r>
  <r>
    <x v="20"/>
  </r>
  <r>
    <x v="16"/>
  </r>
  <r>
    <x v="1"/>
  </r>
  <r>
    <x v="17"/>
  </r>
  <r>
    <x v="1"/>
  </r>
  <r>
    <x v="19"/>
  </r>
  <r>
    <x v="18"/>
  </r>
  <r>
    <x v="1"/>
  </r>
</pivotCacheRecords>
</file>

<file path=xl/pivotCache/pivotCacheRecords2.xml><?xml version="1.0" encoding="utf-8"?>
<pivotCacheRecords xmlns="http://schemas.openxmlformats.org/spreadsheetml/2006/main" xmlns:r="http://schemas.openxmlformats.org/officeDocument/2006/relationships" count="42">
  <r>
    <x v="0"/>
  </r>
  <r>
    <x v="1"/>
  </r>
  <r>
    <x v="2"/>
  </r>
  <r>
    <x v="3"/>
  </r>
  <r>
    <x v="4"/>
  </r>
  <r>
    <x v="5"/>
  </r>
  <r>
    <x v="6"/>
  </r>
  <r>
    <x v="7"/>
  </r>
  <r>
    <x v="8"/>
  </r>
  <r>
    <x v="9"/>
  </r>
  <r>
    <x v="10"/>
  </r>
  <r>
    <x v="11"/>
  </r>
  <r>
    <x v="12"/>
  </r>
  <r>
    <x v="13"/>
  </r>
  <r>
    <x v="14"/>
  </r>
  <r>
    <x v="14"/>
  </r>
  <r>
    <x v="15"/>
  </r>
  <r>
    <x v="16"/>
  </r>
  <r>
    <x v="17"/>
  </r>
  <r>
    <x v="18"/>
  </r>
  <r>
    <x v="17"/>
  </r>
  <r>
    <x v="18"/>
  </r>
  <r>
    <x v="19"/>
  </r>
  <r>
    <x v="20"/>
  </r>
  <r>
    <x v="21"/>
  </r>
  <r>
    <x v="22"/>
  </r>
  <r>
    <x v="23"/>
  </r>
  <r>
    <x v="24"/>
  </r>
  <r>
    <x v="25"/>
  </r>
  <r>
    <x v="12"/>
  </r>
  <r>
    <x v="12"/>
  </r>
  <r>
    <x v="12"/>
  </r>
  <r>
    <x v="12"/>
  </r>
  <r>
    <x v="12"/>
  </r>
  <r>
    <x v="12"/>
  </r>
  <r>
    <x v="12"/>
  </r>
  <r>
    <x v="12"/>
  </r>
  <r>
    <x v="26"/>
  </r>
  <r>
    <x v="12"/>
  </r>
  <r>
    <x v="12"/>
  </r>
  <r>
    <x v="27"/>
  </r>
  <r>
    <x v="28"/>
  </r>
</pivotCacheRecords>
</file>

<file path=xl/pivotCache/pivotCacheRecords3.xml><?xml version="1.0" encoding="utf-8"?>
<pivotCacheRecords xmlns="http://schemas.openxmlformats.org/spreadsheetml/2006/main" xmlns:r="http://schemas.openxmlformats.org/officeDocument/2006/relationships" count="48">
  <r>
    <x v="0"/>
  </r>
  <r>
    <x v="1"/>
  </r>
  <r>
    <x v="2"/>
  </r>
  <r>
    <x v="2"/>
  </r>
  <r>
    <x v="1"/>
  </r>
  <r>
    <x v="1"/>
  </r>
  <r>
    <x v="1"/>
  </r>
  <r>
    <x v="1"/>
  </r>
  <r>
    <x v="1"/>
  </r>
  <r>
    <x v="1"/>
  </r>
  <r>
    <x v="1"/>
  </r>
  <r>
    <x v="2"/>
  </r>
  <r>
    <x v="2"/>
  </r>
  <r>
    <x v="1"/>
  </r>
  <r>
    <x v="3"/>
  </r>
  <r>
    <x v="2"/>
  </r>
  <r>
    <x v="3"/>
  </r>
  <r>
    <x v="1"/>
  </r>
  <r>
    <x v="1"/>
  </r>
  <r>
    <x v="1"/>
  </r>
  <r>
    <x v="1"/>
  </r>
  <r>
    <x v="1"/>
  </r>
  <r>
    <x v="1"/>
  </r>
  <r>
    <x v="1"/>
  </r>
  <r>
    <x v="4"/>
  </r>
  <r>
    <x v="2"/>
  </r>
  <r>
    <x v="4"/>
  </r>
  <r>
    <x v="0"/>
  </r>
  <r>
    <x v="5"/>
  </r>
  <r>
    <x v="4"/>
  </r>
  <r>
    <x v="6"/>
  </r>
  <r>
    <x v="6"/>
  </r>
  <r>
    <x v="6"/>
  </r>
  <r>
    <x v="6"/>
  </r>
  <r>
    <x v="6"/>
  </r>
  <r>
    <x v="6"/>
  </r>
  <r>
    <x v="6"/>
  </r>
  <r>
    <x v="6"/>
  </r>
  <r>
    <x v="4"/>
  </r>
  <r>
    <x v="6"/>
  </r>
  <r>
    <x v="6"/>
  </r>
  <r>
    <x v="4"/>
  </r>
  <r>
    <x v="0"/>
  </r>
  <r>
    <x v="0"/>
  </r>
  <r>
    <x v="0"/>
  </r>
  <r>
    <x v="0"/>
  </r>
  <r>
    <x v="0"/>
  </r>
  <r>
    <x v="0"/>
  </r>
</pivotCacheRecords>
</file>

<file path=xl/pivotCache/pivotCacheRecords4.xml><?xml version="1.0" encoding="utf-8"?>
<pivotCacheRecords xmlns="http://schemas.openxmlformats.org/spreadsheetml/2006/main" xmlns:r="http://schemas.openxmlformats.org/officeDocument/2006/relationships" count="54">
  <r>
    <x v="0"/>
    <x v="0"/>
    <x v="0"/>
  </r>
  <r>
    <x v="1"/>
    <x v="0"/>
    <x v="1"/>
  </r>
  <r>
    <x v="1"/>
    <x v="0"/>
    <x v="1"/>
  </r>
  <r>
    <x v="1"/>
    <x v="0"/>
    <x v="1"/>
  </r>
  <r>
    <x v="1"/>
    <x v="0"/>
    <x v="1"/>
  </r>
  <r>
    <x v="1"/>
    <x v="0"/>
    <x v="1"/>
  </r>
  <r>
    <x v="0"/>
    <x v="0"/>
    <x v="0"/>
  </r>
  <r>
    <x v="1"/>
    <x v="0"/>
    <x v="1"/>
  </r>
  <r>
    <x v="0"/>
    <x v="0"/>
    <x v="0"/>
  </r>
  <r>
    <x v="0"/>
    <x v="0"/>
    <x v="0"/>
  </r>
  <r>
    <x v="1"/>
    <x v="1"/>
    <x v="0"/>
  </r>
  <r>
    <x v="0"/>
    <x v="0"/>
    <x v="0"/>
  </r>
  <r>
    <x v="1"/>
    <x v="0"/>
    <x v="1"/>
  </r>
  <r>
    <x v="0"/>
    <x v="0"/>
    <x v="1"/>
  </r>
  <r>
    <x v="0"/>
    <x v="0"/>
    <x v="0"/>
  </r>
  <r>
    <x v="1"/>
    <x v="0"/>
    <x v="1"/>
  </r>
  <r>
    <x v="1"/>
    <x v="0"/>
    <x v="1"/>
  </r>
  <r>
    <x v="1"/>
    <x v="0"/>
    <x v="1"/>
  </r>
  <r>
    <x v="1"/>
    <x v="0"/>
    <x v="1"/>
  </r>
  <r>
    <x v="0"/>
    <x v="0"/>
    <x v="1"/>
  </r>
  <r>
    <x v="1"/>
    <x v="0"/>
    <x v="1"/>
  </r>
  <r>
    <x v="1"/>
    <x v="0"/>
    <x v="1"/>
  </r>
  <r>
    <x v="1"/>
    <x v="0"/>
    <x v="1"/>
  </r>
  <r>
    <x v="1"/>
    <x v="1"/>
    <x v="1"/>
  </r>
  <r>
    <x v="0"/>
    <x v="0"/>
    <x v="0"/>
  </r>
  <r>
    <x v="1"/>
    <x v="0"/>
    <x v="1"/>
  </r>
  <r>
    <x v="0"/>
    <x v="0"/>
    <x v="0"/>
  </r>
  <r>
    <x v="0"/>
    <x v="0"/>
    <x v="0"/>
  </r>
  <r>
    <x v="1"/>
    <x v="0"/>
    <x v="1"/>
  </r>
  <r>
    <x v="2"/>
    <x v="2"/>
    <x v="2"/>
  </r>
  <r>
    <x v="2"/>
    <x v="2"/>
    <x v="2"/>
  </r>
  <r>
    <x v="2"/>
    <x v="2"/>
    <x v="2"/>
  </r>
  <r>
    <x v="2"/>
    <x v="2"/>
    <x v="2"/>
  </r>
  <r>
    <x v="2"/>
    <x v="2"/>
    <x v="1"/>
  </r>
  <r>
    <x v="2"/>
    <x v="2"/>
    <x v="2"/>
  </r>
  <r>
    <x v="2"/>
    <x v="2"/>
    <x v="2"/>
  </r>
  <r>
    <x v="2"/>
    <x v="2"/>
    <x v="2"/>
  </r>
  <r>
    <x v="0"/>
    <x v="0"/>
    <x v="1"/>
  </r>
  <r>
    <x v="0"/>
    <x v="0"/>
    <x v="1"/>
  </r>
  <r>
    <x v="1"/>
    <x v="0"/>
    <x v="1"/>
  </r>
  <r>
    <x v="1"/>
    <x v="0"/>
    <x v="1"/>
  </r>
  <r>
    <x v="1"/>
    <x v="0"/>
    <x v="0"/>
  </r>
  <r>
    <x v="1"/>
    <x v="0"/>
    <x v="0"/>
  </r>
  <r>
    <x v="1"/>
    <x v="0"/>
    <x v="0"/>
  </r>
  <r>
    <x v="1"/>
    <x v="0"/>
    <x v="0"/>
  </r>
  <r>
    <x v="1"/>
    <x v="0"/>
    <x v="0"/>
  </r>
  <r>
    <x v="1"/>
    <x v="0"/>
    <x v="0"/>
  </r>
  <r>
    <x v="1"/>
    <x v="0"/>
    <x v="0"/>
  </r>
  <r>
    <x v="1"/>
    <x v="0"/>
    <x v="0"/>
  </r>
  <r>
    <x v="1"/>
    <x v="0"/>
    <x v="0"/>
  </r>
  <r>
    <x v="1"/>
    <x v="0"/>
    <x v="0"/>
  </r>
  <r>
    <x v="1"/>
    <x v="0"/>
    <x v="0"/>
  </r>
  <r>
    <x v="1"/>
    <x v="0"/>
    <x v="0"/>
  </r>
  <r>
    <x v="1"/>
    <x v="0"/>
    <x v="0"/>
  </r>
</pivotCacheRecords>
</file>

<file path=xl/pivotCache/pivotCacheRecords5.xml><?xml version="1.0" encoding="utf-8"?>
<pivotCacheRecords xmlns="http://schemas.openxmlformats.org/spreadsheetml/2006/main" xmlns:r="http://schemas.openxmlformats.org/officeDocument/2006/relationships" count="24">
  <r>
    <x v="0"/>
  </r>
  <r>
    <x v="0"/>
  </r>
  <r>
    <x v="0"/>
  </r>
  <r>
    <x v="0"/>
  </r>
  <r>
    <x v="0"/>
  </r>
  <r>
    <x v="0"/>
  </r>
  <r>
    <x v="0"/>
  </r>
  <r>
    <x v="1"/>
  </r>
  <r>
    <x v="2"/>
  </r>
  <r>
    <x v="2"/>
  </r>
  <r>
    <x v="0"/>
  </r>
  <r>
    <x v="0"/>
  </r>
  <r>
    <x v="0"/>
  </r>
  <r>
    <x v="0"/>
  </r>
  <r>
    <x v="0"/>
  </r>
  <r>
    <x v="0"/>
  </r>
  <r>
    <x v="0"/>
  </r>
  <r>
    <x v="3"/>
  </r>
  <r>
    <x v="3"/>
  </r>
  <r>
    <x v="4"/>
  </r>
  <r>
    <x v="3"/>
  </r>
  <r>
    <x v="5"/>
  </r>
  <r>
    <x v="3"/>
  </r>
  <r>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name="Tabla dinámica9" cacheId="1"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F34" firstHeaderRow="2" firstDataRow="2" firstDataCol="1"/>
  <pivotFields count="1">
    <pivotField axis="axisRow" showAll="0">
      <items count="30">
        <item x="10"/>
        <item x="22"/>
        <item x="24"/>
        <item x="9"/>
        <item x="26"/>
        <item x="23"/>
        <item x="3"/>
        <item x="5"/>
        <item x="11"/>
        <item x="4"/>
        <item x="17"/>
        <item x="15"/>
        <item x="19"/>
        <item x="14"/>
        <item x="13"/>
        <item x="25"/>
        <item x="1"/>
        <item x="16"/>
        <item x="21"/>
        <item x="20"/>
        <item x="8"/>
        <item x="18"/>
        <item x="0"/>
        <item x="12"/>
        <item x="27"/>
        <item x="6"/>
        <item x="7"/>
        <item x="2"/>
        <item x="28"/>
        <item t="default"/>
      </items>
    </pivotField>
  </pivotFields>
  <rowFields count="1">
    <field x="0"/>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F26" firstHeaderRow="2" firstDataRow="2" firstDataCol="1"/>
  <pivotFields count="1">
    <pivotField axis="axisRow" showAll="0">
      <items count="22">
        <item x="18"/>
        <item x="14"/>
        <item x="16"/>
        <item x="10"/>
        <item x="4"/>
        <item x="8"/>
        <item x="11"/>
        <item x="5"/>
        <item x="17"/>
        <item x="15"/>
        <item x="12"/>
        <item x="0"/>
        <item x="9"/>
        <item x="13"/>
        <item x="6"/>
        <item x="2"/>
        <item x="7"/>
        <item x="3"/>
        <item x="20"/>
        <item x="19"/>
        <item x="1"/>
        <item t="default"/>
      </items>
    </pivotField>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F26" firstHeaderRow="2" firstDataRow="2" firstDataCol="1"/>
  <pivotFields count="1">
    <pivotField axis="axisRow" showAll="0">
      <items count="22">
        <item x="18"/>
        <item x="14"/>
        <item x="16"/>
        <item x="10"/>
        <item x="4"/>
        <item x="8"/>
        <item x="11"/>
        <item x="5"/>
        <item x="17"/>
        <item x="15"/>
        <item x="12"/>
        <item x="0"/>
        <item x="9"/>
        <item x="13"/>
        <item x="6"/>
        <item x="2"/>
        <item x="7"/>
        <item x="3"/>
        <item x="20"/>
        <item x="19"/>
        <item x="1"/>
        <item t="default"/>
      </items>
    </pivotField>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3" cacheId="2"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B12" firstHeaderRow="2" firstDataRow="2" firstDataCol="1"/>
  <pivotFields count="1">
    <pivotField axis="axisRow" dataField="1" showAll="0">
      <items count="8">
        <item x="5"/>
        <item x="1"/>
        <item x="3"/>
        <item x="4"/>
        <item x="6"/>
        <item x="2"/>
        <item x="0"/>
        <item t="default"/>
      </items>
    </pivotField>
  </pivotFields>
  <rowFields count="1">
    <field x="0"/>
  </rowFields>
  <rowItems count="8">
    <i>
      <x/>
    </i>
    <i>
      <x v="1"/>
    </i>
    <i>
      <x v="2"/>
    </i>
    <i>
      <x v="3"/>
    </i>
    <i>
      <x v="4"/>
    </i>
    <i>
      <x v="5"/>
    </i>
    <i>
      <x v="6"/>
    </i>
    <i t="grand">
      <x/>
    </i>
  </rowItems>
  <colItems count="1">
    <i/>
  </colItems>
  <dataFields count="1">
    <dataField name="Contar de Etapa del ciclo de la gestió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 dinámica1" cacheId="3"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B8" firstHeaderRow="2" firstDataRow="2" firstDataCol="1"/>
  <pivotFields count="3">
    <pivotField showAll="0">
      <items count="4">
        <item x="2"/>
        <item x="0"/>
        <item x="1"/>
        <item t="default"/>
      </items>
    </pivotField>
    <pivotField showAll="0">
      <items count="4">
        <item x="2"/>
        <item x="1"/>
        <item x="0"/>
        <item t="default"/>
      </items>
    </pivotField>
    <pivotField axis="axisRow" dataField="1" showAll="0">
      <items count="4">
        <item x="2"/>
        <item x="1"/>
        <item x="0"/>
        <item t="default"/>
      </items>
    </pivotField>
  </pivotFields>
  <rowFields count="1">
    <field x="2"/>
  </rowFields>
  <rowItems count="4">
    <i>
      <x/>
    </i>
    <i>
      <x v="1"/>
    </i>
    <i>
      <x v="2"/>
    </i>
    <i t="grand">
      <x/>
    </i>
  </rowItems>
  <colItems count="1">
    <i/>
  </colItems>
  <dataFields count="1">
    <dataField name="Contar de Virtual "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 dinámica4" cacheId="4"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F11" firstHeaderRow="2" firstDataRow="2" firstDataCol="1"/>
  <pivotFields count="1">
    <pivotField axis="axisRow" showAll="0">
      <items count="7">
        <item x="5"/>
        <item x="2"/>
        <item x="4"/>
        <item x="0"/>
        <item x="3"/>
        <item x="1"/>
        <item t="default"/>
      </items>
    </pivotField>
  </pivotFields>
  <rowFields count="1">
    <field x="0"/>
  </rowFields>
  <rowItems count="7">
    <i>
      <x/>
    </i>
    <i>
      <x v="1"/>
    </i>
    <i>
      <x v="2"/>
    </i>
    <i>
      <x v="3"/>
    </i>
    <i>
      <x v="4"/>
    </i>
    <i>
      <x v="5"/>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 Type="http://schemas.openxmlformats.org/officeDocument/2006/relationships/hyperlink" Target="mailto:dialoguemos@minjusticia.gov.co" TargetMode="External"/><Relationship Id="rId12" Type="http://schemas.openxmlformats.org/officeDocument/2006/relationships/hyperlink" Target="mailto:dialoguemos@minjusticia.gov.co" TargetMode="External"/><Relationship Id="rId13" Type="http://schemas.openxmlformats.org/officeDocument/2006/relationships/hyperlink" Target="mailto:opcriminal@minjusticia.gov.co" TargetMode="External"/><Relationship Id="rId14" Type="http://schemas.openxmlformats.org/officeDocument/2006/relationships/hyperlink" Target="mailto:opcriminal@minjusticia.gov.co" TargetMode="External"/><Relationship Id="rId15" Type="http://schemas.openxmlformats.org/officeDocument/2006/relationships/hyperlink" Target="mailto:dialoguemos@minjusticia.gov.co" TargetMode="External"/><Relationship Id="rId16" Type="http://schemas.openxmlformats.org/officeDocument/2006/relationships/hyperlink" Target="mailto:dialoguemos@minjusticia.gov.co" TargetMode="External"/><Relationship Id="rId17" Type="http://schemas.openxmlformats.org/officeDocument/2006/relationships/drawing" Target="../drawings/drawing1.xml"/><Relationship Id="rId1" Type="http://schemas.openxmlformats.org/officeDocument/2006/relationships/hyperlink" Target="mailto:dialoguemos@minjusticia.gov.co" TargetMode="External"/><Relationship Id="rId2" Type="http://schemas.openxmlformats.org/officeDocument/2006/relationships/hyperlink" Target="mailto:dialoguemos@minjusticia.gov.co" TargetMode="External"/><Relationship Id="rId3" Type="http://schemas.openxmlformats.org/officeDocument/2006/relationships/hyperlink" Target="mailto:dialoguemos@minjusticia.gov.co" TargetMode="External"/><Relationship Id="rId4" Type="http://schemas.openxmlformats.org/officeDocument/2006/relationships/hyperlink" Target="mailto:dialoguemos@minjusticia.gov.co" TargetMode="External"/><Relationship Id="rId5" Type="http://schemas.openxmlformats.org/officeDocument/2006/relationships/hyperlink" Target="mailto:dialoguemos@minjusticia.gov.co" TargetMode="External"/><Relationship Id="rId6" Type="http://schemas.openxmlformats.org/officeDocument/2006/relationships/hyperlink" Target="mailto:dialoguemos@minjusticia.gov.co" TargetMode="External"/><Relationship Id="rId7" Type="http://schemas.openxmlformats.org/officeDocument/2006/relationships/hyperlink" Target="mailto:dialoguemos@minjusticia.gov.co" TargetMode="External"/><Relationship Id="rId8" Type="http://schemas.openxmlformats.org/officeDocument/2006/relationships/hyperlink" Target="mailto:dialoguemos@minjusticia.gov.co" TargetMode="External"/><Relationship Id="rId9" Type="http://schemas.openxmlformats.org/officeDocument/2006/relationships/hyperlink" Target="mailto:dialoguemos@minjusticia.gov.co" TargetMode="External"/><Relationship Id="rId10" Type="http://schemas.openxmlformats.org/officeDocument/2006/relationships/hyperlink" Target="mailto:dialoguemos@minjusticia.gov.co" TargetMode="Externa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2.xml.rels><?xml version="1.0" encoding="UTF-8" standalone="yes"?>
<Relationships xmlns="http://schemas.openxmlformats.org/package/2006/relationships"><Relationship Id="rId11" Type="http://schemas.openxmlformats.org/officeDocument/2006/relationships/hyperlink" Target="mailto:dialoguemos@minjusticia.gov.co" TargetMode="External"/><Relationship Id="rId12" Type="http://schemas.openxmlformats.org/officeDocument/2006/relationships/hyperlink" Target="mailto:dialoguemos@minjusticia.gov.co" TargetMode="External"/><Relationship Id="rId13" Type="http://schemas.openxmlformats.org/officeDocument/2006/relationships/hyperlink" Target="mailto:dialoguemos@minjusticia.gov.co" TargetMode="External"/><Relationship Id="rId14" Type="http://schemas.openxmlformats.org/officeDocument/2006/relationships/hyperlink" Target="mailto:dialoguemos@minjusticia.gov.co" TargetMode="External"/><Relationship Id="rId15" Type="http://schemas.openxmlformats.org/officeDocument/2006/relationships/drawing" Target="../drawings/drawing2.xml"/><Relationship Id="rId1" Type="http://schemas.openxmlformats.org/officeDocument/2006/relationships/hyperlink" Target="mailto:dialoguemos@minjusticia.gov.co" TargetMode="External"/><Relationship Id="rId2" Type="http://schemas.openxmlformats.org/officeDocument/2006/relationships/hyperlink" Target="mailto:dialoguemos@minjusticia.gov.co" TargetMode="External"/><Relationship Id="rId3" Type="http://schemas.openxmlformats.org/officeDocument/2006/relationships/hyperlink" Target="mailto:dialoguemos@minjusticia.gov.co" TargetMode="External"/><Relationship Id="rId4" Type="http://schemas.openxmlformats.org/officeDocument/2006/relationships/hyperlink" Target="mailto:dialoguemos@minjusticia.gov.co" TargetMode="External"/><Relationship Id="rId5" Type="http://schemas.openxmlformats.org/officeDocument/2006/relationships/hyperlink" Target="mailto:dialoguemos@minjusticia.gov.co" TargetMode="External"/><Relationship Id="rId6" Type="http://schemas.openxmlformats.org/officeDocument/2006/relationships/hyperlink" Target="mailto:dialoguemos@minjusticia.gov.co" TargetMode="External"/><Relationship Id="rId7" Type="http://schemas.openxmlformats.org/officeDocument/2006/relationships/hyperlink" Target="mailto:dialoguemos@minjusticia.gov.co" TargetMode="External"/><Relationship Id="rId8" Type="http://schemas.openxmlformats.org/officeDocument/2006/relationships/hyperlink" Target="mailto:dialoguemos@minjusticia.gov.co" TargetMode="External"/><Relationship Id="rId9" Type="http://schemas.openxmlformats.org/officeDocument/2006/relationships/hyperlink" Target="mailto:dialoguemos@minjusticia.gov.co" TargetMode="External"/><Relationship Id="rId10" Type="http://schemas.openxmlformats.org/officeDocument/2006/relationships/hyperlink" Target="mailto:dialoguemos@minjusticia.gov.c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minjusticia.gov.co/Normatividad/Normatividad/Resoluciones/Resoluciones_2020" TargetMode="External"/><Relationship Id="rId4" Type="http://schemas.openxmlformats.org/officeDocument/2006/relationships/drawing" Target="../drawings/drawing3.xml"/><Relationship Id="rId5" Type="http://schemas.openxmlformats.org/officeDocument/2006/relationships/vmlDrawing" Target="../drawings/vmlDrawing1.vml"/><Relationship Id="rId6" Type="http://schemas.openxmlformats.org/officeDocument/2006/relationships/comments" Target="../comments1.xml"/><Relationship Id="rId1" Type="http://schemas.openxmlformats.org/officeDocument/2006/relationships/hyperlink" Target="https://drive.google.com/drive/folders/1Xpsp_sdnN9V5qjASAjAfgopshpBcVC5I" TargetMode="External"/><Relationship Id="rId2" Type="http://schemas.openxmlformats.org/officeDocument/2006/relationships/hyperlink" Target="https://www.minjusticia.gov.co/Repatriacion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minjusticiagovco-my.sharepoint.com/:f:/g/personal/kairy_moreno_minjusticia_gov_co/EvwdeoimOGBLh7wdl5FFXZQBvBtdW9a_xiheX_mzjxsOHw?e=ugIqHK" TargetMode="External"/><Relationship Id="rId4" Type="http://schemas.openxmlformats.org/officeDocument/2006/relationships/hyperlink" Target="https://minjusticiagovco-my.sharepoint.com/:f:/g/personal/kairy_moreno_minjusticia_gov_co/ErTBYGcs1KdAgnqnWQ3nJ-sBbc5dABB6JKfSZ3ypc3DHMw?e=AksEoq" TargetMode="External"/><Relationship Id="rId5" Type="http://schemas.openxmlformats.org/officeDocument/2006/relationships/hyperlink" Target="https://minjusticiagovco-my.sharepoint.com/:f:/g/personal/kairy_moreno_minjusticia_gov_co/EhaWeqk1WfdLkDhOGbLTdE8B28xojOBFY7t_qN7Qb_NwEw?e=ukeMwR" TargetMode="External"/><Relationship Id="rId6" Type="http://schemas.openxmlformats.org/officeDocument/2006/relationships/hyperlink" Target="https://minjusticiagovco-my.sharepoint.com/:f:/g/personal/kairy_moreno_minjusticia_gov_co/EsnqCqeEf4JAlTDGA0RkhJYBB_Hsg2nYoskx_rmqlrqeww?e=nTKVLD" TargetMode="External"/><Relationship Id="rId7" Type="http://schemas.openxmlformats.org/officeDocument/2006/relationships/drawing" Target="../drawings/drawing4.xml"/><Relationship Id="rId8" Type="http://schemas.openxmlformats.org/officeDocument/2006/relationships/vmlDrawing" Target="../drawings/vmlDrawing2.vml"/><Relationship Id="rId9" Type="http://schemas.openxmlformats.org/officeDocument/2006/relationships/comments" Target="../comments2.xml"/><Relationship Id="rId1" Type="http://schemas.openxmlformats.org/officeDocument/2006/relationships/hyperlink" Target="https://www.minjusticia.gov.co/Normatividad/Normatividad/Resoluciones/Resoluciones_2020" TargetMode="External"/><Relationship Id="rId2" Type="http://schemas.openxmlformats.org/officeDocument/2006/relationships/hyperlink" Target="https://www.minjusticia.gov.co/Repatriaciones" TargetMode="External"/></Relationships>
</file>

<file path=xl/worksheets/_rels/sheet5.xml.rels><?xml version="1.0" encoding="UTF-8" standalone="yes"?>
<Relationships xmlns="http://schemas.openxmlformats.org/package/2006/relationships"><Relationship Id="rId11" Type="http://schemas.openxmlformats.org/officeDocument/2006/relationships/vmlDrawing" Target="../drawings/vmlDrawing3.vml"/><Relationship Id="rId12" Type="http://schemas.openxmlformats.org/officeDocument/2006/relationships/comments" Target="../comments3.xml"/><Relationship Id="rId1" Type="http://schemas.openxmlformats.org/officeDocument/2006/relationships/hyperlink" Target="https://minjusticiagovco-my.sharepoint.com/:f:/g/personal/kairy_moreno_minjusticia_gov_co/EvwdeoimOGBLh7wdl5FFXZQBvBtdW9a_xiheX_mzjxsOHw?e=ugIqHK" TargetMode="External"/><Relationship Id="rId2" Type="http://schemas.openxmlformats.org/officeDocument/2006/relationships/hyperlink" Target="https://minjusticiagovco-my.sharepoint.com/:f:/g/personal/kairy_moreno_minjusticia_gov_co/ErTBYGcs1KdAgnqnWQ3nJ-sBbc5dABB6JKfSZ3ypc3DHMw?e=AksEoq" TargetMode="External"/><Relationship Id="rId3" Type="http://schemas.openxmlformats.org/officeDocument/2006/relationships/hyperlink" Target="https://www.minjusticia.gov.co/Normatividad/Normatividad/Resoluciones/Resoluciones_2020" TargetMode="External"/><Relationship Id="rId4" Type="http://schemas.openxmlformats.org/officeDocument/2006/relationships/hyperlink" Target="https://www.minjusticia.gov.co/Portals/0/Normatividad1/Resoluciones/2020/Resolucio%CC%81n%20No%201820%20del%2029%20de%20octubre%20de%202020%20(1).pdf" TargetMode="External"/><Relationship Id="rId5" Type="http://schemas.openxmlformats.org/officeDocument/2006/relationships/hyperlink" Target="https://minjusticiagovco-my.sharepoint.com/:f:/g/personal/lady_velasquez_minjusticia_gov_co/EpWBZFDN6h9ErAXvPRDeun0BfsrULxY8DW6gnQ_2ZF6H5A?e=K45aFs" TargetMode="External"/><Relationship Id="rId6" Type="http://schemas.openxmlformats.org/officeDocument/2006/relationships/hyperlink" Target="https://minjusticiagovco-my.sharepoint.com/:f:/g/personal/lady_velasquez_minjusticia_gov_co/EpWBZFDN6h9ErAXvPRDeun0BfsrULxY8DW6gnQ_2ZF6H5A?e=K45aFs" TargetMode="External"/><Relationship Id="rId7" Type="http://schemas.openxmlformats.org/officeDocument/2006/relationships/hyperlink" Target="https://minjusticiagovco-my.sharepoint.com/:f:/g/personal/kairy_moreno_minjusticia_gov_co/EoC8VAeXcqtHnEAtdOoke_oBZwHpVLNt2Dg_9qhHDjOndQ?e=zh9X4O" TargetMode="External"/><Relationship Id="rId8" Type="http://schemas.openxmlformats.org/officeDocument/2006/relationships/hyperlink" Target="https://minjusticiagovco-my.sharepoint.com/:f:/g/personal/kairy_moreno_minjusticia_gov_co/Em9pRihwMQZOognuJ3GgkMEBBi5X6U0JyfrfPT-Czi3KIQ?e=rIQv5H" TargetMode="External"/><Relationship Id="rId9" Type="http://schemas.openxmlformats.org/officeDocument/2006/relationships/hyperlink" Target="https://minjusticiagovco-my.sharepoint.com/:f:/g/personal/kairy_moreno_minjusticia_gov_co/Em9pRihwMQZOognuJ3GgkMEBBi5X6U0JyfrfPT-Czi3KIQ?e=rIQv5H" TargetMode="External"/><Relationship Id="rId10"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5"/>
  <sheetViews>
    <sheetView workbookViewId="0">
      <pane ySplit="6" topLeftCell="A13" activePane="bottomLeft" state="frozen"/>
      <selection pane="bottomLeft" activeCell="G13" sqref="G13"/>
    </sheetView>
  </sheetViews>
  <sheetFormatPr baseColWidth="10" defaultColWidth="10.83203125" defaultRowHeight="15" x14ac:dyDescent="0"/>
  <cols>
    <col min="1" max="1" width="7.1640625" style="3" customWidth="1"/>
    <col min="2" max="2" width="24.5" style="3" customWidth="1"/>
    <col min="3" max="3" width="7.83203125" style="3" customWidth="1"/>
    <col min="4" max="4" width="29.5" style="1" customWidth="1"/>
    <col min="5" max="5" width="32.5" style="1" customWidth="1"/>
    <col min="6" max="6" width="20.83203125" style="10" customWidth="1"/>
    <col min="7" max="7" width="11.83203125" style="3" customWidth="1"/>
    <col min="8" max="8" width="16.6640625" style="3" customWidth="1"/>
    <col min="9" max="9" width="18.5" style="10" customWidth="1"/>
    <col min="10" max="10" width="30.5" style="10" customWidth="1"/>
    <col min="11" max="11" width="30.1640625" style="11" customWidth="1"/>
    <col min="12" max="12" width="28.6640625" style="11" customWidth="1"/>
    <col min="13" max="14" width="15.33203125" style="11" customWidth="1"/>
    <col min="15" max="16" width="13.5" style="11" customWidth="1"/>
    <col min="17" max="17" width="15.6640625" style="11" customWidth="1"/>
    <col min="18" max="19" width="19.1640625" style="1" customWidth="1"/>
    <col min="20" max="21" width="18.33203125" style="11" customWidth="1"/>
    <col min="22" max="22" width="25.1640625" style="11" customWidth="1"/>
    <col min="23" max="25" width="25.1640625" style="1" customWidth="1"/>
    <col min="26" max="26" width="21.83203125" style="1" customWidth="1"/>
    <col min="27" max="16384" width="10.83203125" style="1"/>
  </cols>
  <sheetData>
    <row r="1" spans="1:27" ht="77.25" customHeight="1" thickBot="1">
      <c r="A1" s="239"/>
      <c r="B1" s="240"/>
      <c r="C1" s="240"/>
      <c r="D1" s="240"/>
      <c r="E1" s="241" t="s">
        <v>0</v>
      </c>
      <c r="F1" s="242"/>
      <c r="G1" s="242"/>
      <c r="H1" s="242"/>
      <c r="I1" s="242"/>
      <c r="J1" s="243"/>
      <c r="K1" s="243"/>
      <c r="L1" s="243"/>
      <c r="M1" s="243"/>
      <c r="N1" s="243"/>
      <c r="O1" s="243"/>
      <c r="P1" s="243"/>
      <c r="Q1" s="243"/>
      <c r="R1" s="243"/>
      <c r="S1" s="243"/>
      <c r="T1" s="243"/>
      <c r="U1" s="243"/>
      <c r="V1" s="243"/>
      <c r="W1" s="243"/>
      <c r="X1" s="243"/>
      <c r="Y1" s="243"/>
      <c r="Z1" s="244"/>
    </row>
    <row r="2" spans="1:27" ht="57.75" customHeight="1" thickBot="1">
      <c r="A2" s="245" t="s">
        <v>1</v>
      </c>
      <c r="B2" s="246"/>
      <c r="C2" s="246"/>
      <c r="D2" s="247"/>
      <c r="E2" s="247"/>
      <c r="F2" s="247"/>
      <c r="G2" s="247"/>
      <c r="H2" s="247"/>
      <c r="I2" s="248"/>
      <c r="J2" s="2" t="s">
        <v>2</v>
      </c>
      <c r="K2" s="249">
        <v>2020</v>
      </c>
      <c r="L2" s="250"/>
      <c r="M2" s="250"/>
      <c r="N2" s="250"/>
      <c r="O2" s="250"/>
      <c r="P2" s="250"/>
      <c r="Q2" s="250"/>
      <c r="R2" s="250"/>
      <c r="S2" s="250"/>
      <c r="T2" s="250"/>
      <c r="U2" s="250"/>
      <c r="V2" s="250"/>
      <c r="W2" s="250"/>
      <c r="X2" s="250"/>
      <c r="Y2" s="250"/>
      <c r="Z2" s="251"/>
    </row>
    <row r="3" spans="1:27" ht="16" thickBot="1">
      <c r="D3" s="4"/>
      <c r="E3" s="4"/>
    </row>
    <row r="4" spans="1:27" ht="60.75" customHeight="1" thickBot="1">
      <c r="A4" s="261" t="s">
        <v>3</v>
      </c>
      <c r="B4" s="262"/>
      <c r="C4" s="262"/>
      <c r="D4" s="262"/>
      <c r="E4" s="262"/>
      <c r="F4" s="262"/>
      <c r="G4" s="262"/>
      <c r="H4" s="262"/>
      <c r="I4" s="262"/>
      <c r="J4" s="262"/>
      <c r="K4" s="262"/>
      <c r="L4" s="262"/>
      <c r="M4" s="262"/>
      <c r="N4" s="262"/>
      <c r="O4" s="262"/>
      <c r="P4" s="262"/>
      <c r="Q4" s="262"/>
      <c r="R4" s="262"/>
      <c r="S4" s="262"/>
      <c r="T4" s="262"/>
      <c r="U4" s="262"/>
      <c r="V4" s="262"/>
      <c r="W4" s="262"/>
      <c r="X4" s="262"/>
      <c r="Y4" s="262"/>
      <c r="Z4" s="263"/>
    </row>
    <row r="5" spans="1:27" s="5" customFormat="1" ht="69.75" customHeight="1" thickBot="1">
      <c r="A5" s="264" t="s">
        <v>4</v>
      </c>
      <c r="B5" s="265"/>
      <c r="C5" s="254" t="s">
        <v>5</v>
      </c>
      <c r="D5" s="254" t="s">
        <v>6</v>
      </c>
      <c r="E5" s="254" t="s">
        <v>7</v>
      </c>
      <c r="F5" s="254" t="s">
        <v>8</v>
      </c>
      <c r="G5" s="254" t="s">
        <v>9</v>
      </c>
      <c r="H5" s="254" t="s">
        <v>10</v>
      </c>
      <c r="I5" s="268" t="s">
        <v>11</v>
      </c>
      <c r="J5" s="269"/>
      <c r="K5" s="259" t="s">
        <v>12</v>
      </c>
      <c r="L5" s="254" t="s">
        <v>13</v>
      </c>
      <c r="M5" s="256" t="s">
        <v>14</v>
      </c>
      <c r="N5" s="257"/>
      <c r="O5" s="258"/>
      <c r="P5" s="254" t="s">
        <v>15</v>
      </c>
      <c r="Q5" s="254" t="s">
        <v>16</v>
      </c>
      <c r="R5" s="254" t="s">
        <v>17</v>
      </c>
      <c r="S5" s="254" t="s">
        <v>18</v>
      </c>
      <c r="T5" s="254" t="s">
        <v>19</v>
      </c>
      <c r="U5" s="254" t="s">
        <v>20</v>
      </c>
      <c r="V5" s="254" t="s">
        <v>21</v>
      </c>
      <c r="W5" s="254" t="s">
        <v>22</v>
      </c>
      <c r="X5" s="254" t="s">
        <v>23</v>
      </c>
      <c r="Y5" s="254" t="s">
        <v>24</v>
      </c>
      <c r="Z5" s="252" t="s">
        <v>25</v>
      </c>
      <c r="AA5" s="6"/>
    </row>
    <row r="6" spans="1:27" s="5" customFormat="1" ht="69.75" customHeight="1" thickBot="1">
      <c r="A6" s="266"/>
      <c r="B6" s="267"/>
      <c r="C6" s="255"/>
      <c r="D6" s="255"/>
      <c r="E6" s="255"/>
      <c r="F6" s="255"/>
      <c r="G6" s="255"/>
      <c r="H6" s="255"/>
      <c r="I6" s="15" t="s">
        <v>26</v>
      </c>
      <c r="J6" s="15" t="s">
        <v>27</v>
      </c>
      <c r="K6" s="260"/>
      <c r="L6" s="255"/>
      <c r="M6" s="16" t="s">
        <v>28</v>
      </c>
      <c r="N6" s="16" t="s">
        <v>29</v>
      </c>
      <c r="O6" s="16" t="s">
        <v>30</v>
      </c>
      <c r="P6" s="255"/>
      <c r="Q6" s="255"/>
      <c r="R6" s="255"/>
      <c r="S6" s="255"/>
      <c r="T6" s="255"/>
      <c r="U6" s="255"/>
      <c r="V6" s="255"/>
      <c r="W6" s="255"/>
      <c r="X6" s="255" t="s">
        <v>23</v>
      </c>
      <c r="Y6" s="255" t="s">
        <v>31</v>
      </c>
      <c r="Z6" s="253" t="s">
        <v>25</v>
      </c>
      <c r="AA6" s="6"/>
    </row>
    <row r="7" spans="1:27" ht="112">
      <c r="A7" s="17">
        <v>1</v>
      </c>
      <c r="B7" s="18" t="s">
        <v>32</v>
      </c>
      <c r="C7" s="19">
        <v>1</v>
      </c>
      <c r="D7" s="20" t="s">
        <v>33</v>
      </c>
      <c r="E7" s="21" t="s">
        <v>34</v>
      </c>
      <c r="F7" s="18" t="s">
        <v>35</v>
      </c>
      <c r="G7" s="22">
        <v>1</v>
      </c>
      <c r="H7" s="18" t="s">
        <v>36</v>
      </c>
      <c r="I7" s="18" t="s">
        <v>37</v>
      </c>
      <c r="J7" s="18" t="s">
        <v>38</v>
      </c>
      <c r="K7" s="18" t="s">
        <v>39</v>
      </c>
      <c r="L7" s="22" t="s">
        <v>40</v>
      </c>
      <c r="M7" s="23" t="s">
        <v>41</v>
      </c>
      <c r="N7" s="24"/>
      <c r="O7" s="22"/>
      <c r="P7" s="22" t="s">
        <v>42</v>
      </c>
      <c r="Q7" s="18" t="s">
        <v>43</v>
      </c>
      <c r="R7" s="18" t="s">
        <v>44</v>
      </c>
      <c r="S7" s="18" t="s">
        <v>45</v>
      </c>
      <c r="T7" s="25">
        <v>43862</v>
      </c>
      <c r="U7" s="25">
        <v>44165</v>
      </c>
      <c r="V7" s="26" t="s">
        <v>46</v>
      </c>
      <c r="W7" s="27" t="s">
        <v>47</v>
      </c>
      <c r="X7" s="20" t="s">
        <v>48</v>
      </c>
      <c r="Y7" s="20" t="s">
        <v>49</v>
      </c>
      <c r="Z7" s="20" t="s">
        <v>50</v>
      </c>
    </row>
    <row r="8" spans="1:27" ht="140.25" customHeight="1">
      <c r="A8" s="28">
        <v>1</v>
      </c>
      <c r="B8" s="29" t="s">
        <v>32</v>
      </c>
      <c r="C8" s="30">
        <v>2</v>
      </c>
      <c r="D8" s="31" t="s">
        <v>51</v>
      </c>
      <c r="E8" s="32" t="s">
        <v>34</v>
      </c>
      <c r="F8" s="29" t="s">
        <v>52</v>
      </c>
      <c r="G8" s="33">
        <v>1</v>
      </c>
      <c r="H8" s="29" t="s">
        <v>36</v>
      </c>
      <c r="I8" s="29" t="s">
        <v>37</v>
      </c>
      <c r="J8" s="29" t="s">
        <v>38</v>
      </c>
      <c r="K8" s="29" t="s">
        <v>39</v>
      </c>
      <c r="L8" s="33" t="s">
        <v>53</v>
      </c>
      <c r="M8" s="33"/>
      <c r="N8" s="33"/>
      <c r="O8" s="34" t="s">
        <v>41</v>
      </c>
      <c r="P8" s="33" t="s">
        <v>42</v>
      </c>
      <c r="Q8" s="29" t="s">
        <v>43</v>
      </c>
      <c r="R8" s="29" t="s">
        <v>54</v>
      </c>
      <c r="S8" s="29" t="s">
        <v>55</v>
      </c>
      <c r="T8" s="35">
        <v>44042</v>
      </c>
      <c r="U8" s="35" t="s">
        <v>56</v>
      </c>
      <c r="V8" s="36" t="s">
        <v>46</v>
      </c>
      <c r="W8" s="37" t="s">
        <v>47</v>
      </c>
      <c r="X8" s="31" t="s">
        <v>48</v>
      </c>
      <c r="Y8" s="31" t="s">
        <v>49</v>
      </c>
      <c r="Z8" s="31" t="s">
        <v>57</v>
      </c>
    </row>
    <row r="9" spans="1:27" ht="125.25" customHeight="1">
      <c r="A9" s="28">
        <v>1</v>
      </c>
      <c r="B9" s="29" t="s">
        <v>32</v>
      </c>
      <c r="C9" s="19">
        <v>3</v>
      </c>
      <c r="D9" s="31" t="s">
        <v>58</v>
      </c>
      <c r="E9" s="32" t="s">
        <v>59</v>
      </c>
      <c r="F9" s="29" t="s">
        <v>60</v>
      </c>
      <c r="G9" s="33">
        <v>3</v>
      </c>
      <c r="H9" s="29" t="s">
        <v>36</v>
      </c>
      <c r="I9" s="29" t="s">
        <v>37</v>
      </c>
      <c r="J9" s="29" t="s">
        <v>61</v>
      </c>
      <c r="K9" s="29" t="s">
        <v>39</v>
      </c>
      <c r="L9" s="33" t="s">
        <v>53</v>
      </c>
      <c r="M9" s="33"/>
      <c r="N9" s="33"/>
      <c r="O9" s="34" t="s">
        <v>41</v>
      </c>
      <c r="P9" s="33" t="s">
        <v>42</v>
      </c>
      <c r="Q9" s="29" t="s">
        <v>43</v>
      </c>
      <c r="R9" s="29" t="s">
        <v>54</v>
      </c>
      <c r="S9" s="29" t="s">
        <v>55</v>
      </c>
      <c r="T9" s="35">
        <v>43892</v>
      </c>
      <c r="U9" s="35">
        <v>44012</v>
      </c>
      <c r="V9" s="36" t="s">
        <v>62</v>
      </c>
      <c r="W9" s="37" t="s">
        <v>47</v>
      </c>
      <c r="X9" s="31" t="s">
        <v>48</v>
      </c>
      <c r="Y9" s="31" t="s">
        <v>49</v>
      </c>
      <c r="Z9" s="31" t="s">
        <v>57</v>
      </c>
    </row>
    <row r="10" spans="1:27" ht="240">
      <c r="A10" s="28">
        <v>1</v>
      </c>
      <c r="B10" s="29" t="s">
        <v>32</v>
      </c>
      <c r="C10" s="30">
        <v>4</v>
      </c>
      <c r="D10" s="32" t="s">
        <v>63</v>
      </c>
      <c r="E10" s="32" t="s">
        <v>64</v>
      </c>
      <c r="F10" s="29" t="s">
        <v>65</v>
      </c>
      <c r="G10" s="33">
        <v>1</v>
      </c>
      <c r="H10" s="29" t="s">
        <v>66</v>
      </c>
      <c r="I10" s="29" t="s">
        <v>37</v>
      </c>
      <c r="J10" s="29" t="s">
        <v>67</v>
      </c>
      <c r="K10" s="29" t="s">
        <v>68</v>
      </c>
      <c r="L10" s="29" t="s">
        <v>69</v>
      </c>
      <c r="M10" s="33"/>
      <c r="N10" s="33"/>
      <c r="O10" s="34" t="s">
        <v>41</v>
      </c>
      <c r="P10" s="33" t="s">
        <v>70</v>
      </c>
      <c r="Q10" s="33" t="s">
        <v>43</v>
      </c>
      <c r="R10" s="29" t="s">
        <v>44</v>
      </c>
      <c r="S10" s="29" t="s">
        <v>45</v>
      </c>
      <c r="T10" s="35">
        <v>43983</v>
      </c>
      <c r="U10" s="35">
        <v>44196</v>
      </c>
      <c r="V10" s="38" t="s">
        <v>71</v>
      </c>
      <c r="W10" s="37" t="s">
        <v>47</v>
      </c>
      <c r="X10" s="31" t="s">
        <v>48</v>
      </c>
      <c r="Y10" s="31" t="s">
        <v>49</v>
      </c>
      <c r="Z10" s="31" t="s">
        <v>57</v>
      </c>
    </row>
    <row r="11" spans="1:27" ht="128">
      <c r="A11" s="28">
        <v>1</v>
      </c>
      <c r="B11" s="29" t="s">
        <v>32</v>
      </c>
      <c r="C11" s="19">
        <v>5</v>
      </c>
      <c r="D11" s="32" t="s">
        <v>72</v>
      </c>
      <c r="E11" s="32" t="s">
        <v>73</v>
      </c>
      <c r="F11" s="29" t="s">
        <v>65</v>
      </c>
      <c r="G11" s="33">
        <v>1</v>
      </c>
      <c r="H11" s="29" t="s">
        <v>66</v>
      </c>
      <c r="I11" s="29" t="s">
        <v>37</v>
      </c>
      <c r="J11" s="29" t="s">
        <v>74</v>
      </c>
      <c r="K11" s="29" t="s">
        <v>68</v>
      </c>
      <c r="L11" s="29" t="s">
        <v>69</v>
      </c>
      <c r="M11" s="33"/>
      <c r="N11" s="33"/>
      <c r="O11" s="34" t="s">
        <v>41</v>
      </c>
      <c r="P11" s="33" t="s">
        <v>70</v>
      </c>
      <c r="Q11" s="33" t="s">
        <v>43</v>
      </c>
      <c r="R11" s="29" t="s">
        <v>44</v>
      </c>
      <c r="S11" s="29" t="s">
        <v>45</v>
      </c>
      <c r="T11" s="35">
        <v>43983</v>
      </c>
      <c r="U11" s="35">
        <v>44196</v>
      </c>
      <c r="V11" s="38" t="s">
        <v>71</v>
      </c>
      <c r="W11" s="37" t="s">
        <v>47</v>
      </c>
      <c r="X11" s="31" t="s">
        <v>48</v>
      </c>
      <c r="Y11" s="31" t="s">
        <v>49</v>
      </c>
      <c r="Z11" s="31" t="s">
        <v>57</v>
      </c>
    </row>
    <row r="12" spans="1:27" ht="224">
      <c r="A12" s="28">
        <v>1</v>
      </c>
      <c r="B12" s="29" t="s">
        <v>32</v>
      </c>
      <c r="C12" s="30">
        <v>6</v>
      </c>
      <c r="D12" s="32" t="s">
        <v>75</v>
      </c>
      <c r="E12" s="31" t="s">
        <v>76</v>
      </c>
      <c r="F12" s="29" t="s">
        <v>77</v>
      </c>
      <c r="G12" s="33">
        <v>20</v>
      </c>
      <c r="H12" s="29" t="s">
        <v>78</v>
      </c>
      <c r="I12" s="29" t="s">
        <v>37</v>
      </c>
      <c r="J12" s="29" t="s">
        <v>79</v>
      </c>
      <c r="K12" s="29" t="s">
        <v>80</v>
      </c>
      <c r="L12" s="29" t="s">
        <v>81</v>
      </c>
      <c r="M12" s="39" t="s">
        <v>41</v>
      </c>
      <c r="N12" s="29"/>
      <c r="O12" s="29"/>
      <c r="P12" s="40" t="s">
        <v>82</v>
      </c>
      <c r="Q12" s="29" t="s">
        <v>83</v>
      </c>
      <c r="R12" s="29" t="s">
        <v>44</v>
      </c>
      <c r="S12" s="29" t="s">
        <v>45</v>
      </c>
      <c r="T12" s="36">
        <v>43922</v>
      </c>
      <c r="U12" s="36">
        <v>44196</v>
      </c>
      <c r="V12" s="29" t="s">
        <v>84</v>
      </c>
      <c r="W12" s="37" t="s">
        <v>47</v>
      </c>
      <c r="X12" s="31" t="s">
        <v>48</v>
      </c>
      <c r="Y12" s="31" t="s">
        <v>49</v>
      </c>
      <c r="Z12" s="31" t="s">
        <v>50</v>
      </c>
    </row>
    <row r="13" spans="1:27" ht="192">
      <c r="A13" s="28">
        <v>1</v>
      </c>
      <c r="B13" s="29" t="s">
        <v>32</v>
      </c>
      <c r="C13" s="19">
        <v>7</v>
      </c>
      <c r="D13" s="32" t="s">
        <v>85</v>
      </c>
      <c r="E13" s="32" t="s">
        <v>86</v>
      </c>
      <c r="F13" s="29" t="s">
        <v>87</v>
      </c>
      <c r="G13" s="33">
        <v>2</v>
      </c>
      <c r="H13" s="29" t="s">
        <v>88</v>
      </c>
      <c r="I13" s="29" t="s">
        <v>37</v>
      </c>
      <c r="J13" s="29" t="s">
        <v>89</v>
      </c>
      <c r="K13" s="33" t="s">
        <v>43</v>
      </c>
      <c r="L13" s="29" t="s">
        <v>90</v>
      </c>
      <c r="M13" s="34" t="s">
        <v>41</v>
      </c>
      <c r="N13" s="33"/>
      <c r="O13" s="33"/>
      <c r="P13" s="40" t="s">
        <v>91</v>
      </c>
      <c r="Q13" s="29" t="s">
        <v>92</v>
      </c>
      <c r="R13" s="29" t="s">
        <v>44</v>
      </c>
      <c r="S13" s="29" t="s">
        <v>45</v>
      </c>
      <c r="T13" s="35">
        <v>43922</v>
      </c>
      <c r="U13" s="35">
        <v>44196</v>
      </c>
      <c r="V13" s="38" t="s">
        <v>93</v>
      </c>
      <c r="W13" s="37" t="s">
        <v>47</v>
      </c>
      <c r="X13" s="31" t="s">
        <v>48</v>
      </c>
      <c r="Y13" s="31" t="s">
        <v>49</v>
      </c>
      <c r="Z13" s="31" t="s">
        <v>50</v>
      </c>
    </row>
    <row r="14" spans="1:27" ht="112">
      <c r="A14" s="28">
        <v>1</v>
      </c>
      <c r="B14" s="29" t="s">
        <v>32</v>
      </c>
      <c r="C14" s="30">
        <v>8</v>
      </c>
      <c r="D14" s="32" t="s">
        <v>94</v>
      </c>
      <c r="E14" s="32" t="s">
        <v>95</v>
      </c>
      <c r="F14" s="29" t="s">
        <v>96</v>
      </c>
      <c r="G14" s="33">
        <v>1</v>
      </c>
      <c r="H14" s="29" t="s">
        <v>97</v>
      </c>
      <c r="I14" s="29" t="s">
        <v>37</v>
      </c>
      <c r="J14" s="29" t="s">
        <v>98</v>
      </c>
      <c r="K14" s="33" t="s">
        <v>43</v>
      </c>
      <c r="L14" s="33" t="s">
        <v>99</v>
      </c>
      <c r="M14" s="41"/>
      <c r="N14" s="41"/>
      <c r="O14" s="34" t="s">
        <v>41</v>
      </c>
      <c r="P14" s="38" t="s">
        <v>100</v>
      </c>
      <c r="Q14" s="38" t="s">
        <v>101</v>
      </c>
      <c r="R14" s="29" t="s">
        <v>44</v>
      </c>
      <c r="S14" s="29" t="s">
        <v>45</v>
      </c>
      <c r="T14" s="42">
        <v>43922</v>
      </c>
      <c r="U14" s="42">
        <v>44196</v>
      </c>
      <c r="V14" s="38" t="s">
        <v>93</v>
      </c>
      <c r="W14" s="37" t="s">
        <v>47</v>
      </c>
      <c r="X14" s="31" t="s">
        <v>48</v>
      </c>
      <c r="Y14" s="31" t="s">
        <v>49</v>
      </c>
      <c r="Z14" s="31" t="s">
        <v>57</v>
      </c>
    </row>
    <row r="15" spans="1:27" ht="112">
      <c r="A15" s="28">
        <v>1</v>
      </c>
      <c r="B15" s="29" t="s">
        <v>32</v>
      </c>
      <c r="C15" s="19">
        <v>9</v>
      </c>
      <c r="D15" s="32" t="s">
        <v>102</v>
      </c>
      <c r="E15" s="32" t="s">
        <v>103</v>
      </c>
      <c r="F15" s="29" t="s">
        <v>104</v>
      </c>
      <c r="G15" s="33">
        <v>1</v>
      </c>
      <c r="H15" s="29" t="s">
        <v>105</v>
      </c>
      <c r="I15" s="29" t="s">
        <v>37</v>
      </c>
      <c r="J15" s="29" t="s">
        <v>106</v>
      </c>
      <c r="K15" s="33" t="s">
        <v>43</v>
      </c>
      <c r="L15" s="29" t="s">
        <v>107</v>
      </c>
      <c r="M15" s="34" t="s">
        <v>41</v>
      </c>
      <c r="N15" s="41"/>
      <c r="O15" s="41"/>
      <c r="P15" s="33" t="s">
        <v>70</v>
      </c>
      <c r="Q15" s="38" t="s">
        <v>108</v>
      </c>
      <c r="R15" s="29" t="s">
        <v>44</v>
      </c>
      <c r="S15" s="29" t="s">
        <v>45</v>
      </c>
      <c r="T15" s="42">
        <v>43862</v>
      </c>
      <c r="U15" s="42">
        <v>44470</v>
      </c>
      <c r="V15" s="38" t="s">
        <v>93</v>
      </c>
      <c r="W15" s="37" t="s">
        <v>47</v>
      </c>
      <c r="X15" s="31" t="s">
        <v>48</v>
      </c>
      <c r="Y15" s="31" t="s">
        <v>49</v>
      </c>
      <c r="Z15" s="31" t="s">
        <v>109</v>
      </c>
    </row>
    <row r="16" spans="1:27" ht="144">
      <c r="A16" s="28">
        <v>1</v>
      </c>
      <c r="B16" s="29" t="s">
        <v>32</v>
      </c>
      <c r="C16" s="30">
        <v>10</v>
      </c>
      <c r="D16" s="43" t="s">
        <v>110</v>
      </c>
      <c r="E16" s="99" t="s">
        <v>111</v>
      </c>
      <c r="F16" s="29" t="s">
        <v>112</v>
      </c>
      <c r="G16" s="29">
        <v>1</v>
      </c>
      <c r="H16" s="29" t="s">
        <v>113</v>
      </c>
      <c r="I16" s="29" t="s">
        <v>37</v>
      </c>
      <c r="J16" s="100" t="s">
        <v>114</v>
      </c>
      <c r="K16" s="33" t="s">
        <v>43</v>
      </c>
      <c r="L16" s="33" t="s">
        <v>115</v>
      </c>
      <c r="M16" s="34" t="s">
        <v>41</v>
      </c>
      <c r="N16" s="33"/>
      <c r="O16" s="33"/>
      <c r="P16" s="33" t="s">
        <v>70</v>
      </c>
      <c r="Q16" s="29" t="s">
        <v>116</v>
      </c>
      <c r="R16" s="29" t="s">
        <v>44</v>
      </c>
      <c r="S16" s="29" t="s">
        <v>45</v>
      </c>
      <c r="T16" s="35">
        <v>43922</v>
      </c>
      <c r="U16" s="36">
        <v>44196</v>
      </c>
      <c r="V16" s="29" t="s">
        <v>117</v>
      </c>
      <c r="W16" s="37" t="s">
        <v>47</v>
      </c>
      <c r="X16" s="31" t="s">
        <v>48</v>
      </c>
      <c r="Y16" s="31" t="s">
        <v>49</v>
      </c>
      <c r="Z16" s="31" t="s">
        <v>109</v>
      </c>
    </row>
    <row r="17" spans="1:35" ht="176">
      <c r="A17" s="28">
        <v>1</v>
      </c>
      <c r="B17" s="29" t="s">
        <v>32</v>
      </c>
      <c r="C17" s="19">
        <v>11</v>
      </c>
      <c r="D17" s="43" t="s">
        <v>118</v>
      </c>
      <c r="E17" s="32" t="s">
        <v>119</v>
      </c>
      <c r="F17" s="29" t="s">
        <v>120</v>
      </c>
      <c r="G17" s="33">
        <v>3</v>
      </c>
      <c r="H17" s="29" t="s">
        <v>121</v>
      </c>
      <c r="I17" s="29" t="s">
        <v>37</v>
      </c>
      <c r="J17" s="29" t="s">
        <v>122</v>
      </c>
      <c r="K17" s="29" t="s">
        <v>39</v>
      </c>
      <c r="L17" s="33" t="s">
        <v>123</v>
      </c>
      <c r="M17" s="33"/>
      <c r="N17" s="34" t="s">
        <v>41</v>
      </c>
      <c r="O17" s="33"/>
      <c r="P17" s="33" t="s">
        <v>70</v>
      </c>
      <c r="Q17" s="33" t="s">
        <v>43</v>
      </c>
      <c r="R17" s="29" t="s">
        <v>54</v>
      </c>
      <c r="S17" s="29" t="s">
        <v>55</v>
      </c>
      <c r="T17" s="35">
        <v>43831</v>
      </c>
      <c r="U17" s="35">
        <v>44195</v>
      </c>
      <c r="V17" s="29" t="s">
        <v>124</v>
      </c>
      <c r="W17" s="62" t="s">
        <v>47</v>
      </c>
      <c r="X17" s="31" t="s">
        <v>48</v>
      </c>
      <c r="Y17" s="31" t="s">
        <v>49</v>
      </c>
      <c r="Z17" s="31" t="s">
        <v>109</v>
      </c>
      <c r="AA17" s="59"/>
      <c r="AB17" s="59"/>
      <c r="AC17" s="59"/>
      <c r="AD17" s="59"/>
      <c r="AE17" s="59"/>
      <c r="AF17" s="59"/>
      <c r="AG17" s="59"/>
      <c r="AH17" s="59"/>
      <c r="AI17" s="59"/>
    </row>
    <row r="18" spans="1:35" ht="272">
      <c r="A18" s="28">
        <v>1</v>
      </c>
      <c r="B18" s="29" t="s">
        <v>32</v>
      </c>
      <c r="C18" s="30">
        <v>12</v>
      </c>
      <c r="D18" s="43" t="s">
        <v>125</v>
      </c>
      <c r="E18" s="32" t="s">
        <v>126</v>
      </c>
      <c r="F18" s="29" t="s">
        <v>127</v>
      </c>
      <c r="G18" s="33">
        <v>1</v>
      </c>
      <c r="H18" s="29" t="s">
        <v>128</v>
      </c>
      <c r="I18" s="29" t="s">
        <v>37</v>
      </c>
      <c r="J18" s="29" t="s">
        <v>129</v>
      </c>
      <c r="K18" s="29" t="s">
        <v>80</v>
      </c>
      <c r="L18" s="29" t="s">
        <v>130</v>
      </c>
      <c r="M18" s="34" t="s">
        <v>41</v>
      </c>
      <c r="N18" s="33"/>
      <c r="O18" s="33"/>
      <c r="P18" s="40" t="s">
        <v>131</v>
      </c>
      <c r="Q18" s="33" t="s">
        <v>43</v>
      </c>
      <c r="R18" s="29" t="s">
        <v>54</v>
      </c>
      <c r="S18" s="29" t="s">
        <v>55</v>
      </c>
      <c r="T18" s="36">
        <v>43922</v>
      </c>
      <c r="U18" s="36">
        <v>44165</v>
      </c>
      <c r="V18" s="29" t="s">
        <v>132</v>
      </c>
      <c r="W18" s="62" t="s">
        <v>47</v>
      </c>
      <c r="X18" s="31" t="s">
        <v>48</v>
      </c>
      <c r="Y18" s="31" t="s">
        <v>49</v>
      </c>
      <c r="Z18" s="31" t="s">
        <v>50</v>
      </c>
      <c r="AA18" s="59"/>
      <c r="AB18" s="59"/>
      <c r="AC18" s="59"/>
      <c r="AD18" s="59"/>
      <c r="AE18" s="59"/>
      <c r="AF18" s="59"/>
      <c r="AG18" s="59"/>
      <c r="AH18" s="59"/>
      <c r="AI18" s="59"/>
    </row>
    <row r="19" spans="1:35" ht="192">
      <c r="A19" s="28">
        <v>1</v>
      </c>
      <c r="B19" s="29" t="s">
        <v>32</v>
      </c>
      <c r="C19" s="19">
        <v>13</v>
      </c>
      <c r="D19" s="32" t="s">
        <v>133</v>
      </c>
      <c r="E19" s="32" t="s">
        <v>134</v>
      </c>
      <c r="F19" s="29" t="s">
        <v>135</v>
      </c>
      <c r="G19" s="44">
        <v>1</v>
      </c>
      <c r="H19" s="29" t="s">
        <v>136</v>
      </c>
      <c r="I19" s="29" t="s">
        <v>37</v>
      </c>
      <c r="J19" s="29" t="s">
        <v>137</v>
      </c>
      <c r="K19" s="29" t="s">
        <v>138</v>
      </c>
      <c r="L19" s="29" t="s">
        <v>139</v>
      </c>
      <c r="M19" s="33"/>
      <c r="N19" s="33"/>
      <c r="O19" s="34" t="s">
        <v>41</v>
      </c>
      <c r="P19" s="33" t="s">
        <v>70</v>
      </c>
      <c r="Q19" s="29" t="s">
        <v>140</v>
      </c>
      <c r="R19" s="29" t="s">
        <v>141</v>
      </c>
      <c r="S19" s="29" t="s">
        <v>45</v>
      </c>
      <c r="T19" s="35">
        <v>43862</v>
      </c>
      <c r="U19" s="35">
        <v>44196</v>
      </c>
      <c r="V19" s="29" t="s">
        <v>142</v>
      </c>
      <c r="W19" s="62" t="s">
        <v>47</v>
      </c>
      <c r="X19" s="31" t="s">
        <v>48</v>
      </c>
      <c r="Y19" s="31" t="s">
        <v>49</v>
      </c>
      <c r="Z19" s="31" t="s">
        <v>57</v>
      </c>
      <c r="AA19" s="59"/>
      <c r="AB19" s="59"/>
      <c r="AC19" s="59"/>
      <c r="AD19" s="59"/>
      <c r="AE19" s="59"/>
      <c r="AF19" s="59"/>
      <c r="AG19" s="59"/>
      <c r="AH19" s="59"/>
      <c r="AI19" s="59"/>
    </row>
    <row r="20" spans="1:35" ht="112">
      <c r="A20" s="28">
        <v>1</v>
      </c>
      <c r="B20" s="29" t="s">
        <v>32</v>
      </c>
      <c r="C20" s="30">
        <v>14</v>
      </c>
      <c r="D20" s="32" t="s">
        <v>143</v>
      </c>
      <c r="E20" s="32" t="s">
        <v>144</v>
      </c>
      <c r="F20" s="29" t="s">
        <v>145</v>
      </c>
      <c r="G20" s="33">
        <v>2</v>
      </c>
      <c r="H20" s="29" t="s">
        <v>136</v>
      </c>
      <c r="I20" s="29" t="s">
        <v>37</v>
      </c>
      <c r="J20" s="29" t="s">
        <v>146</v>
      </c>
      <c r="K20" s="29" t="s">
        <v>147</v>
      </c>
      <c r="L20" s="29" t="s">
        <v>148</v>
      </c>
      <c r="M20" s="34" t="s">
        <v>41</v>
      </c>
      <c r="N20" s="33"/>
      <c r="O20" s="34" t="s">
        <v>41</v>
      </c>
      <c r="P20" s="33" t="s">
        <v>70</v>
      </c>
      <c r="Q20" s="33" t="s">
        <v>43</v>
      </c>
      <c r="R20" s="29" t="s">
        <v>149</v>
      </c>
      <c r="S20" s="29" t="s">
        <v>150</v>
      </c>
      <c r="T20" s="35">
        <v>44012</v>
      </c>
      <c r="U20" s="35">
        <v>44196</v>
      </c>
      <c r="V20" s="29" t="s">
        <v>151</v>
      </c>
      <c r="W20" s="62" t="s">
        <v>47</v>
      </c>
      <c r="X20" s="31" t="s">
        <v>48</v>
      </c>
      <c r="Y20" s="31" t="s">
        <v>49</v>
      </c>
      <c r="Z20" s="31" t="s">
        <v>152</v>
      </c>
      <c r="AA20" s="59"/>
      <c r="AB20" s="59"/>
      <c r="AC20" s="59"/>
      <c r="AD20" s="59"/>
      <c r="AE20" s="59"/>
      <c r="AF20" s="59"/>
      <c r="AG20" s="59"/>
      <c r="AH20" s="59"/>
      <c r="AI20" s="59"/>
    </row>
    <row r="21" spans="1:35" ht="80">
      <c r="A21" s="28">
        <v>1</v>
      </c>
      <c r="B21" s="29" t="s">
        <v>32</v>
      </c>
      <c r="C21" s="19">
        <v>15</v>
      </c>
      <c r="D21" s="32" t="s">
        <v>153</v>
      </c>
      <c r="E21" s="32" t="s">
        <v>154</v>
      </c>
      <c r="F21" s="29" t="s">
        <v>60</v>
      </c>
      <c r="G21" s="33">
        <v>2</v>
      </c>
      <c r="H21" s="29" t="s">
        <v>155</v>
      </c>
      <c r="I21" s="29" t="s">
        <v>37</v>
      </c>
      <c r="J21" s="29" t="s">
        <v>156</v>
      </c>
      <c r="K21" s="29" t="s">
        <v>39</v>
      </c>
      <c r="L21" s="33" t="s">
        <v>157</v>
      </c>
      <c r="M21" s="34" t="s">
        <v>41</v>
      </c>
      <c r="N21" s="41"/>
      <c r="O21" s="41"/>
      <c r="P21" s="33" t="s">
        <v>70</v>
      </c>
      <c r="Q21" s="33" t="s">
        <v>43</v>
      </c>
      <c r="R21" s="29" t="s">
        <v>54</v>
      </c>
      <c r="S21" s="29" t="s">
        <v>55</v>
      </c>
      <c r="T21" s="35">
        <v>44012</v>
      </c>
      <c r="U21" s="35">
        <v>44195</v>
      </c>
      <c r="V21" s="29" t="s">
        <v>158</v>
      </c>
      <c r="W21" s="62" t="s">
        <v>47</v>
      </c>
      <c r="X21" s="31" t="s">
        <v>48</v>
      </c>
      <c r="Y21" s="31" t="s">
        <v>159</v>
      </c>
      <c r="Z21" s="31" t="s">
        <v>109</v>
      </c>
      <c r="AA21" s="59"/>
      <c r="AB21" s="59"/>
      <c r="AC21" s="59"/>
      <c r="AD21" s="59"/>
      <c r="AE21" s="59"/>
      <c r="AF21" s="59"/>
      <c r="AG21" s="59"/>
      <c r="AH21" s="59"/>
      <c r="AI21" s="59"/>
    </row>
    <row r="22" spans="1:35" ht="176">
      <c r="A22" s="28">
        <v>1</v>
      </c>
      <c r="B22" s="29" t="s">
        <v>32</v>
      </c>
      <c r="C22" s="30">
        <v>16</v>
      </c>
      <c r="D22" s="32" t="s">
        <v>160</v>
      </c>
      <c r="E22" s="32" t="s">
        <v>161</v>
      </c>
      <c r="F22" s="29" t="s">
        <v>162</v>
      </c>
      <c r="G22" s="33">
        <v>1</v>
      </c>
      <c r="H22" s="29" t="s">
        <v>136</v>
      </c>
      <c r="I22" s="29" t="s">
        <v>37</v>
      </c>
      <c r="J22" s="29" t="s">
        <v>163</v>
      </c>
      <c r="K22" s="29" t="s">
        <v>39</v>
      </c>
      <c r="L22" s="33" t="s">
        <v>164</v>
      </c>
      <c r="M22" s="34" t="s">
        <v>41</v>
      </c>
      <c r="N22" s="41"/>
      <c r="O22" s="41"/>
      <c r="P22" s="29" t="s">
        <v>165</v>
      </c>
      <c r="Q22" s="29" t="s">
        <v>166</v>
      </c>
      <c r="R22" s="29" t="s">
        <v>44</v>
      </c>
      <c r="S22" s="29" t="s">
        <v>45</v>
      </c>
      <c r="T22" s="35">
        <v>44013</v>
      </c>
      <c r="U22" s="35">
        <v>44195</v>
      </c>
      <c r="V22" s="29" t="s">
        <v>167</v>
      </c>
      <c r="W22" s="62" t="s">
        <v>47</v>
      </c>
      <c r="X22" s="31" t="s">
        <v>48</v>
      </c>
      <c r="Y22" s="31" t="s">
        <v>159</v>
      </c>
      <c r="Z22" s="31" t="s">
        <v>152</v>
      </c>
      <c r="AA22" s="59"/>
      <c r="AB22" s="59"/>
      <c r="AC22" s="59"/>
      <c r="AD22" s="59"/>
      <c r="AE22" s="59"/>
      <c r="AF22" s="59"/>
      <c r="AG22" s="59"/>
      <c r="AH22" s="59"/>
      <c r="AI22" s="59"/>
    </row>
    <row r="23" spans="1:35" ht="224">
      <c r="A23" s="28">
        <v>1</v>
      </c>
      <c r="B23" s="29" t="s">
        <v>32</v>
      </c>
      <c r="C23" s="19">
        <v>17</v>
      </c>
      <c r="D23" s="20" t="s">
        <v>168</v>
      </c>
      <c r="E23" s="20" t="s">
        <v>169</v>
      </c>
      <c r="F23" s="29" t="s">
        <v>170</v>
      </c>
      <c r="G23" s="29">
        <v>4</v>
      </c>
      <c r="H23" s="40" t="s">
        <v>171</v>
      </c>
      <c r="I23" s="29" t="s">
        <v>37</v>
      </c>
      <c r="J23" s="18" t="s">
        <v>172</v>
      </c>
      <c r="K23" s="18" t="s">
        <v>80</v>
      </c>
      <c r="L23" s="40" t="s">
        <v>173</v>
      </c>
      <c r="M23" s="34" t="s">
        <v>41</v>
      </c>
      <c r="N23" s="41"/>
      <c r="O23" s="38"/>
      <c r="P23" s="40" t="s">
        <v>174</v>
      </c>
      <c r="Q23" s="63" t="s">
        <v>175</v>
      </c>
      <c r="R23" s="29" t="s">
        <v>44</v>
      </c>
      <c r="S23" s="29" t="s">
        <v>45</v>
      </c>
      <c r="T23" s="64">
        <v>44044</v>
      </c>
      <c r="U23" s="26">
        <v>44196</v>
      </c>
      <c r="V23" s="18" t="s">
        <v>176</v>
      </c>
      <c r="W23" s="62" t="s">
        <v>47</v>
      </c>
      <c r="X23" s="31" t="s">
        <v>48</v>
      </c>
      <c r="Y23" s="31" t="s">
        <v>49</v>
      </c>
      <c r="Z23" s="31" t="s">
        <v>177</v>
      </c>
      <c r="AA23" s="59"/>
      <c r="AB23" s="59"/>
      <c r="AC23" s="59"/>
      <c r="AD23" s="59"/>
      <c r="AE23" s="59"/>
      <c r="AF23" s="59"/>
      <c r="AG23" s="59"/>
      <c r="AH23" s="59"/>
      <c r="AI23" s="59"/>
    </row>
    <row r="24" spans="1:35" ht="112">
      <c r="A24" s="28">
        <v>1</v>
      </c>
      <c r="B24" s="29" t="s">
        <v>32</v>
      </c>
      <c r="C24" s="30">
        <v>18</v>
      </c>
      <c r="D24" s="20" t="s">
        <v>178</v>
      </c>
      <c r="E24" s="20" t="s">
        <v>179</v>
      </c>
      <c r="F24" s="40" t="s">
        <v>180</v>
      </c>
      <c r="G24" s="40">
        <v>100</v>
      </c>
      <c r="H24" s="40" t="s">
        <v>171</v>
      </c>
      <c r="I24" s="29" t="s">
        <v>37</v>
      </c>
      <c r="J24" s="29" t="s">
        <v>181</v>
      </c>
      <c r="K24" s="18" t="s">
        <v>80</v>
      </c>
      <c r="L24" s="40" t="s">
        <v>182</v>
      </c>
      <c r="M24" s="41"/>
      <c r="N24" s="41"/>
      <c r="O24" s="34" t="s">
        <v>41</v>
      </c>
      <c r="P24" s="65" t="s">
        <v>183</v>
      </c>
      <c r="Q24" s="29" t="s">
        <v>184</v>
      </c>
      <c r="R24" s="29" t="s">
        <v>44</v>
      </c>
      <c r="S24" s="29" t="s">
        <v>45</v>
      </c>
      <c r="T24" s="64">
        <v>44044</v>
      </c>
      <c r="U24" s="26">
        <v>44196</v>
      </c>
      <c r="V24" s="18" t="s">
        <v>176</v>
      </c>
      <c r="W24" s="62" t="s">
        <v>47</v>
      </c>
      <c r="X24" s="31" t="s">
        <v>48</v>
      </c>
      <c r="Y24" s="31" t="s">
        <v>49</v>
      </c>
      <c r="Z24" s="31" t="s">
        <v>177</v>
      </c>
      <c r="AA24" s="59"/>
      <c r="AB24" s="59"/>
      <c r="AC24" s="59"/>
      <c r="AD24" s="59"/>
      <c r="AE24" s="59"/>
      <c r="AF24" s="59"/>
      <c r="AG24" s="59"/>
      <c r="AH24" s="59"/>
      <c r="AI24" s="59"/>
    </row>
    <row r="25" spans="1:35" ht="112">
      <c r="A25" s="28">
        <v>1</v>
      </c>
      <c r="B25" s="29" t="s">
        <v>32</v>
      </c>
      <c r="C25" s="19">
        <v>19</v>
      </c>
      <c r="D25" s="20" t="s">
        <v>185</v>
      </c>
      <c r="E25" s="20" t="s">
        <v>186</v>
      </c>
      <c r="F25" s="40" t="s">
        <v>187</v>
      </c>
      <c r="G25" s="40">
        <v>2</v>
      </c>
      <c r="H25" s="40" t="s">
        <v>171</v>
      </c>
      <c r="I25" s="29" t="s">
        <v>37</v>
      </c>
      <c r="J25" s="29" t="s">
        <v>188</v>
      </c>
      <c r="K25" s="18" t="s">
        <v>80</v>
      </c>
      <c r="L25" s="40" t="s">
        <v>182</v>
      </c>
      <c r="M25" s="41"/>
      <c r="N25" s="41"/>
      <c r="O25" s="34" t="s">
        <v>41</v>
      </c>
      <c r="P25" s="65" t="s">
        <v>189</v>
      </c>
      <c r="Q25" s="33" t="s">
        <v>184</v>
      </c>
      <c r="R25" s="29" t="s">
        <v>44</v>
      </c>
      <c r="S25" s="29" t="s">
        <v>45</v>
      </c>
      <c r="T25" s="64">
        <v>43891</v>
      </c>
      <c r="U25" s="26">
        <v>44196</v>
      </c>
      <c r="V25" s="18" t="s">
        <v>176</v>
      </c>
      <c r="W25" s="62" t="s">
        <v>47</v>
      </c>
      <c r="X25" s="31" t="s">
        <v>48</v>
      </c>
      <c r="Y25" s="31" t="s">
        <v>49</v>
      </c>
      <c r="Z25" s="31" t="s">
        <v>152</v>
      </c>
      <c r="AA25" s="59"/>
      <c r="AB25" s="59"/>
      <c r="AC25" s="59"/>
      <c r="AD25" s="59"/>
      <c r="AE25" s="59"/>
      <c r="AF25" s="59"/>
      <c r="AG25" s="59"/>
      <c r="AH25" s="59"/>
      <c r="AI25" s="59"/>
    </row>
    <row r="26" spans="1:35" ht="112">
      <c r="A26" s="28">
        <v>1</v>
      </c>
      <c r="B26" s="29" t="s">
        <v>32</v>
      </c>
      <c r="C26" s="30">
        <v>20</v>
      </c>
      <c r="D26" s="20" t="s">
        <v>190</v>
      </c>
      <c r="E26" s="20" t="s">
        <v>186</v>
      </c>
      <c r="F26" s="40" t="s">
        <v>191</v>
      </c>
      <c r="G26" s="40">
        <v>1</v>
      </c>
      <c r="H26" s="40" t="s">
        <v>171</v>
      </c>
      <c r="I26" s="29" t="s">
        <v>37</v>
      </c>
      <c r="J26" s="40" t="s">
        <v>192</v>
      </c>
      <c r="K26" s="18" t="s">
        <v>80</v>
      </c>
      <c r="L26" s="40" t="s">
        <v>193</v>
      </c>
      <c r="M26" s="34" t="s">
        <v>41</v>
      </c>
      <c r="N26" s="41"/>
      <c r="O26" s="34" t="s">
        <v>41</v>
      </c>
      <c r="P26" s="33" t="s">
        <v>42</v>
      </c>
      <c r="Q26" s="29" t="s">
        <v>184</v>
      </c>
      <c r="R26" s="29" t="s">
        <v>44</v>
      </c>
      <c r="S26" s="29" t="s">
        <v>45</v>
      </c>
      <c r="T26" s="35">
        <v>43891</v>
      </c>
      <c r="U26" s="26">
        <v>44196</v>
      </c>
      <c r="V26" s="18" t="s">
        <v>176</v>
      </c>
      <c r="W26" s="62" t="s">
        <v>47</v>
      </c>
      <c r="X26" s="31" t="s">
        <v>48</v>
      </c>
      <c r="Y26" s="31" t="s">
        <v>49</v>
      </c>
      <c r="Z26" s="31" t="s">
        <v>152</v>
      </c>
      <c r="AA26" s="59"/>
      <c r="AB26" s="59"/>
      <c r="AC26" s="59"/>
      <c r="AD26" s="59"/>
      <c r="AE26" s="59"/>
      <c r="AF26" s="59"/>
      <c r="AG26" s="59"/>
      <c r="AH26" s="59"/>
      <c r="AI26" s="59"/>
    </row>
    <row r="27" spans="1:35" ht="112">
      <c r="A27" s="28">
        <v>1</v>
      </c>
      <c r="B27" s="29" t="s">
        <v>32</v>
      </c>
      <c r="C27" s="19">
        <v>21</v>
      </c>
      <c r="D27" s="20" t="s">
        <v>194</v>
      </c>
      <c r="E27" s="20" t="s">
        <v>186</v>
      </c>
      <c r="F27" s="40" t="s">
        <v>191</v>
      </c>
      <c r="G27" s="40">
        <v>1</v>
      </c>
      <c r="H27" s="40" t="s">
        <v>195</v>
      </c>
      <c r="I27" s="29" t="s">
        <v>37</v>
      </c>
      <c r="J27" s="29" t="s">
        <v>188</v>
      </c>
      <c r="K27" s="18" t="s">
        <v>80</v>
      </c>
      <c r="L27" s="40" t="s">
        <v>193</v>
      </c>
      <c r="M27" s="34" t="s">
        <v>41</v>
      </c>
      <c r="N27" s="41"/>
      <c r="O27" s="34" t="s">
        <v>41</v>
      </c>
      <c r="P27" s="33" t="s">
        <v>196</v>
      </c>
      <c r="Q27" s="33" t="s">
        <v>184</v>
      </c>
      <c r="R27" s="29" t="s">
        <v>44</v>
      </c>
      <c r="S27" s="29" t="s">
        <v>45</v>
      </c>
      <c r="T27" s="35">
        <v>44136</v>
      </c>
      <c r="U27" s="35">
        <v>44196</v>
      </c>
      <c r="V27" s="18" t="s">
        <v>176</v>
      </c>
      <c r="W27" s="62" t="s">
        <v>47</v>
      </c>
      <c r="X27" s="31" t="s">
        <v>48</v>
      </c>
      <c r="Y27" s="31" t="s">
        <v>49</v>
      </c>
      <c r="Z27" s="31" t="s">
        <v>152</v>
      </c>
      <c r="AA27" s="59"/>
      <c r="AB27" s="59"/>
      <c r="AC27" s="59"/>
      <c r="AD27" s="59"/>
      <c r="AE27" s="59"/>
      <c r="AF27" s="59"/>
      <c r="AG27" s="59"/>
      <c r="AH27" s="59"/>
      <c r="AI27" s="59"/>
    </row>
    <row r="28" spans="1:35" ht="128">
      <c r="A28" s="28">
        <v>1</v>
      </c>
      <c r="B28" s="29" t="s">
        <v>32</v>
      </c>
      <c r="C28" s="30">
        <v>22</v>
      </c>
      <c r="D28" s="20" t="s">
        <v>197</v>
      </c>
      <c r="E28" s="20" t="s">
        <v>198</v>
      </c>
      <c r="F28" s="40" t="s">
        <v>199</v>
      </c>
      <c r="G28" s="48">
        <v>100</v>
      </c>
      <c r="H28" s="40" t="s">
        <v>195</v>
      </c>
      <c r="I28" s="29" t="s">
        <v>37</v>
      </c>
      <c r="J28" s="29" t="s">
        <v>200</v>
      </c>
      <c r="K28" s="18" t="s">
        <v>80</v>
      </c>
      <c r="L28" s="40" t="s">
        <v>201</v>
      </c>
      <c r="M28" s="41"/>
      <c r="N28" s="41"/>
      <c r="O28" s="34" t="s">
        <v>41</v>
      </c>
      <c r="P28" s="29" t="s">
        <v>202</v>
      </c>
      <c r="Q28" s="33" t="s">
        <v>184</v>
      </c>
      <c r="R28" s="29" t="s">
        <v>44</v>
      </c>
      <c r="S28" s="29" t="s">
        <v>45</v>
      </c>
      <c r="T28" s="35">
        <v>44013</v>
      </c>
      <c r="U28" s="35">
        <v>44196</v>
      </c>
      <c r="V28" s="18" t="s">
        <v>176</v>
      </c>
      <c r="W28" s="62" t="s">
        <v>47</v>
      </c>
      <c r="X28" s="31" t="s">
        <v>48</v>
      </c>
      <c r="Y28" s="31" t="s">
        <v>49</v>
      </c>
      <c r="Z28" s="31" t="s">
        <v>177</v>
      </c>
      <c r="AA28" s="59"/>
      <c r="AB28" s="59"/>
      <c r="AC28" s="59"/>
      <c r="AD28" s="59"/>
      <c r="AE28" s="59"/>
      <c r="AF28" s="59"/>
      <c r="AG28" s="59"/>
      <c r="AH28" s="59"/>
      <c r="AI28" s="59"/>
    </row>
    <row r="29" spans="1:35" ht="112">
      <c r="A29" s="28">
        <v>1</v>
      </c>
      <c r="B29" s="29" t="s">
        <v>32</v>
      </c>
      <c r="C29" s="19">
        <v>23</v>
      </c>
      <c r="D29" s="20" t="s">
        <v>203</v>
      </c>
      <c r="E29" s="20" t="s">
        <v>204</v>
      </c>
      <c r="F29" s="40" t="s">
        <v>205</v>
      </c>
      <c r="G29" s="48">
        <v>4</v>
      </c>
      <c r="H29" s="40" t="s">
        <v>206</v>
      </c>
      <c r="I29" s="29" t="s">
        <v>37</v>
      </c>
      <c r="J29" s="29" t="s">
        <v>207</v>
      </c>
      <c r="K29" s="18" t="s">
        <v>80</v>
      </c>
      <c r="L29" s="48" t="s">
        <v>208</v>
      </c>
      <c r="M29" s="34" t="s">
        <v>41</v>
      </c>
      <c r="N29" s="41"/>
      <c r="O29" s="33"/>
      <c r="P29" s="29" t="s">
        <v>209</v>
      </c>
      <c r="Q29" s="33" t="s">
        <v>184</v>
      </c>
      <c r="R29" s="29" t="s">
        <v>44</v>
      </c>
      <c r="S29" s="29" t="s">
        <v>45</v>
      </c>
      <c r="T29" s="35">
        <v>44013</v>
      </c>
      <c r="U29" s="35">
        <v>44196</v>
      </c>
      <c r="V29" s="18" t="s">
        <v>176</v>
      </c>
      <c r="W29" s="62" t="s">
        <v>47</v>
      </c>
      <c r="X29" s="31" t="s">
        <v>48</v>
      </c>
      <c r="Y29" s="31" t="s">
        <v>49</v>
      </c>
      <c r="Z29" s="31" t="s">
        <v>177</v>
      </c>
      <c r="AA29" s="59"/>
      <c r="AB29" s="59"/>
      <c r="AC29" s="59"/>
      <c r="AD29" s="59"/>
      <c r="AE29" s="59"/>
      <c r="AF29" s="59"/>
      <c r="AG29" s="59"/>
      <c r="AH29" s="59"/>
      <c r="AI29" s="59"/>
    </row>
    <row r="30" spans="1:35" ht="112">
      <c r="A30" s="28">
        <v>1</v>
      </c>
      <c r="B30" s="29" t="s">
        <v>32</v>
      </c>
      <c r="C30" s="30">
        <v>24</v>
      </c>
      <c r="D30" s="32" t="s">
        <v>210</v>
      </c>
      <c r="E30" s="32" t="s">
        <v>211</v>
      </c>
      <c r="F30" s="29" t="s">
        <v>212</v>
      </c>
      <c r="G30" s="33">
        <v>1</v>
      </c>
      <c r="H30" s="29" t="s">
        <v>213</v>
      </c>
      <c r="I30" s="29" t="s">
        <v>37</v>
      </c>
      <c r="J30" s="29" t="s">
        <v>214</v>
      </c>
      <c r="K30" s="29" t="s">
        <v>80</v>
      </c>
      <c r="L30" s="29" t="s">
        <v>215</v>
      </c>
      <c r="M30" s="33"/>
      <c r="N30" s="34" t="s">
        <v>41</v>
      </c>
      <c r="O30" s="34" t="s">
        <v>41</v>
      </c>
      <c r="P30" s="33"/>
      <c r="Q30" s="29" t="s">
        <v>216</v>
      </c>
      <c r="R30" s="29" t="s">
        <v>217</v>
      </c>
      <c r="S30" s="29" t="s">
        <v>217</v>
      </c>
      <c r="T30" s="35">
        <v>43843</v>
      </c>
      <c r="U30" s="35">
        <v>43921</v>
      </c>
      <c r="V30" s="29" t="s">
        <v>158</v>
      </c>
      <c r="W30" s="62" t="s">
        <v>47</v>
      </c>
      <c r="X30" s="31" t="s">
        <v>48</v>
      </c>
      <c r="Y30" s="31" t="s">
        <v>49</v>
      </c>
      <c r="Z30" s="31" t="s">
        <v>57</v>
      </c>
      <c r="AA30" s="59"/>
      <c r="AB30" s="59"/>
      <c r="AC30" s="59"/>
      <c r="AD30" s="59"/>
      <c r="AE30" s="59"/>
      <c r="AF30" s="59"/>
      <c r="AG30" s="59"/>
      <c r="AH30" s="59"/>
      <c r="AI30" s="59"/>
    </row>
    <row r="31" spans="1:35" ht="96">
      <c r="A31" s="28">
        <v>1</v>
      </c>
      <c r="B31" s="29" t="s">
        <v>32</v>
      </c>
      <c r="C31" s="19">
        <v>25</v>
      </c>
      <c r="D31" s="32" t="s">
        <v>218</v>
      </c>
      <c r="E31" s="32" t="s">
        <v>219</v>
      </c>
      <c r="F31" s="29" t="s">
        <v>60</v>
      </c>
      <c r="G31" s="33">
        <v>1</v>
      </c>
      <c r="H31" s="29" t="s">
        <v>155</v>
      </c>
      <c r="I31" s="29" t="s">
        <v>37</v>
      </c>
      <c r="J31" s="29" t="s">
        <v>156</v>
      </c>
      <c r="K31" s="29" t="s">
        <v>39</v>
      </c>
      <c r="L31" s="33" t="s">
        <v>157</v>
      </c>
      <c r="M31" s="34" t="s">
        <v>41</v>
      </c>
      <c r="N31" s="41"/>
      <c r="O31" s="41"/>
      <c r="P31" s="33" t="s">
        <v>70</v>
      </c>
      <c r="Q31" s="33" t="s">
        <v>43</v>
      </c>
      <c r="R31" s="29" t="s">
        <v>54</v>
      </c>
      <c r="S31" s="29" t="s">
        <v>55</v>
      </c>
      <c r="T31" s="35">
        <v>43951</v>
      </c>
      <c r="U31" s="35">
        <v>44195</v>
      </c>
      <c r="V31" s="29" t="s">
        <v>158</v>
      </c>
      <c r="W31" s="62" t="s">
        <v>47</v>
      </c>
      <c r="X31" s="31" t="s">
        <v>48</v>
      </c>
      <c r="Y31" s="31" t="s">
        <v>159</v>
      </c>
      <c r="Z31" s="31" t="s">
        <v>109</v>
      </c>
      <c r="AA31" s="59"/>
      <c r="AB31" s="59"/>
      <c r="AC31" s="59"/>
      <c r="AD31" s="59"/>
      <c r="AE31" s="59"/>
      <c r="AF31" s="59"/>
      <c r="AG31" s="59"/>
      <c r="AH31" s="59"/>
      <c r="AI31" s="59"/>
    </row>
    <row r="32" spans="1:35" ht="160">
      <c r="A32" s="28">
        <v>1</v>
      </c>
      <c r="B32" s="29" t="s">
        <v>32</v>
      </c>
      <c r="C32" s="30">
        <v>26</v>
      </c>
      <c r="D32" s="32" t="s">
        <v>220</v>
      </c>
      <c r="E32" s="32" t="s">
        <v>221</v>
      </c>
      <c r="F32" s="29" t="s">
        <v>65</v>
      </c>
      <c r="G32" s="33">
        <v>1</v>
      </c>
      <c r="H32" s="29" t="s">
        <v>136</v>
      </c>
      <c r="I32" s="29" t="s">
        <v>37</v>
      </c>
      <c r="J32" s="29" t="s">
        <v>214</v>
      </c>
      <c r="K32" s="29" t="s">
        <v>39</v>
      </c>
      <c r="L32" s="29" t="s">
        <v>222</v>
      </c>
      <c r="M32" s="33"/>
      <c r="N32" s="33"/>
      <c r="O32" s="34" t="s">
        <v>41</v>
      </c>
      <c r="P32" s="33" t="s">
        <v>223</v>
      </c>
      <c r="Q32" s="33" t="s">
        <v>43</v>
      </c>
      <c r="R32" s="29" t="s">
        <v>217</v>
      </c>
      <c r="S32" s="29" t="s">
        <v>217</v>
      </c>
      <c r="T32" s="35">
        <v>43831</v>
      </c>
      <c r="U32" s="35">
        <v>43889</v>
      </c>
      <c r="V32" s="29" t="s">
        <v>224</v>
      </c>
      <c r="W32" s="62" t="s">
        <v>47</v>
      </c>
      <c r="X32" s="31" t="s">
        <v>48</v>
      </c>
      <c r="Y32" s="31" t="s">
        <v>49</v>
      </c>
      <c r="Z32" s="31" t="s">
        <v>57</v>
      </c>
      <c r="AA32" s="59"/>
      <c r="AB32" s="59"/>
      <c r="AC32" s="59"/>
      <c r="AD32" s="59"/>
      <c r="AE32" s="59"/>
      <c r="AF32" s="59"/>
      <c r="AG32" s="59"/>
      <c r="AH32" s="59"/>
      <c r="AI32" s="59"/>
    </row>
    <row r="33" spans="1:35" s="14" customFormat="1" ht="267" customHeight="1">
      <c r="A33" s="28">
        <v>1</v>
      </c>
      <c r="B33" s="29" t="s">
        <v>32</v>
      </c>
      <c r="C33" s="19">
        <v>27</v>
      </c>
      <c r="D33" s="32" t="s">
        <v>225</v>
      </c>
      <c r="E33" s="32" t="s">
        <v>226</v>
      </c>
      <c r="F33" s="29" t="s">
        <v>227</v>
      </c>
      <c r="G33" s="33">
        <v>1</v>
      </c>
      <c r="H33" s="29" t="s">
        <v>228</v>
      </c>
      <c r="I33" s="29" t="s">
        <v>229</v>
      </c>
      <c r="J33" s="29" t="s">
        <v>230</v>
      </c>
      <c r="K33" s="29" t="s">
        <v>231</v>
      </c>
      <c r="L33" s="29" t="s">
        <v>232</v>
      </c>
      <c r="M33" s="45" t="s">
        <v>41</v>
      </c>
      <c r="N33" s="45"/>
      <c r="O33" s="45"/>
      <c r="P33" s="29" t="s">
        <v>233</v>
      </c>
      <c r="Q33" s="29" t="s">
        <v>234</v>
      </c>
      <c r="R33" s="29"/>
      <c r="S33" s="29"/>
      <c r="T33" s="36" t="s">
        <v>235</v>
      </c>
      <c r="U33" s="36" t="s">
        <v>236</v>
      </c>
      <c r="V33" s="29" t="s">
        <v>237</v>
      </c>
      <c r="W33" s="62" t="s">
        <v>238</v>
      </c>
      <c r="X33" s="31"/>
      <c r="Y33" s="31"/>
      <c r="Z33" s="31"/>
      <c r="AA33" s="59"/>
      <c r="AB33" s="59"/>
      <c r="AC33" s="59"/>
      <c r="AD33" s="59"/>
      <c r="AE33" s="59"/>
      <c r="AF33" s="59"/>
      <c r="AG33" s="59"/>
      <c r="AH33" s="59"/>
      <c r="AI33" s="59"/>
    </row>
    <row r="34" spans="1:35" s="14" customFormat="1" ht="160.5" customHeight="1">
      <c r="A34" s="28">
        <v>1</v>
      </c>
      <c r="B34" s="29" t="s">
        <v>32</v>
      </c>
      <c r="C34" s="30">
        <v>28</v>
      </c>
      <c r="D34" s="32" t="s">
        <v>239</v>
      </c>
      <c r="E34" s="32" t="s">
        <v>240</v>
      </c>
      <c r="F34" s="29" t="s">
        <v>241</v>
      </c>
      <c r="G34" s="33">
        <v>3</v>
      </c>
      <c r="H34" s="29" t="s">
        <v>242</v>
      </c>
      <c r="I34" s="29" t="s">
        <v>243</v>
      </c>
      <c r="J34" s="29" t="s">
        <v>244</v>
      </c>
      <c r="K34" s="29" t="s">
        <v>80</v>
      </c>
      <c r="L34" s="29" t="s">
        <v>245</v>
      </c>
      <c r="M34" s="45" t="s">
        <v>41</v>
      </c>
      <c r="N34" s="45"/>
      <c r="O34" s="45"/>
      <c r="P34" s="29" t="s">
        <v>246</v>
      </c>
      <c r="Q34" s="29" t="s">
        <v>247</v>
      </c>
      <c r="R34" s="29" t="s">
        <v>248</v>
      </c>
      <c r="S34" s="29" t="s">
        <v>248</v>
      </c>
      <c r="T34" s="29" t="s">
        <v>249</v>
      </c>
      <c r="U34" s="36" t="s">
        <v>250</v>
      </c>
      <c r="V34" s="29" t="s">
        <v>237</v>
      </c>
      <c r="W34" s="62" t="s">
        <v>238</v>
      </c>
      <c r="X34" s="29" t="s">
        <v>248</v>
      </c>
      <c r="Y34" s="29" t="s">
        <v>248</v>
      </c>
      <c r="Z34" s="29" t="s">
        <v>248</v>
      </c>
      <c r="AA34" s="59"/>
      <c r="AB34" s="59"/>
      <c r="AC34" s="59"/>
      <c r="AD34" s="59"/>
      <c r="AE34" s="59"/>
      <c r="AF34" s="59"/>
      <c r="AG34" s="59"/>
      <c r="AH34" s="59"/>
      <c r="AI34" s="59"/>
    </row>
    <row r="35" spans="1:35" s="14" customFormat="1" ht="160.5" customHeight="1">
      <c r="A35" s="28">
        <v>1</v>
      </c>
      <c r="B35" s="29" t="s">
        <v>32</v>
      </c>
      <c r="C35" s="19">
        <v>29</v>
      </c>
      <c r="D35" s="32" t="s">
        <v>251</v>
      </c>
      <c r="E35" s="32" t="s">
        <v>252</v>
      </c>
      <c r="F35" s="29" t="s">
        <v>65</v>
      </c>
      <c r="G35" s="33">
        <v>1</v>
      </c>
      <c r="H35" s="29" t="s">
        <v>155</v>
      </c>
      <c r="I35" s="29" t="s">
        <v>37</v>
      </c>
      <c r="J35" s="29" t="s">
        <v>253</v>
      </c>
      <c r="K35" s="29" t="s">
        <v>43</v>
      </c>
      <c r="L35" s="29" t="s">
        <v>254</v>
      </c>
      <c r="M35" s="33"/>
      <c r="N35" s="33"/>
      <c r="O35" s="34" t="s">
        <v>41</v>
      </c>
      <c r="P35" s="33" t="s">
        <v>223</v>
      </c>
      <c r="Q35" s="33" t="s">
        <v>43</v>
      </c>
      <c r="R35" s="29" t="s">
        <v>217</v>
      </c>
      <c r="S35" s="29" t="s">
        <v>217</v>
      </c>
      <c r="T35" s="35">
        <v>44105</v>
      </c>
      <c r="U35" s="35">
        <v>44185</v>
      </c>
      <c r="V35" s="29" t="s">
        <v>224</v>
      </c>
      <c r="W35" s="62" t="s">
        <v>47</v>
      </c>
      <c r="X35" s="31" t="s">
        <v>48</v>
      </c>
      <c r="Y35" s="31" t="s">
        <v>49</v>
      </c>
      <c r="Z35" s="31" t="s">
        <v>57</v>
      </c>
      <c r="AA35" s="59"/>
      <c r="AB35" s="59"/>
      <c r="AC35" s="59"/>
      <c r="AD35" s="59"/>
      <c r="AE35" s="59"/>
      <c r="AF35" s="59"/>
      <c r="AG35" s="59"/>
      <c r="AH35" s="59"/>
      <c r="AI35" s="59"/>
    </row>
    <row r="36" spans="1:35" ht="176">
      <c r="A36" s="47">
        <v>2</v>
      </c>
      <c r="B36" s="29" t="s">
        <v>255</v>
      </c>
      <c r="C36" s="30">
        <v>30</v>
      </c>
      <c r="D36" s="49" t="s">
        <v>256</v>
      </c>
      <c r="E36" s="32" t="s">
        <v>257</v>
      </c>
      <c r="F36" s="29" t="s">
        <v>258</v>
      </c>
      <c r="G36" s="33">
        <v>1</v>
      </c>
      <c r="H36" s="29" t="s">
        <v>258</v>
      </c>
      <c r="I36" s="29" t="s">
        <v>37</v>
      </c>
      <c r="J36" s="29" t="s">
        <v>43</v>
      </c>
      <c r="K36" s="29" t="s">
        <v>43</v>
      </c>
      <c r="L36" s="29" t="s">
        <v>43</v>
      </c>
      <c r="M36" s="38" t="s">
        <v>43</v>
      </c>
      <c r="N36" s="38" t="s">
        <v>43</v>
      </c>
      <c r="O36" s="38" t="s">
        <v>43</v>
      </c>
      <c r="P36" s="29" t="s">
        <v>43</v>
      </c>
      <c r="Q36" s="29" t="s">
        <v>43</v>
      </c>
      <c r="R36" s="29" t="s">
        <v>43</v>
      </c>
      <c r="S36" s="29" t="s">
        <v>43</v>
      </c>
      <c r="T36" s="35">
        <v>43872</v>
      </c>
      <c r="U36" s="35">
        <v>43951</v>
      </c>
      <c r="V36" s="29" t="s">
        <v>158</v>
      </c>
      <c r="W36" s="62" t="s">
        <v>47</v>
      </c>
      <c r="X36" s="31" t="s">
        <v>48</v>
      </c>
      <c r="Y36" s="31" t="s">
        <v>159</v>
      </c>
      <c r="Z36" s="31" t="s">
        <v>259</v>
      </c>
      <c r="AA36" s="59"/>
      <c r="AB36" s="59"/>
      <c r="AC36" s="59"/>
      <c r="AD36" s="59"/>
      <c r="AE36" s="59"/>
      <c r="AF36" s="59"/>
      <c r="AG36" s="59"/>
      <c r="AH36" s="59"/>
      <c r="AI36" s="59"/>
    </row>
    <row r="37" spans="1:35" ht="240">
      <c r="A37" s="47">
        <v>2</v>
      </c>
      <c r="B37" s="29" t="s">
        <v>255</v>
      </c>
      <c r="C37" s="19">
        <v>31</v>
      </c>
      <c r="D37" s="49" t="s">
        <v>260</v>
      </c>
      <c r="E37" s="32" t="s">
        <v>261</v>
      </c>
      <c r="F37" s="29" t="s">
        <v>262</v>
      </c>
      <c r="G37" s="33">
        <v>1</v>
      </c>
      <c r="H37" s="29" t="s">
        <v>263</v>
      </c>
      <c r="I37" s="29" t="s">
        <v>37</v>
      </c>
      <c r="J37" s="29" t="s">
        <v>43</v>
      </c>
      <c r="K37" s="29" t="s">
        <v>43</v>
      </c>
      <c r="L37" s="29" t="s">
        <v>43</v>
      </c>
      <c r="M37" s="38" t="s">
        <v>43</v>
      </c>
      <c r="N37" s="38" t="s">
        <v>43</v>
      </c>
      <c r="O37" s="38" t="s">
        <v>43</v>
      </c>
      <c r="P37" s="29" t="s">
        <v>43</v>
      </c>
      <c r="Q37" s="29" t="s">
        <v>43</v>
      </c>
      <c r="R37" s="29" t="s">
        <v>43</v>
      </c>
      <c r="S37" s="29" t="s">
        <v>43</v>
      </c>
      <c r="T37" s="35">
        <v>43891</v>
      </c>
      <c r="U37" s="35">
        <v>43951</v>
      </c>
      <c r="V37" s="29" t="s">
        <v>158</v>
      </c>
      <c r="W37" s="62" t="s">
        <v>47</v>
      </c>
      <c r="X37" s="31" t="s">
        <v>48</v>
      </c>
      <c r="Y37" s="31" t="s">
        <v>159</v>
      </c>
      <c r="Z37" s="31" t="s">
        <v>259</v>
      </c>
      <c r="AA37" s="59"/>
      <c r="AB37" s="59"/>
      <c r="AC37" s="59"/>
      <c r="AD37" s="59"/>
      <c r="AE37" s="59"/>
      <c r="AF37" s="59"/>
      <c r="AG37" s="59"/>
      <c r="AH37" s="59"/>
      <c r="AI37" s="59"/>
    </row>
    <row r="38" spans="1:35" ht="128">
      <c r="A38" s="47">
        <v>2</v>
      </c>
      <c r="B38" s="29" t="s">
        <v>255</v>
      </c>
      <c r="C38" s="30">
        <v>32</v>
      </c>
      <c r="D38" s="49" t="s">
        <v>264</v>
      </c>
      <c r="E38" s="32" t="s">
        <v>265</v>
      </c>
      <c r="F38" s="29" t="s">
        <v>266</v>
      </c>
      <c r="G38" s="33">
        <v>1</v>
      </c>
      <c r="H38" s="29" t="s">
        <v>266</v>
      </c>
      <c r="I38" s="29" t="s">
        <v>37</v>
      </c>
      <c r="J38" s="29" t="s">
        <v>43</v>
      </c>
      <c r="K38" s="29" t="s">
        <v>43</v>
      </c>
      <c r="L38" s="29" t="s">
        <v>43</v>
      </c>
      <c r="M38" s="38" t="s">
        <v>43</v>
      </c>
      <c r="N38" s="38" t="s">
        <v>43</v>
      </c>
      <c r="O38" s="38" t="s">
        <v>43</v>
      </c>
      <c r="P38" s="29" t="s">
        <v>43</v>
      </c>
      <c r="Q38" s="29" t="s">
        <v>43</v>
      </c>
      <c r="R38" s="29" t="s">
        <v>43</v>
      </c>
      <c r="S38" s="29" t="s">
        <v>43</v>
      </c>
      <c r="T38" s="35">
        <v>43891</v>
      </c>
      <c r="U38" s="35">
        <v>44104</v>
      </c>
      <c r="V38" s="29" t="s">
        <v>158</v>
      </c>
      <c r="W38" s="62" t="s">
        <v>47</v>
      </c>
      <c r="X38" s="31" t="s">
        <v>48</v>
      </c>
      <c r="Y38" s="31" t="s">
        <v>159</v>
      </c>
      <c r="Z38" s="31" t="s">
        <v>259</v>
      </c>
      <c r="AA38" s="59"/>
      <c r="AB38" s="59"/>
      <c r="AC38" s="59"/>
      <c r="AD38" s="59"/>
      <c r="AE38" s="59"/>
      <c r="AF38" s="59"/>
      <c r="AG38" s="59"/>
      <c r="AH38" s="59"/>
      <c r="AI38" s="59"/>
    </row>
    <row r="39" spans="1:35" ht="96">
      <c r="A39" s="47">
        <v>2</v>
      </c>
      <c r="B39" s="29" t="s">
        <v>255</v>
      </c>
      <c r="C39" s="19">
        <v>33</v>
      </c>
      <c r="D39" s="49" t="s">
        <v>267</v>
      </c>
      <c r="E39" s="32" t="s">
        <v>268</v>
      </c>
      <c r="F39" s="29" t="s">
        <v>269</v>
      </c>
      <c r="G39" s="33">
        <v>1</v>
      </c>
      <c r="H39" s="29" t="s">
        <v>269</v>
      </c>
      <c r="I39" s="29" t="s">
        <v>37</v>
      </c>
      <c r="J39" s="29" t="s">
        <v>43</v>
      </c>
      <c r="K39" s="29" t="s">
        <v>43</v>
      </c>
      <c r="L39" s="29" t="s">
        <v>43</v>
      </c>
      <c r="M39" s="38" t="s">
        <v>43</v>
      </c>
      <c r="N39" s="38" t="s">
        <v>43</v>
      </c>
      <c r="O39" s="38" t="s">
        <v>43</v>
      </c>
      <c r="P39" s="29" t="s">
        <v>43</v>
      </c>
      <c r="Q39" s="29" t="s">
        <v>43</v>
      </c>
      <c r="R39" s="29" t="s">
        <v>43</v>
      </c>
      <c r="S39" s="29" t="s">
        <v>43</v>
      </c>
      <c r="T39" s="35">
        <v>43891</v>
      </c>
      <c r="U39" s="35">
        <v>43982</v>
      </c>
      <c r="V39" s="29" t="s">
        <v>158</v>
      </c>
      <c r="W39" s="62" t="s">
        <v>47</v>
      </c>
      <c r="X39" s="31" t="s">
        <v>48</v>
      </c>
      <c r="Y39" s="31" t="s">
        <v>159</v>
      </c>
      <c r="Z39" s="31" t="s">
        <v>259</v>
      </c>
      <c r="AA39" s="59"/>
      <c r="AB39" s="59"/>
      <c r="AC39" s="59"/>
      <c r="AD39" s="59"/>
      <c r="AE39" s="59"/>
      <c r="AF39" s="59"/>
      <c r="AG39" s="59"/>
      <c r="AH39" s="59"/>
      <c r="AI39" s="59"/>
    </row>
    <row r="40" spans="1:35" ht="160">
      <c r="A40" s="47">
        <v>2</v>
      </c>
      <c r="B40" s="29" t="s">
        <v>255</v>
      </c>
      <c r="C40" s="30">
        <v>34</v>
      </c>
      <c r="D40" s="49" t="s">
        <v>270</v>
      </c>
      <c r="E40" s="32" t="s">
        <v>271</v>
      </c>
      <c r="F40" s="29" t="s">
        <v>272</v>
      </c>
      <c r="G40" s="33">
        <v>1</v>
      </c>
      <c r="H40" s="29" t="s">
        <v>272</v>
      </c>
      <c r="I40" s="29" t="s">
        <v>37</v>
      </c>
      <c r="J40" s="29" t="s">
        <v>43</v>
      </c>
      <c r="K40" s="29" t="s">
        <v>43</v>
      </c>
      <c r="L40" s="29" t="s">
        <v>43</v>
      </c>
      <c r="M40" s="38" t="s">
        <v>43</v>
      </c>
      <c r="N40" s="38" t="s">
        <v>43</v>
      </c>
      <c r="O40" s="38" t="s">
        <v>43</v>
      </c>
      <c r="P40" s="29" t="s">
        <v>43</v>
      </c>
      <c r="Q40" s="29" t="s">
        <v>43</v>
      </c>
      <c r="R40" s="29" t="s">
        <v>43</v>
      </c>
      <c r="S40" s="29" t="s">
        <v>43</v>
      </c>
      <c r="T40" s="35">
        <v>43891</v>
      </c>
      <c r="U40" s="35">
        <v>43951</v>
      </c>
      <c r="V40" s="29" t="s">
        <v>158</v>
      </c>
      <c r="W40" s="62" t="s">
        <v>47</v>
      </c>
      <c r="X40" s="31" t="s">
        <v>48</v>
      </c>
      <c r="Y40" s="31" t="s">
        <v>159</v>
      </c>
      <c r="Z40" s="31" t="s">
        <v>259</v>
      </c>
      <c r="AA40" s="59"/>
      <c r="AB40" s="59"/>
      <c r="AC40" s="59"/>
      <c r="AD40" s="59"/>
      <c r="AE40" s="59"/>
      <c r="AF40" s="59"/>
      <c r="AG40" s="59"/>
      <c r="AH40" s="59"/>
      <c r="AI40" s="59"/>
    </row>
    <row r="41" spans="1:35" ht="80">
      <c r="A41" s="47">
        <v>2</v>
      </c>
      <c r="B41" s="29" t="s">
        <v>255</v>
      </c>
      <c r="C41" s="19">
        <v>35</v>
      </c>
      <c r="D41" s="49" t="s">
        <v>273</v>
      </c>
      <c r="E41" s="32" t="s">
        <v>274</v>
      </c>
      <c r="F41" s="29" t="s">
        <v>275</v>
      </c>
      <c r="G41" s="33">
        <v>3</v>
      </c>
      <c r="H41" s="29" t="s">
        <v>275</v>
      </c>
      <c r="I41" s="29" t="s">
        <v>37</v>
      </c>
      <c r="J41" s="29" t="s">
        <v>43</v>
      </c>
      <c r="K41" s="29" t="s">
        <v>43</v>
      </c>
      <c r="L41" s="29" t="s">
        <v>43</v>
      </c>
      <c r="M41" s="38" t="s">
        <v>43</v>
      </c>
      <c r="N41" s="38" t="s">
        <v>43</v>
      </c>
      <c r="O41" s="38" t="s">
        <v>43</v>
      </c>
      <c r="P41" s="29" t="s">
        <v>43</v>
      </c>
      <c r="Q41" s="29" t="s">
        <v>43</v>
      </c>
      <c r="R41" s="29" t="s">
        <v>43</v>
      </c>
      <c r="S41" s="29" t="s">
        <v>43</v>
      </c>
      <c r="T41" s="35">
        <v>43952</v>
      </c>
      <c r="U41" s="35">
        <v>44211</v>
      </c>
      <c r="V41" s="29" t="s">
        <v>158</v>
      </c>
      <c r="W41" s="62" t="s">
        <v>47</v>
      </c>
      <c r="X41" s="31" t="s">
        <v>48</v>
      </c>
      <c r="Y41" s="31" t="s">
        <v>159</v>
      </c>
      <c r="Z41" s="31" t="s">
        <v>259</v>
      </c>
      <c r="AA41" s="59"/>
      <c r="AB41" s="59"/>
      <c r="AC41" s="59"/>
      <c r="AD41" s="59"/>
      <c r="AE41" s="59"/>
      <c r="AF41" s="59"/>
      <c r="AG41" s="59"/>
      <c r="AH41" s="59"/>
      <c r="AI41" s="59"/>
    </row>
    <row r="42" spans="1:35" ht="128">
      <c r="A42" s="47">
        <v>2</v>
      </c>
      <c r="B42" s="29" t="s">
        <v>255</v>
      </c>
      <c r="C42" s="30">
        <v>36</v>
      </c>
      <c r="D42" s="49" t="s">
        <v>276</v>
      </c>
      <c r="E42" s="32" t="s">
        <v>277</v>
      </c>
      <c r="F42" s="29" t="s">
        <v>278</v>
      </c>
      <c r="G42" s="33">
        <v>1</v>
      </c>
      <c r="H42" s="29" t="s">
        <v>278</v>
      </c>
      <c r="I42" s="29" t="s">
        <v>37</v>
      </c>
      <c r="J42" s="29" t="s">
        <v>43</v>
      </c>
      <c r="K42" s="29" t="s">
        <v>43</v>
      </c>
      <c r="L42" s="29" t="s">
        <v>43</v>
      </c>
      <c r="M42" s="38" t="s">
        <v>43</v>
      </c>
      <c r="N42" s="38" t="s">
        <v>43</v>
      </c>
      <c r="O42" s="38" t="s">
        <v>43</v>
      </c>
      <c r="P42" s="29" t="s">
        <v>43</v>
      </c>
      <c r="Q42" s="29" t="s">
        <v>43</v>
      </c>
      <c r="R42" s="29" t="s">
        <v>43</v>
      </c>
      <c r="S42" s="29" t="s">
        <v>43</v>
      </c>
      <c r="T42" s="35">
        <v>43891</v>
      </c>
      <c r="U42" s="35">
        <v>43951</v>
      </c>
      <c r="V42" s="29" t="s">
        <v>158</v>
      </c>
      <c r="W42" s="62" t="s">
        <v>47</v>
      </c>
      <c r="X42" s="31" t="s">
        <v>48</v>
      </c>
      <c r="Y42" s="31" t="s">
        <v>159</v>
      </c>
      <c r="Z42" s="31" t="s">
        <v>259</v>
      </c>
      <c r="AA42" s="59"/>
      <c r="AB42" s="59"/>
      <c r="AC42" s="59"/>
      <c r="AD42" s="59"/>
      <c r="AE42" s="59"/>
      <c r="AF42" s="59"/>
      <c r="AG42" s="59"/>
      <c r="AH42" s="59"/>
      <c r="AI42" s="59"/>
    </row>
    <row r="43" spans="1:35" ht="192">
      <c r="A43" s="47">
        <v>2</v>
      </c>
      <c r="B43" s="29" t="s">
        <v>255</v>
      </c>
      <c r="C43" s="19">
        <v>37</v>
      </c>
      <c r="D43" s="49" t="s">
        <v>279</v>
      </c>
      <c r="E43" s="32" t="s">
        <v>280</v>
      </c>
      <c r="F43" s="29" t="s">
        <v>281</v>
      </c>
      <c r="G43" s="33">
        <v>1</v>
      </c>
      <c r="H43" s="29" t="s">
        <v>281</v>
      </c>
      <c r="I43" s="29" t="s">
        <v>37</v>
      </c>
      <c r="J43" s="29" t="s">
        <v>43</v>
      </c>
      <c r="K43" s="29" t="s">
        <v>43</v>
      </c>
      <c r="L43" s="29" t="s">
        <v>43</v>
      </c>
      <c r="M43" s="38" t="s">
        <v>43</v>
      </c>
      <c r="N43" s="38" t="s">
        <v>43</v>
      </c>
      <c r="O43" s="38" t="s">
        <v>43</v>
      </c>
      <c r="P43" s="29" t="s">
        <v>43</v>
      </c>
      <c r="Q43" s="29" t="s">
        <v>43</v>
      </c>
      <c r="R43" s="29" t="s">
        <v>43</v>
      </c>
      <c r="S43" s="29" t="s">
        <v>43</v>
      </c>
      <c r="T43" s="35">
        <v>44013</v>
      </c>
      <c r="U43" s="35">
        <v>44211</v>
      </c>
      <c r="V43" s="29" t="s">
        <v>158</v>
      </c>
      <c r="W43" s="62" t="s">
        <v>47</v>
      </c>
      <c r="X43" s="31" t="s">
        <v>48</v>
      </c>
      <c r="Y43" s="31" t="s">
        <v>159</v>
      </c>
      <c r="Z43" s="31" t="s">
        <v>259</v>
      </c>
      <c r="AA43" s="59"/>
      <c r="AB43" s="59"/>
      <c r="AC43" s="59"/>
      <c r="AD43" s="59"/>
      <c r="AE43" s="59"/>
      <c r="AF43" s="59"/>
      <c r="AG43" s="59"/>
      <c r="AH43" s="59"/>
      <c r="AI43" s="59"/>
    </row>
    <row r="44" spans="1:35" ht="112">
      <c r="A44" s="46">
        <v>3</v>
      </c>
      <c r="B44" s="29" t="s">
        <v>282</v>
      </c>
      <c r="C44" s="30">
        <v>38</v>
      </c>
      <c r="D44" s="32" t="s">
        <v>283</v>
      </c>
      <c r="E44" s="32" t="s">
        <v>284</v>
      </c>
      <c r="F44" s="29" t="s">
        <v>285</v>
      </c>
      <c r="G44" s="33">
        <v>1</v>
      </c>
      <c r="H44" s="29" t="s">
        <v>286</v>
      </c>
      <c r="I44" s="29" t="s">
        <v>37</v>
      </c>
      <c r="J44" s="29" t="s">
        <v>287</v>
      </c>
      <c r="K44" s="29" t="s">
        <v>288</v>
      </c>
      <c r="L44" s="29" t="s">
        <v>289</v>
      </c>
      <c r="M44" s="34" t="s">
        <v>41</v>
      </c>
      <c r="N44" s="33"/>
      <c r="O44" s="34" t="s">
        <v>41</v>
      </c>
      <c r="P44" s="33" t="s">
        <v>70</v>
      </c>
      <c r="Q44" s="33" t="s">
        <v>43</v>
      </c>
      <c r="R44" s="29" t="s">
        <v>217</v>
      </c>
      <c r="S44" s="29" t="s">
        <v>217</v>
      </c>
      <c r="T44" s="35">
        <v>43862</v>
      </c>
      <c r="U44" s="35">
        <v>44196</v>
      </c>
      <c r="V44" s="29" t="s">
        <v>290</v>
      </c>
      <c r="W44" s="62" t="s">
        <v>47</v>
      </c>
      <c r="X44" s="31" t="s">
        <v>48</v>
      </c>
      <c r="Y44" s="31" t="s">
        <v>49</v>
      </c>
      <c r="Z44" s="31" t="s">
        <v>291</v>
      </c>
      <c r="AA44" s="59"/>
      <c r="AB44" s="59"/>
      <c r="AC44" s="59"/>
      <c r="AD44" s="59"/>
      <c r="AE44" s="59"/>
      <c r="AF44" s="59"/>
      <c r="AG44" s="59"/>
      <c r="AH44" s="59"/>
      <c r="AI44" s="59"/>
    </row>
    <row r="45" spans="1:35" ht="80">
      <c r="A45" s="46">
        <v>3</v>
      </c>
      <c r="B45" s="29" t="s">
        <v>282</v>
      </c>
      <c r="C45" s="19">
        <v>39</v>
      </c>
      <c r="D45" s="31" t="s">
        <v>292</v>
      </c>
      <c r="E45" s="32" t="s">
        <v>293</v>
      </c>
      <c r="F45" s="29" t="s">
        <v>294</v>
      </c>
      <c r="G45" s="33">
        <v>2</v>
      </c>
      <c r="H45" s="29" t="s">
        <v>295</v>
      </c>
      <c r="I45" s="29" t="s">
        <v>37</v>
      </c>
      <c r="J45" s="29" t="s">
        <v>287</v>
      </c>
      <c r="K45" s="29" t="s">
        <v>68</v>
      </c>
      <c r="L45" s="33" t="s">
        <v>43</v>
      </c>
      <c r="M45" s="34" t="s">
        <v>41</v>
      </c>
      <c r="N45" s="41"/>
      <c r="O45" s="33"/>
      <c r="P45" s="29" t="s">
        <v>70</v>
      </c>
      <c r="Q45" s="29" t="s">
        <v>43</v>
      </c>
      <c r="R45" s="29" t="s">
        <v>43</v>
      </c>
      <c r="S45" s="29" t="s">
        <v>43</v>
      </c>
      <c r="T45" s="35">
        <v>43862</v>
      </c>
      <c r="U45" s="35">
        <v>44196</v>
      </c>
      <c r="V45" s="29" t="s">
        <v>158</v>
      </c>
      <c r="W45" s="62" t="s">
        <v>47</v>
      </c>
      <c r="X45" s="31" t="s">
        <v>48</v>
      </c>
      <c r="Y45" s="31" t="s">
        <v>159</v>
      </c>
      <c r="Z45" s="31" t="s">
        <v>109</v>
      </c>
      <c r="AA45" s="59"/>
      <c r="AB45" s="59"/>
      <c r="AC45" s="59"/>
      <c r="AD45" s="59"/>
      <c r="AE45" s="59"/>
      <c r="AF45" s="59"/>
      <c r="AG45" s="59"/>
      <c r="AH45" s="59"/>
      <c r="AI45" s="59"/>
    </row>
    <row r="46" spans="1:35" ht="80">
      <c r="A46" s="46">
        <v>3</v>
      </c>
      <c r="B46" s="29" t="s">
        <v>282</v>
      </c>
      <c r="C46" s="30">
        <v>40</v>
      </c>
      <c r="D46" s="31" t="s">
        <v>296</v>
      </c>
      <c r="E46" s="32" t="s">
        <v>297</v>
      </c>
      <c r="F46" s="29" t="s">
        <v>77</v>
      </c>
      <c r="G46" s="33">
        <v>2</v>
      </c>
      <c r="H46" s="29" t="s">
        <v>298</v>
      </c>
      <c r="I46" s="29" t="s">
        <v>37</v>
      </c>
      <c r="J46" s="29" t="s">
        <v>287</v>
      </c>
      <c r="K46" s="29" t="s">
        <v>299</v>
      </c>
      <c r="L46" s="33" t="s">
        <v>43</v>
      </c>
      <c r="M46" s="34" t="s">
        <v>41</v>
      </c>
      <c r="N46" s="33"/>
      <c r="O46" s="33"/>
      <c r="P46" s="33" t="s">
        <v>70</v>
      </c>
      <c r="Q46" s="29" t="s">
        <v>43</v>
      </c>
      <c r="R46" s="29" t="s">
        <v>43</v>
      </c>
      <c r="S46" s="29" t="s">
        <v>43</v>
      </c>
      <c r="T46" s="35">
        <v>43891</v>
      </c>
      <c r="U46" s="35">
        <v>44165</v>
      </c>
      <c r="V46" s="29" t="s">
        <v>158</v>
      </c>
      <c r="W46" s="62" t="s">
        <v>47</v>
      </c>
      <c r="X46" s="31" t="s">
        <v>48</v>
      </c>
      <c r="Y46" s="31" t="s">
        <v>159</v>
      </c>
      <c r="Z46" s="31" t="s">
        <v>109</v>
      </c>
      <c r="AA46" s="59"/>
      <c r="AB46" s="59"/>
      <c r="AC46" s="59"/>
      <c r="AD46" s="59"/>
      <c r="AE46" s="59"/>
      <c r="AF46" s="59"/>
      <c r="AG46" s="59"/>
      <c r="AH46" s="59"/>
      <c r="AI46" s="59"/>
    </row>
    <row r="47" spans="1:35" ht="192">
      <c r="A47" s="46">
        <v>3</v>
      </c>
      <c r="B47" s="29" t="s">
        <v>282</v>
      </c>
      <c r="C47" s="19">
        <v>41</v>
      </c>
      <c r="D47" s="32" t="s">
        <v>300</v>
      </c>
      <c r="E47" s="32" t="s">
        <v>301</v>
      </c>
      <c r="F47" s="29" t="s">
        <v>302</v>
      </c>
      <c r="G47" s="33">
        <v>1</v>
      </c>
      <c r="H47" s="29" t="s">
        <v>286</v>
      </c>
      <c r="I47" s="29" t="s">
        <v>303</v>
      </c>
      <c r="J47" s="29" t="s">
        <v>287</v>
      </c>
      <c r="K47" s="29" t="s">
        <v>304</v>
      </c>
      <c r="L47" s="33" t="s">
        <v>173</v>
      </c>
      <c r="M47" s="34" t="s">
        <v>41</v>
      </c>
      <c r="N47" s="33"/>
      <c r="O47" s="33"/>
      <c r="P47" s="33" t="s">
        <v>70</v>
      </c>
      <c r="Q47" s="29" t="s">
        <v>305</v>
      </c>
      <c r="R47" s="29" t="s">
        <v>217</v>
      </c>
      <c r="S47" s="29" t="s">
        <v>217</v>
      </c>
      <c r="T47" s="35">
        <v>43891</v>
      </c>
      <c r="U47" s="35">
        <v>44196</v>
      </c>
      <c r="V47" s="29" t="s">
        <v>306</v>
      </c>
      <c r="W47" s="62" t="s">
        <v>47</v>
      </c>
      <c r="X47" s="31" t="s">
        <v>48</v>
      </c>
      <c r="Y47" s="31" t="s">
        <v>159</v>
      </c>
      <c r="Z47" s="31" t="s">
        <v>109</v>
      </c>
      <c r="AA47" s="59"/>
      <c r="AB47" s="59"/>
      <c r="AC47" s="59"/>
      <c r="AD47" s="59"/>
      <c r="AE47" s="59"/>
      <c r="AF47" s="59"/>
      <c r="AG47" s="59"/>
      <c r="AH47" s="59"/>
      <c r="AI47" s="59"/>
    </row>
    <row r="48" spans="1:35">
      <c r="A48" s="7"/>
      <c r="B48" s="50"/>
      <c r="C48" s="50"/>
      <c r="D48" s="51"/>
      <c r="E48" s="51"/>
      <c r="F48" s="52"/>
      <c r="G48" s="50"/>
      <c r="H48" s="50"/>
      <c r="I48" s="52"/>
      <c r="J48" s="52"/>
      <c r="K48" s="53"/>
      <c r="L48" s="53"/>
      <c r="M48" s="12"/>
      <c r="N48" s="12"/>
      <c r="O48" s="12"/>
      <c r="P48" s="53"/>
      <c r="Q48" s="53"/>
      <c r="R48" s="51"/>
      <c r="S48" s="51"/>
      <c r="T48" s="53"/>
      <c r="U48" s="53"/>
      <c r="V48" s="53"/>
      <c r="W48" s="51"/>
      <c r="X48" s="51"/>
      <c r="Y48" s="51"/>
      <c r="Z48" s="66"/>
      <c r="AA48" s="59"/>
      <c r="AB48" s="59"/>
      <c r="AC48" s="59"/>
      <c r="AD48" s="59"/>
      <c r="AE48" s="59"/>
      <c r="AF48" s="59"/>
      <c r="AG48" s="59"/>
      <c r="AH48" s="59"/>
      <c r="AI48" s="59"/>
    </row>
    <row r="49" spans="1:35">
      <c r="A49" s="7"/>
      <c r="B49" s="50"/>
      <c r="C49" s="50"/>
      <c r="D49" s="51"/>
      <c r="E49" s="51"/>
      <c r="F49" s="52"/>
      <c r="G49" s="50"/>
      <c r="H49" s="50"/>
      <c r="I49" s="52"/>
      <c r="J49" s="52"/>
      <c r="K49" s="53"/>
      <c r="L49" s="53"/>
      <c r="M49" s="12"/>
      <c r="N49" s="12"/>
      <c r="O49" s="12"/>
      <c r="P49" s="53"/>
      <c r="Q49" s="53"/>
      <c r="R49" s="51"/>
      <c r="S49" s="51"/>
      <c r="T49" s="53"/>
      <c r="U49" s="53"/>
      <c r="V49" s="53"/>
      <c r="W49" s="51"/>
      <c r="X49" s="51"/>
      <c r="Y49" s="51"/>
      <c r="Z49" s="66"/>
      <c r="AA49" s="59"/>
      <c r="AB49" s="59"/>
      <c r="AC49" s="59"/>
      <c r="AD49" s="59"/>
      <c r="AE49" s="59"/>
      <c r="AF49" s="59"/>
      <c r="AG49" s="59"/>
      <c r="AH49" s="59"/>
      <c r="AI49" s="59"/>
    </row>
    <row r="50" spans="1:35">
      <c r="A50" s="8"/>
      <c r="B50" s="50"/>
      <c r="C50" s="50"/>
      <c r="D50" s="51"/>
      <c r="E50" s="51"/>
      <c r="F50" s="52"/>
      <c r="G50" s="50"/>
      <c r="H50" s="50"/>
      <c r="I50" s="52"/>
      <c r="J50" s="52"/>
      <c r="K50" s="53"/>
      <c r="L50" s="53"/>
      <c r="M50" s="12"/>
      <c r="N50" s="12"/>
      <c r="O50" s="12"/>
      <c r="P50" s="53"/>
      <c r="Q50" s="53"/>
      <c r="R50" s="51"/>
      <c r="S50" s="51"/>
      <c r="T50" s="53"/>
      <c r="U50" s="53"/>
      <c r="V50" s="53"/>
      <c r="W50" s="51"/>
      <c r="X50" s="51"/>
      <c r="Y50" s="51"/>
      <c r="Z50" s="66"/>
      <c r="AA50" s="59"/>
      <c r="AB50" s="59"/>
      <c r="AC50" s="59"/>
      <c r="AD50" s="59"/>
      <c r="AE50" s="59"/>
      <c r="AF50" s="59"/>
      <c r="AG50" s="59"/>
      <c r="AH50" s="59"/>
      <c r="AI50" s="59"/>
    </row>
    <row r="51" spans="1:35">
      <c r="A51" s="9"/>
      <c r="B51" s="54"/>
      <c r="C51" s="54"/>
      <c r="D51" s="55"/>
      <c r="E51" s="55"/>
      <c r="F51" s="56"/>
      <c r="G51" s="54"/>
      <c r="H51" s="54"/>
      <c r="I51" s="56"/>
      <c r="J51" s="56"/>
      <c r="K51" s="57"/>
      <c r="L51" s="57"/>
      <c r="M51" s="13"/>
      <c r="N51" s="13"/>
      <c r="O51" s="13"/>
      <c r="P51" s="57"/>
      <c r="Q51" s="57"/>
      <c r="R51" s="55"/>
      <c r="S51" s="55"/>
      <c r="T51" s="57"/>
      <c r="U51" s="57"/>
      <c r="V51" s="57"/>
      <c r="W51" s="55"/>
      <c r="X51" s="55"/>
      <c r="Y51" s="55"/>
      <c r="Z51" s="67"/>
      <c r="AA51" s="59"/>
      <c r="AB51" s="59"/>
      <c r="AC51" s="59"/>
      <c r="AD51" s="59"/>
      <c r="AE51" s="59"/>
      <c r="AF51" s="59"/>
      <c r="AG51" s="59"/>
      <c r="AH51" s="59"/>
      <c r="AI51" s="59"/>
    </row>
    <row r="52" spans="1:35">
      <c r="B52" s="58"/>
      <c r="C52" s="58"/>
      <c r="D52" s="59"/>
      <c r="E52" s="59"/>
      <c r="F52" s="60"/>
      <c r="G52" s="58"/>
      <c r="H52" s="58"/>
      <c r="I52" s="60"/>
      <c r="J52" s="60"/>
      <c r="K52" s="61"/>
      <c r="L52" s="61"/>
      <c r="P52" s="61"/>
      <c r="Q52" s="61"/>
      <c r="R52" s="59"/>
      <c r="S52" s="59"/>
      <c r="T52" s="61"/>
      <c r="U52" s="61"/>
      <c r="V52" s="61"/>
      <c r="W52" s="59"/>
      <c r="X52" s="59"/>
      <c r="Y52" s="59"/>
      <c r="Z52" s="59"/>
      <c r="AA52" s="59"/>
      <c r="AB52" s="59"/>
      <c r="AC52" s="59"/>
      <c r="AD52" s="59"/>
      <c r="AE52" s="59"/>
      <c r="AF52" s="59"/>
      <c r="AG52" s="59"/>
      <c r="AH52" s="59"/>
      <c r="AI52" s="59"/>
    </row>
    <row r="53" spans="1:35">
      <c r="B53" s="58"/>
      <c r="C53" s="58"/>
      <c r="D53" s="59"/>
      <c r="E53" s="59"/>
      <c r="F53" s="60"/>
      <c r="G53" s="58"/>
      <c r="H53" s="58"/>
      <c r="I53" s="60"/>
      <c r="J53" s="60"/>
      <c r="K53" s="61"/>
      <c r="L53" s="61"/>
      <c r="P53" s="61"/>
      <c r="Q53" s="61"/>
      <c r="R53" s="59"/>
      <c r="S53" s="59"/>
      <c r="T53" s="61"/>
      <c r="U53" s="61"/>
      <c r="V53" s="61"/>
      <c r="W53" s="59"/>
      <c r="X53" s="59"/>
      <c r="Y53" s="59"/>
      <c r="Z53" s="59"/>
      <c r="AA53" s="59"/>
      <c r="AB53" s="59"/>
      <c r="AC53" s="59"/>
      <c r="AD53" s="59"/>
      <c r="AE53" s="59"/>
      <c r="AF53" s="59"/>
      <c r="AG53" s="59"/>
      <c r="AH53" s="59"/>
      <c r="AI53" s="59"/>
    </row>
    <row r="54" spans="1:35">
      <c r="B54" s="58"/>
      <c r="C54" s="58"/>
      <c r="D54" s="59"/>
      <c r="E54" s="59"/>
      <c r="F54" s="60"/>
      <c r="G54" s="58"/>
      <c r="H54" s="58"/>
      <c r="I54" s="60"/>
      <c r="J54" s="60"/>
      <c r="K54" s="61"/>
      <c r="L54" s="61"/>
      <c r="P54" s="61"/>
      <c r="Q54" s="61"/>
      <c r="R54" s="59"/>
      <c r="S54" s="59"/>
      <c r="T54" s="61"/>
      <c r="U54" s="61"/>
      <c r="V54" s="61"/>
      <c r="W54" s="59"/>
      <c r="X54" s="59"/>
      <c r="Y54" s="59"/>
      <c r="Z54" s="59"/>
      <c r="AA54" s="59"/>
      <c r="AB54" s="59"/>
      <c r="AC54" s="59"/>
      <c r="AD54" s="59"/>
      <c r="AE54" s="59"/>
      <c r="AF54" s="59"/>
      <c r="AG54" s="59"/>
      <c r="AH54" s="59"/>
      <c r="AI54" s="59"/>
    </row>
    <row r="55" spans="1:35">
      <c r="P55" s="61"/>
      <c r="Q55" s="61"/>
      <c r="R55" s="59"/>
      <c r="S55" s="59"/>
      <c r="T55" s="61"/>
      <c r="U55" s="61"/>
      <c r="V55" s="61"/>
      <c r="W55" s="59"/>
      <c r="X55" s="59"/>
      <c r="Y55" s="59"/>
      <c r="Z55" s="59"/>
      <c r="AA55" s="59"/>
      <c r="AB55" s="59"/>
      <c r="AC55" s="59"/>
      <c r="AD55" s="59"/>
      <c r="AE55" s="59"/>
      <c r="AF55" s="59"/>
      <c r="AG55" s="59"/>
      <c r="AH55" s="59"/>
      <c r="AI55" s="59"/>
    </row>
    <row r="56" spans="1:35">
      <c r="P56" s="61"/>
      <c r="Q56" s="61"/>
      <c r="R56" s="59"/>
      <c r="S56" s="59"/>
      <c r="T56" s="61"/>
      <c r="U56" s="61"/>
      <c r="V56" s="61"/>
      <c r="W56" s="59"/>
      <c r="X56" s="59"/>
      <c r="Y56" s="59"/>
      <c r="Z56" s="59"/>
      <c r="AA56" s="59"/>
      <c r="AB56" s="59"/>
      <c r="AC56" s="59"/>
      <c r="AD56" s="59"/>
      <c r="AE56" s="59"/>
      <c r="AF56" s="59"/>
      <c r="AG56" s="59"/>
      <c r="AH56" s="59"/>
      <c r="AI56" s="59"/>
    </row>
    <row r="57" spans="1:35">
      <c r="P57" s="61"/>
      <c r="Q57" s="61"/>
      <c r="R57" s="59"/>
      <c r="S57" s="59"/>
      <c r="T57" s="61"/>
      <c r="U57" s="61"/>
      <c r="V57" s="61"/>
      <c r="W57" s="59"/>
      <c r="X57" s="59"/>
      <c r="Y57" s="59"/>
      <c r="Z57" s="59"/>
      <c r="AA57" s="59"/>
      <c r="AB57" s="59"/>
      <c r="AC57" s="59"/>
      <c r="AD57" s="59"/>
      <c r="AE57" s="59"/>
      <c r="AF57" s="59"/>
      <c r="AG57" s="59"/>
      <c r="AH57" s="59"/>
      <c r="AI57" s="59"/>
    </row>
    <row r="58" spans="1:35">
      <c r="P58" s="61"/>
      <c r="Q58" s="61"/>
      <c r="R58" s="59"/>
      <c r="S58" s="59"/>
      <c r="T58" s="61"/>
      <c r="U58" s="61"/>
      <c r="V58" s="61"/>
      <c r="W58" s="59"/>
      <c r="X58" s="59"/>
      <c r="Y58" s="59"/>
      <c r="Z58" s="59"/>
      <c r="AA58" s="59"/>
      <c r="AB58" s="59"/>
      <c r="AC58" s="59"/>
      <c r="AD58" s="59"/>
      <c r="AE58" s="59"/>
      <c r="AF58" s="59"/>
      <c r="AG58" s="59"/>
      <c r="AH58" s="59"/>
      <c r="AI58" s="59"/>
    </row>
    <row r="59" spans="1:35">
      <c r="P59" s="61"/>
      <c r="Q59" s="61"/>
      <c r="R59" s="59"/>
      <c r="S59" s="59"/>
      <c r="T59" s="61"/>
      <c r="U59" s="61"/>
      <c r="V59" s="61"/>
      <c r="W59" s="59"/>
      <c r="X59" s="59"/>
      <c r="Y59" s="59"/>
      <c r="Z59" s="59"/>
      <c r="AA59" s="59"/>
      <c r="AB59" s="59"/>
      <c r="AC59" s="59"/>
      <c r="AD59" s="59"/>
      <c r="AE59" s="59"/>
      <c r="AF59" s="59"/>
      <c r="AG59" s="59"/>
      <c r="AH59" s="59"/>
      <c r="AI59" s="59"/>
    </row>
    <row r="60" spans="1:35">
      <c r="P60" s="61"/>
      <c r="Q60" s="61"/>
      <c r="R60" s="59"/>
      <c r="S60" s="59"/>
      <c r="T60" s="61"/>
      <c r="U60" s="61"/>
      <c r="V60" s="61"/>
      <c r="W60" s="59"/>
      <c r="X60" s="59"/>
      <c r="Y60" s="59"/>
      <c r="Z60" s="59"/>
      <c r="AA60" s="59"/>
      <c r="AB60" s="59"/>
      <c r="AC60" s="59"/>
      <c r="AD60" s="59"/>
      <c r="AE60" s="59"/>
      <c r="AF60" s="59"/>
      <c r="AG60" s="59"/>
      <c r="AH60" s="59"/>
      <c r="AI60" s="59"/>
    </row>
    <row r="61" spans="1:35">
      <c r="P61" s="61"/>
      <c r="Q61" s="61"/>
      <c r="R61" s="59"/>
      <c r="S61" s="59"/>
      <c r="T61" s="61"/>
      <c r="U61" s="61"/>
      <c r="V61" s="61"/>
      <c r="W61" s="59"/>
      <c r="X61" s="59"/>
      <c r="Y61" s="59"/>
      <c r="Z61" s="59"/>
      <c r="AA61" s="59"/>
      <c r="AB61" s="59"/>
      <c r="AC61" s="59"/>
      <c r="AD61" s="59"/>
      <c r="AE61" s="59"/>
      <c r="AF61" s="59"/>
      <c r="AG61" s="59"/>
      <c r="AH61" s="59"/>
      <c r="AI61" s="59"/>
    </row>
    <row r="62" spans="1:35">
      <c r="P62" s="61"/>
      <c r="Q62" s="61"/>
      <c r="R62" s="59"/>
      <c r="S62" s="59"/>
      <c r="T62" s="61"/>
      <c r="U62" s="61"/>
      <c r="V62" s="61"/>
      <c r="W62" s="59"/>
      <c r="X62" s="59"/>
      <c r="Y62" s="59"/>
      <c r="Z62" s="59"/>
      <c r="AA62" s="59"/>
      <c r="AB62" s="59"/>
      <c r="AC62" s="59"/>
      <c r="AD62" s="59"/>
      <c r="AE62" s="59"/>
      <c r="AF62" s="59"/>
      <c r="AG62" s="59"/>
      <c r="AH62" s="59"/>
      <c r="AI62" s="59"/>
    </row>
    <row r="63" spans="1:35">
      <c r="P63" s="61"/>
      <c r="Q63" s="61"/>
      <c r="R63" s="59"/>
      <c r="S63" s="59"/>
      <c r="T63" s="61"/>
      <c r="U63" s="61"/>
      <c r="V63" s="61"/>
      <c r="W63" s="59"/>
      <c r="X63" s="59"/>
      <c r="Y63" s="59"/>
      <c r="Z63" s="59"/>
      <c r="AA63" s="59"/>
      <c r="AB63" s="59"/>
      <c r="AC63" s="59"/>
      <c r="AD63" s="59"/>
      <c r="AE63" s="59"/>
      <c r="AF63" s="59"/>
      <c r="AG63" s="59"/>
      <c r="AH63" s="59"/>
      <c r="AI63" s="59"/>
    </row>
    <row r="64" spans="1:35">
      <c r="P64" s="61"/>
      <c r="Q64" s="61"/>
      <c r="R64" s="59"/>
      <c r="S64" s="59"/>
      <c r="T64" s="61"/>
      <c r="U64" s="61"/>
      <c r="V64" s="61"/>
      <c r="W64" s="59"/>
      <c r="X64" s="59"/>
      <c r="Y64" s="59"/>
      <c r="Z64" s="59"/>
      <c r="AA64" s="59"/>
      <c r="AB64" s="59"/>
      <c r="AC64" s="59"/>
      <c r="AD64" s="59"/>
      <c r="AE64" s="59"/>
      <c r="AF64" s="59"/>
      <c r="AG64" s="59"/>
      <c r="AH64" s="59"/>
      <c r="AI64" s="59"/>
    </row>
    <row r="65" spans="16:35">
      <c r="P65" s="61"/>
      <c r="Q65" s="61"/>
      <c r="R65" s="59"/>
      <c r="S65" s="59"/>
      <c r="T65" s="61"/>
      <c r="U65" s="61"/>
      <c r="V65" s="61"/>
      <c r="W65" s="59"/>
      <c r="X65" s="59"/>
      <c r="Y65" s="59"/>
      <c r="Z65" s="59"/>
      <c r="AA65" s="59"/>
      <c r="AB65" s="59"/>
      <c r="AC65" s="59"/>
      <c r="AD65" s="59"/>
      <c r="AE65" s="59"/>
      <c r="AF65" s="59"/>
      <c r="AG65" s="59"/>
      <c r="AH65" s="59"/>
      <c r="AI65" s="59"/>
    </row>
    <row r="66" spans="16:35">
      <c r="P66" s="61"/>
      <c r="Q66" s="61"/>
      <c r="R66" s="59"/>
      <c r="S66" s="59"/>
      <c r="T66" s="61"/>
      <c r="U66" s="61"/>
      <c r="V66" s="61"/>
      <c r="W66" s="59"/>
      <c r="X66" s="59"/>
      <c r="Y66" s="59"/>
      <c r="Z66" s="59"/>
      <c r="AA66" s="59"/>
      <c r="AB66" s="59"/>
      <c r="AC66" s="59"/>
      <c r="AD66" s="59"/>
      <c r="AE66" s="59"/>
      <c r="AF66" s="59"/>
      <c r="AG66" s="59"/>
      <c r="AH66" s="59"/>
      <c r="AI66" s="59"/>
    </row>
    <row r="67" spans="16:35">
      <c r="P67" s="61"/>
      <c r="Q67" s="61"/>
      <c r="R67" s="59"/>
      <c r="S67" s="59"/>
      <c r="T67" s="61"/>
      <c r="U67" s="61"/>
      <c r="V67" s="61"/>
      <c r="W67" s="59"/>
      <c r="X67" s="59"/>
      <c r="Y67" s="59"/>
      <c r="Z67" s="59"/>
      <c r="AA67" s="59"/>
      <c r="AB67" s="59"/>
      <c r="AC67" s="59"/>
      <c r="AD67" s="59"/>
      <c r="AE67" s="59"/>
      <c r="AF67" s="59"/>
      <c r="AG67" s="59"/>
      <c r="AH67" s="59"/>
      <c r="AI67" s="59"/>
    </row>
    <row r="68" spans="16:35">
      <c r="P68" s="61"/>
      <c r="Q68" s="61"/>
      <c r="R68" s="59"/>
      <c r="S68" s="59"/>
      <c r="T68" s="61"/>
      <c r="U68" s="61"/>
      <c r="V68" s="61"/>
      <c r="W68" s="59"/>
      <c r="X68" s="59"/>
      <c r="Y68" s="59"/>
      <c r="Z68" s="59"/>
      <c r="AA68" s="59"/>
      <c r="AB68" s="59"/>
      <c r="AC68" s="59"/>
      <c r="AD68" s="59"/>
      <c r="AE68" s="59"/>
      <c r="AF68" s="59"/>
      <c r="AG68" s="59"/>
      <c r="AH68" s="59"/>
      <c r="AI68" s="59"/>
    </row>
    <row r="69" spans="16:35">
      <c r="P69" s="61"/>
      <c r="Q69" s="61"/>
      <c r="R69" s="59"/>
      <c r="S69" s="59"/>
      <c r="T69" s="61"/>
      <c r="U69" s="61"/>
      <c r="V69" s="61"/>
      <c r="W69" s="59"/>
      <c r="X69" s="59"/>
      <c r="Y69" s="59"/>
      <c r="Z69" s="59"/>
      <c r="AA69" s="59"/>
      <c r="AB69" s="59"/>
      <c r="AC69" s="59"/>
      <c r="AD69" s="59"/>
      <c r="AE69" s="59"/>
      <c r="AF69" s="59"/>
      <c r="AG69" s="59"/>
      <c r="AH69" s="59"/>
      <c r="AI69" s="59"/>
    </row>
    <row r="70" spans="16:35">
      <c r="P70" s="61"/>
      <c r="Q70" s="61"/>
      <c r="R70" s="59"/>
      <c r="S70" s="59"/>
      <c r="T70" s="61"/>
      <c r="U70" s="61"/>
      <c r="V70" s="61"/>
      <c r="W70" s="59"/>
      <c r="X70" s="59"/>
      <c r="Y70" s="59"/>
      <c r="Z70" s="59"/>
      <c r="AA70" s="59"/>
      <c r="AB70" s="59"/>
      <c r="AC70" s="59"/>
      <c r="AD70" s="59"/>
      <c r="AE70" s="59"/>
      <c r="AF70" s="59"/>
      <c r="AG70" s="59"/>
      <c r="AH70" s="59"/>
      <c r="AI70" s="59"/>
    </row>
    <row r="71" spans="16:35">
      <c r="P71" s="61"/>
      <c r="Q71" s="61"/>
      <c r="R71" s="59"/>
      <c r="S71" s="59"/>
      <c r="T71" s="61"/>
      <c r="U71" s="61"/>
      <c r="V71" s="61"/>
      <c r="W71" s="59"/>
      <c r="X71" s="59"/>
      <c r="Y71" s="59"/>
      <c r="Z71" s="59"/>
      <c r="AA71" s="59"/>
      <c r="AB71" s="59"/>
      <c r="AC71" s="59"/>
      <c r="AD71" s="59"/>
      <c r="AE71" s="59"/>
      <c r="AF71" s="59"/>
      <c r="AG71" s="59"/>
      <c r="AH71" s="59"/>
      <c r="AI71" s="59"/>
    </row>
    <row r="72" spans="16:35">
      <c r="P72" s="61"/>
      <c r="Q72" s="61"/>
      <c r="R72" s="59"/>
      <c r="S72" s="59"/>
      <c r="T72" s="61"/>
      <c r="U72" s="61"/>
      <c r="V72" s="61"/>
      <c r="W72" s="59"/>
      <c r="X72" s="59"/>
      <c r="Y72" s="59"/>
      <c r="Z72" s="59"/>
      <c r="AA72" s="59"/>
      <c r="AB72" s="59"/>
      <c r="AC72" s="59"/>
      <c r="AD72" s="59"/>
      <c r="AE72" s="59"/>
      <c r="AF72" s="59"/>
      <c r="AG72" s="59"/>
      <c r="AH72" s="59"/>
      <c r="AI72" s="59"/>
    </row>
    <row r="73" spans="16:35">
      <c r="P73" s="61"/>
      <c r="Q73" s="61"/>
      <c r="R73" s="59"/>
      <c r="S73" s="59"/>
      <c r="T73" s="61"/>
      <c r="U73" s="61"/>
      <c r="V73" s="61"/>
      <c r="W73" s="59"/>
      <c r="X73" s="59"/>
      <c r="Y73" s="59"/>
      <c r="Z73" s="59"/>
      <c r="AA73" s="59"/>
      <c r="AB73" s="59"/>
      <c r="AC73" s="59"/>
      <c r="AD73" s="59"/>
      <c r="AE73" s="59"/>
      <c r="AF73" s="59"/>
      <c r="AG73" s="59"/>
      <c r="AH73" s="59"/>
      <c r="AI73" s="59"/>
    </row>
    <row r="74" spans="16:35">
      <c r="P74" s="61"/>
      <c r="Q74" s="61"/>
      <c r="R74" s="59"/>
      <c r="S74" s="59"/>
      <c r="T74" s="61"/>
      <c r="U74" s="61"/>
      <c r="V74" s="61"/>
      <c r="W74" s="59"/>
      <c r="X74" s="59"/>
      <c r="Y74" s="59"/>
      <c r="Z74" s="59"/>
      <c r="AA74" s="59"/>
      <c r="AB74" s="59"/>
      <c r="AC74" s="59"/>
      <c r="AD74" s="59"/>
      <c r="AE74" s="59"/>
      <c r="AF74" s="59"/>
      <c r="AG74" s="59"/>
      <c r="AH74" s="59"/>
      <c r="AI74" s="59"/>
    </row>
    <row r="75" spans="16:35">
      <c r="P75" s="61"/>
      <c r="Q75" s="61"/>
      <c r="R75" s="59"/>
      <c r="S75" s="59"/>
      <c r="T75" s="61"/>
      <c r="U75" s="61"/>
      <c r="V75" s="61"/>
      <c r="W75" s="59"/>
      <c r="X75" s="59"/>
      <c r="Y75" s="59"/>
      <c r="Z75" s="59"/>
      <c r="AA75" s="59"/>
      <c r="AB75" s="59"/>
      <c r="AC75" s="59"/>
      <c r="AD75" s="59"/>
      <c r="AE75" s="59"/>
      <c r="AF75" s="59"/>
      <c r="AG75" s="59"/>
      <c r="AH75" s="59"/>
      <c r="AI75" s="59"/>
    </row>
  </sheetData>
  <mergeCells count="27">
    <mergeCell ref="A5:B6"/>
    <mergeCell ref="E5:E6"/>
    <mergeCell ref="T5:T6"/>
    <mergeCell ref="L5:L6"/>
    <mergeCell ref="I5:J5"/>
    <mergeCell ref="R5:R6"/>
    <mergeCell ref="P5:P6"/>
    <mergeCell ref="Q5:Q6"/>
    <mergeCell ref="S5:S6"/>
    <mergeCell ref="H5:H6"/>
    <mergeCell ref="G5:G6"/>
    <mergeCell ref="A1:D1"/>
    <mergeCell ref="E1:Z1"/>
    <mergeCell ref="A2:I2"/>
    <mergeCell ref="K2:Z2"/>
    <mergeCell ref="Z5:Z6"/>
    <mergeCell ref="F5:F6"/>
    <mergeCell ref="W5:W6"/>
    <mergeCell ref="V5:V6"/>
    <mergeCell ref="M5:O5"/>
    <mergeCell ref="K5:K6"/>
    <mergeCell ref="A4:Z4"/>
    <mergeCell ref="X5:X6"/>
    <mergeCell ref="Y5:Y6"/>
    <mergeCell ref="U5:U6"/>
    <mergeCell ref="D5:D6"/>
    <mergeCell ref="C5:C6"/>
  </mergeCells>
  <hyperlinks>
    <hyperlink ref="W30" r:id="rId1"/>
    <hyperlink ref="W31" r:id="rId2"/>
    <hyperlink ref="W21" r:id="rId3"/>
    <hyperlink ref="W20" r:id="rId4"/>
    <hyperlink ref="W23" r:id="rId5"/>
    <hyperlink ref="W24" r:id="rId6"/>
    <hyperlink ref="W25" r:id="rId7"/>
    <hyperlink ref="W26" r:id="rId8"/>
    <hyperlink ref="W27" r:id="rId9"/>
    <hyperlink ref="W28" r:id="rId10"/>
    <hyperlink ref="W29" r:id="rId11"/>
    <hyperlink ref="W22" r:id="rId12"/>
    <hyperlink ref="W33" r:id="rId13"/>
    <hyperlink ref="W34" r:id="rId14"/>
    <hyperlink ref="W45" r:id="rId15"/>
    <hyperlink ref="W46" r:id="rId16"/>
  </hyperlinks>
  <pageMargins left="0.7" right="0.7" top="0.75" bottom="0.75" header="0.3" footer="0.3"/>
  <pageSetup orientation="portrait"/>
  <drawing r:id="rId17"/>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9"/>
  <sheetViews>
    <sheetView workbookViewId="0">
      <selection activeCell="A15" sqref="A15:B18"/>
    </sheetView>
  </sheetViews>
  <sheetFormatPr baseColWidth="10" defaultRowHeight="14" x14ac:dyDescent="0"/>
  <cols>
    <col min="1" max="1" width="47.6640625" bestFit="1" customWidth="1"/>
    <col min="2" max="2" width="5.1640625" customWidth="1"/>
  </cols>
  <sheetData>
    <row r="3" spans="1:3">
      <c r="A3" s="233" t="s">
        <v>847</v>
      </c>
    </row>
    <row r="4" spans="1:3">
      <c r="A4" s="233" t="s">
        <v>834</v>
      </c>
      <c r="B4" t="s">
        <v>840</v>
      </c>
    </row>
    <row r="5" spans="1:3">
      <c r="A5" s="234" t="s">
        <v>248</v>
      </c>
      <c r="B5" s="236">
        <v>1</v>
      </c>
    </row>
    <row r="6" spans="1:3">
      <c r="A6" s="234" t="s">
        <v>45</v>
      </c>
      <c r="B6" s="236">
        <v>16</v>
      </c>
    </row>
    <row r="7" spans="1:3">
      <c r="A7" s="234" t="s">
        <v>150</v>
      </c>
      <c r="B7" s="236">
        <v>2</v>
      </c>
    </row>
    <row r="8" spans="1:3">
      <c r="A8" s="234" t="s">
        <v>217</v>
      </c>
      <c r="B8" s="236">
        <v>5</v>
      </c>
    </row>
    <row r="9" spans="1:3">
      <c r="A9" s="234" t="s">
        <v>43</v>
      </c>
      <c r="B9" s="236">
        <v>10</v>
      </c>
    </row>
    <row r="10" spans="1:3">
      <c r="A10" s="234" t="s">
        <v>55</v>
      </c>
      <c r="B10" s="236">
        <v>6</v>
      </c>
    </row>
    <row r="11" spans="1:3">
      <c r="A11" s="234" t="s">
        <v>835</v>
      </c>
      <c r="B11" s="236"/>
    </row>
    <row r="12" spans="1:3">
      <c r="A12" s="234" t="s">
        <v>836</v>
      </c>
      <c r="B12" s="236">
        <v>40</v>
      </c>
    </row>
    <row r="15" spans="1:3">
      <c r="A15" t="s">
        <v>45</v>
      </c>
      <c r="B15" s="228">
        <f>C15/C19</f>
        <v>0.55172413793103448</v>
      </c>
      <c r="C15">
        <v>16</v>
      </c>
    </row>
    <row r="16" spans="1:3">
      <c r="A16" t="s">
        <v>150</v>
      </c>
      <c r="B16" s="228">
        <f>C16/C19</f>
        <v>6.8965517241379309E-2</v>
      </c>
      <c r="C16">
        <v>2</v>
      </c>
    </row>
    <row r="17" spans="1:3">
      <c r="A17" t="s">
        <v>217</v>
      </c>
      <c r="B17" s="228">
        <f>C17/C19</f>
        <v>0.17241379310344829</v>
      </c>
      <c r="C17">
        <v>5</v>
      </c>
    </row>
    <row r="18" spans="1:3">
      <c r="A18" t="s">
        <v>55</v>
      </c>
      <c r="B18" s="228">
        <f>C18/C19</f>
        <v>0.20689655172413793</v>
      </c>
      <c r="C18">
        <v>6</v>
      </c>
    </row>
    <row r="19" spans="1:3">
      <c r="A19" t="s">
        <v>836</v>
      </c>
      <c r="C19">
        <v>29</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9"/>
  <sheetViews>
    <sheetView topLeftCell="A6" workbookViewId="0">
      <selection activeCell="C27" sqref="C27:D29"/>
    </sheetView>
  </sheetViews>
  <sheetFormatPr baseColWidth="10" defaultRowHeight="14" x14ac:dyDescent="0"/>
  <cols>
    <col min="1" max="1" width="16.1640625" customWidth="1"/>
    <col min="2" max="2" width="5.1640625" customWidth="1"/>
    <col min="3" max="3" width="17" customWidth="1"/>
    <col min="4" max="4" width="17" bestFit="1" customWidth="1"/>
    <col min="5" max="5" width="11.33203125" bestFit="1" customWidth="1"/>
  </cols>
  <sheetData>
    <row r="3" spans="1:2">
      <c r="A3" s="233" t="s">
        <v>848</v>
      </c>
    </row>
    <row r="4" spans="1:2">
      <c r="A4" s="233" t="s">
        <v>834</v>
      </c>
      <c r="B4" t="s">
        <v>840</v>
      </c>
    </row>
    <row r="5" spans="1:2">
      <c r="A5" s="234" t="s">
        <v>43</v>
      </c>
      <c r="B5" s="236">
        <v>7</v>
      </c>
    </row>
    <row r="6" spans="1:2">
      <c r="A6" s="234" t="s">
        <v>41</v>
      </c>
      <c r="B6" s="236">
        <v>24</v>
      </c>
    </row>
    <row r="7" spans="1:2">
      <c r="A7" s="234" t="s">
        <v>835</v>
      </c>
      <c r="B7" s="236"/>
    </row>
    <row r="8" spans="1:2">
      <c r="A8" s="234" t="s">
        <v>836</v>
      </c>
      <c r="B8" s="236">
        <v>31</v>
      </c>
    </row>
    <row r="22" spans="1:12">
      <c r="A22" t="s">
        <v>849</v>
      </c>
      <c r="D22" t="s">
        <v>850</v>
      </c>
      <c r="G22" t="s">
        <v>848</v>
      </c>
    </row>
    <row r="23" spans="1:12">
      <c r="A23" t="s">
        <v>834</v>
      </c>
      <c r="B23" t="s">
        <v>840</v>
      </c>
      <c r="D23" t="s">
        <v>834</v>
      </c>
      <c r="E23" t="s">
        <v>840</v>
      </c>
      <c r="G23" t="s">
        <v>834</v>
      </c>
      <c r="H23" t="s">
        <v>840</v>
      </c>
      <c r="J23" t="s">
        <v>851</v>
      </c>
    </row>
    <row r="24" spans="1:12">
      <c r="A24" s="234"/>
      <c r="B24" s="236"/>
    </row>
    <row r="25" spans="1:12">
      <c r="A25" s="234" t="s">
        <v>41</v>
      </c>
      <c r="B25" s="236">
        <v>13</v>
      </c>
      <c r="D25" t="s">
        <v>41</v>
      </c>
      <c r="E25">
        <v>2</v>
      </c>
      <c r="G25" t="s">
        <v>41</v>
      </c>
      <c r="H25">
        <v>24</v>
      </c>
      <c r="J25">
        <v>8</v>
      </c>
      <c r="L25">
        <f>H25+E25+B25</f>
        <v>39</v>
      </c>
    </row>
    <row r="26" spans="1:12">
      <c r="A26" s="234"/>
      <c r="B26" s="236"/>
    </row>
    <row r="27" spans="1:12">
      <c r="A27" s="234"/>
      <c r="B27" s="236"/>
      <c r="C27" t="s">
        <v>852</v>
      </c>
      <c r="D27" s="228">
        <f>B25/L25</f>
        <v>0.33333333333333331</v>
      </c>
    </row>
    <row r="28" spans="1:12">
      <c r="C28" t="s">
        <v>853</v>
      </c>
      <c r="D28" s="228">
        <f>E25/L25</f>
        <v>5.128205128205128E-2</v>
      </c>
    </row>
    <row r="29" spans="1:12">
      <c r="C29" t="s">
        <v>855</v>
      </c>
      <c r="D29" s="228">
        <f>H25/L25</f>
        <v>0.61538461538461542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25"/>
  <sheetViews>
    <sheetView workbookViewId="0">
      <selection activeCell="A19" sqref="A19:A24"/>
    </sheetView>
  </sheetViews>
  <sheetFormatPr baseColWidth="10" defaultRowHeight="14" x14ac:dyDescent="0"/>
  <cols>
    <col min="1" max="1" width="32.1640625" bestFit="1" customWidth="1"/>
  </cols>
  <sheetData>
    <row r="4" spans="1:1">
      <c r="A4" s="233" t="s">
        <v>834</v>
      </c>
    </row>
    <row r="5" spans="1:1">
      <c r="A5" s="234" t="s">
        <v>329</v>
      </c>
    </row>
    <row r="6" spans="1:1">
      <c r="A6" s="234" t="s">
        <v>149</v>
      </c>
    </row>
    <row r="7" spans="1:1">
      <c r="A7" s="234" t="s">
        <v>248</v>
      </c>
    </row>
    <row r="8" spans="1:1">
      <c r="A8" s="234" t="s">
        <v>44</v>
      </c>
    </row>
    <row r="9" spans="1:1">
      <c r="A9" s="234" t="s">
        <v>217</v>
      </c>
    </row>
    <row r="10" spans="1:1">
      <c r="A10" s="234" t="s">
        <v>141</v>
      </c>
    </row>
    <row r="11" spans="1:1">
      <c r="A11" s="234" t="s">
        <v>836</v>
      </c>
    </row>
    <row r="18" spans="1:1">
      <c r="A18" t="s">
        <v>834</v>
      </c>
    </row>
    <row r="19" spans="1:1">
      <c r="A19" t="s">
        <v>329</v>
      </c>
    </row>
    <row r="20" spans="1:1">
      <c r="A20" t="s">
        <v>149</v>
      </c>
    </row>
    <row r="21" spans="1:1">
      <c r="A21" t="s">
        <v>248</v>
      </c>
    </row>
    <row r="22" spans="1:1">
      <c r="A22" t="s">
        <v>44</v>
      </c>
    </row>
    <row r="23" spans="1:1">
      <c r="A23" t="s">
        <v>217</v>
      </c>
    </row>
    <row r="24" spans="1:1">
      <c r="A24" t="s">
        <v>141</v>
      </c>
    </row>
    <row r="25" spans="1:1">
      <c r="A25" t="s">
        <v>836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5"/>
  <sheetViews>
    <sheetView workbookViewId="0">
      <selection activeCell="I1" sqref="I1:I25"/>
    </sheetView>
  </sheetViews>
  <sheetFormatPr baseColWidth="10" defaultRowHeight="15" x14ac:dyDescent="0"/>
  <cols>
    <col min="1" max="1" width="30.5" style="10" customWidth="1"/>
  </cols>
  <sheetData>
    <row r="1" spans="1:9" ht="40" customHeight="1" thickBot="1">
      <c r="A1" t="s">
        <v>833</v>
      </c>
      <c r="B1" s="76" t="s">
        <v>361</v>
      </c>
      <c r="C1" s="237" t="s">
        <v>18</v>
      </c>
      <c r="E1" s="16" t="s">
        <v>28</v>
      </c>
      <c r="F1" s="16" t="s">
        <v>29</v>
      </c>
      <c r="G1" s="16" t="s">
        <v>30</v>
      </c>
      <c r="I1" s="18" t="s">
        <v>44</v>
      </c>
    </row>
    <row r="2" spans="1:9" ht="97" thickBot="1">
      <c r="A2" s="232" t="s">
        <v>817</v>
      </c>
      <c r="B2" s="191" t="s">
        <v>727</v>
      </c>
      <c r="C2" s="238"/>
      <c r="E2" s="23" t="s">
        <v>41</v>
      </c>
      <c r="F2" s="24"/>
      <c r="G2" s="22"/>
      <c r="I2" s="29" t="s">
        <v>44</v>
      </c>
    </row>
    <row r="3" spans="1:9" ht="130">
      <c r="A3" s="231" t="s">
        <v>816</v>
      </c>
      <c r="B3" s="210" t="s">
        <v>732</v>
      </c>
      <c r="C3" s="18" t="s">
        <v>45</v>
      </c>
      <c r="E3" s="33"/>
      <c r="F3" s="33"/>
      <c r="G3" s="34" t="s">
        <v>41</v>
      </c>
      <c r="I3" s="29" t="s">
        <v>44</v>
      </c>
    </row>
    <row r="4" spans="1:9" ht="129" thickBot="1">
      <c r="A4" s="15"/>
      <c r="B4" s="224" t="s">
        <v>367</v>
      </c>
      <c r="C4" s="29" t="s">
        <v>55</v>
      </c>
      <c r="E4" s="33"/>
      <c r="F4" s="33"/>
      <c r="G4" s="34" t="s">
        <v>41</v>
      </c>
      <c r="I4" s="29" t="s">
        <v>44</v>
      </c>
    </row>
    <row r="5" spans="1:9" ht="128">
      <c r="A5" s="18" t="s">
        <v>38</v>
      </c>
      <c r="B5" s="84">
        <v>400</v>
      </c>
      <c r="C5" s="29" t="s">
        <v>55</v>
      </c>
      <c r="E5" s="33"/>
      <c r="F5" s="33"/>
      <c r="G5" s="34" t="s">
        <v>41</v>
      </c>
      <c r="I5" s="29" t="s">
        <v>44</v>
      </c>
    </row>
    <row r="6" spans="1:9" ht="96">
      <c r="A6" s="29" t="s">
        <v>38</v>
      </c>
      <c r="B6" s="84">
        <v>4000</v>
      </c>
      <c r="C6" s="29" t="s">
        <v>45</v>
      </c>
      <c r="E6" s="33"/>
      <c r="F6" s="33"/>
      <c r="G6" s="34" t="s">
        <v>41</v>
      </c>
      <c r="I6" s="29" t="s">
        <v>44</v>
      </c>
    </row>
    <row r="7" spans="1:9" ht="96">
      <c r="A7" s="29" t="s">
        <v>61</v>
      </c>
      <c r="B7" s="84">
        <f>28+26+14+0+172+105+67</f>
        <v>412</v>
      </c>
      <c r="C7" s="29" t="s">
        <v>45</v>
      </c>
      <c r="E7" s="29"/>
      <c r="F7" s="29"/>
      <c r="G7" s="39" t="s">
        <v>41</v>
      </c>
      <c r="I7" s="29" t="s">
        <v>44</v>
      </c>
    </row>
    <row r="8" spans="1:9" ht="240">
      <c r="A8" s="29" t="s">
        <v>67</v>
      </c>
      <c r="B8" s="165" t="s">
        <v>579</v>
      </c>
      <c r="C8" s="29" t="s">
        <v>45</v>
      </c>
      <c r="E8" s="34" t="s">
        <v>41</v>
      </c>
      <c r="F8" s="33"/>
      <c r="G8" s="33"/>
      <c r="I8" s="29" t="s">
        <v>44</v>
      </c>
    </row>
    <row r="9" spans="1:9" ht="182">
      <c r="A9" s="29" t="s">
        <v>74</v>
      </c>
      <c r="B9" s="163" t="s">
        <v>558</v>
      </c>
      <c r="C9" s="29" t="s">
        <v>45</v>
      </c>
      <c r="E9" s="41"/>
      <c r="F9" s="41"/>
      <c r="G9" s="34" t="s">
        <v>41</v>
      </c>
      <c r="I9" s="29" t="s">
        <v>141</v>
      </c>
    </row>
    <row r="10" spans="1:9" ht="96">
      <c r="A10" s="29" t="s">
        <v>311</v>
      </c>
      <c r="B10" s="103" t="s">
        <v>563</v>
      </c>
      <c r="C10" s="29" t="s">
        <v>45</v>
      </c>
      <c r="E10" s="34" t="s">
        <v>41</v>
      </c>
      <c r="F10" s="41"/>
      <c r="G10" s="41"/>
      <c r="I10" s="29" t="s">
        <v>149</v>
      </c>
    </row>
    <row r="11" spans="1:9" ht="144">
      <c r="A11" s="29" t="s">
        <v>89</v>
      </c>
      <c r="B11" s="121">
        <v>38</v>
      </c>
      <c r="C11" s="29" t="s">
        <v>45</v>
      </c>
      <c r="E11" s="34" t="s">
        <v>41</v>
      </c>
      <c r="F11" s="33"/>
      <c r="G11" s="33"/>
      <c r="I11" s="29" t="s">
        <v>149</v>
      </c>
    </row>
    <row r="12" spans="1:9" ht="96">
      <c r="A12" s="29" t="s">
        <v>98</v>
      </c>
      <c r="B12" s="104">
        <v>10</v>
      </c>
      <c r="C12" s="29" t="s">
        <v>45</v>
      </c>
      <c r="E12" s="33"/>
      <c r="F12" s="34" t="s">
        <v>41</v>
      </c>
      <c r="G12" s="33"/>
      <c r="I12" s="29" t="s">
        <v>44</v>
      </c>
    </row>
    <row r="13" spans="1:9" ht="128">
      <c r="A13" s="29" t="s">
        <v>106</v>
      </c>
      <c r="B13" s="103">
        <v>706</v>
      </c>
      <c r="C13" s="29" t="s">
        <v>55</v>
      </c>
      <c r="E13" s="34" t="s">
        <v>41</v>
      </c>
      <c r="F13" s="33"/>
      <c r="G13" s="33"/>
      <c r="I13" s="29" t="s">
        <v>44</v>
      </c>
    </row>
    <row r="14" spans="1:9" ht="128">
      <c r="A14" s="29" t="s">
        <v>114</v>
      </c>
      <c r="B14" s="92" t="s">
        <v>380</v>
      </c>
      <c r="C14" s="29" t="s">
        <v>55</v>
      </c>
      <c r="E14" s="33"/>
      <c r="F14" s="33"/>
      <c r="G14" s="34" t="s">
        <v>41</v>
      </c>
      <c r="I14" s="29" t="s">
        <v>44</v>
      </c>
    </row>
    <row r="15" spans="1:9" ht="96">
      <c r="A15" s="29" t="s">
        <v>122</v>
      </c>
      <c r="B15" s="103" t="s">
        <v>770</v>
      </c>
      <c r="C15" s="29" t="s">
        <v>45</v>
      </c>
      <c r="E15" s="34" t="s">
        <v>41</v>
      </c>
      <c r="F15" s="33"/>
      <c r="G15" s="34" t="s">
        <v>41</v>
      </c>
      <c r="I15" s="29" t="s">
        <v>44</v>
      </c>
    </row>
    <row r="16" spans="1:9" ht="143">
      <c r="A16" s="29" t="s">
        <v>129</v>
      </c>
      <c r="B16" s="103" t="s">
        <v>778</v>
      </c>
      <c r="C16" s="29" t="s">
        <v>150</v>
      </c>
      <c r="E16" s="34" t="s">
        <v>41</v>
      </c>
      <c r="F16" s="41"/>
      <c r="G16" s="41"/>
      <c r="I16" s="29" t="s">
        <v>44</v>
      </c>
    </row>
    <row r="17" spans="1:9" ht="143">
      <c r="A17" s="29" t="s">
        <v>137</v>
      </c>
      <c r="B17" s="103" t="s">
        <v>778</v>
      </c>
      <c r="C17" s="29" t="s">
        <v>55</v>
      </c>
      <c r="E17" s="41"/>
      <c r="F17" s="41"/>
      <c r="G17" s="34" t="s">
        <v>41</v>
      </c>
      <c r="I17" s="29" t="s">
        <v>44</v>
      </c>
    </row>
    <row r="18" spans="1:9" ht="130">
      <c r="A18" s="29" t="s">
        <v>146</v>
      </c>
      <c r="B18" s="92" t="s">
        <v>611</v>
      </c>
      <c r="C18" s="29" t="s">
        <v>150</v>
      </c>
      <c r="E18" s="41"/>
      <c r="F18" s="41"/>
      <c r="G18" s="34" t="s">
        <v>41</v>
      </c>
      <c r="I18" s="29" t="s">
        <v>44</v>
      </c>
    </row>
    <row r="19" spans="1:9" ht="96">
      <c r="A19" s="29" t="s">
        <v>156</v>
      </c>
      <c r="B19" s="224" t="s">
        <v>806</v>
      </c>
      <c r="C19" s="29" t="s">
        <v>45</v>
      </c>
      <c r="E19" s="41"/>
      <c r="F19" s="41"/>
      <c r="G19" s="34" t="s">
        <v>41</v>
      </c>
      <c r="I19" s="29" t="s">
        <v>217</v>
      </c>
    </row>
    <row r="20" spans="1:9" ht="195">
      <c r="A20" s="29" t="s">
        <v>146</v>
      </c>
      <c r="B20" s="160" t="s">
        <v>799</v>
      </c>
      <c r="C20" s="29" t="s">
        <v>45</v>
      </c>
      <c r="E20" s="41"/>
      <c r="F20" s="41"/>
      <c r="G20" s="34" t="s">
        <v>41</v>
      </c>
      <c r="I20" s="29" t="s">
        <v>217</v>
      </c>
    </row>
    <row r="21" spans="1:9" ht="96">
      <c r="A21" s="18" t="s">
        <v>172</v>
      </c>
      <c r="B21" s="160" t="s">
        <v>802</v>
      </c>
      <c r="C21" s="29" t="s">
        <v>45</v>
      </c>
      <c r="E21" s="34" t="s">
        <v>41</v>
      </c>
      <c r="F21" s="41"/>
      <c r="G21" s="34" t="s">
        <v>41</v>
      </c>
      <c r="I21" s="29" t="s">
        <v>248</v>
      </c>
    </row>
    <row r="22" spans="1:9" ht="195">
      <c r="A22" s="29" t="s">
        <v>181</v>
      </c>
      <c r="B22" s="224" t="s">
        <v>808</v>
      </c>
      <c r="C22" s="29" t="s">
        <v>45</v>
      </c>
      <c r="E22" s="41"/>
      <c r="F22" s="41"/>
      <c r="G22" s="34" t="s">
        <v>41</v>
      </c>
      <c r="I22" s="29" t="s">
        <v>217</v>
      </c>
    </row>
    <row r="23" spans="1:9" ht="96">
      <c r="A23" s="29" t="s">
        <v>188</v>
      </c>
      <c r="B23" s="224" t="s">
        <v>810</v>
      </c>
      <c r="C23" s="29" t="s">
        <v>45</v>
      </c>
      <c r="E23" s="184"/>
      <c r="F23" s="41"/>
      <c r="G23" s="34" t="s">
        <v>41</v>
      </c>
      <c r="I23" s="29" t="s">
        <v>329</v>
      </c>
    </row>
    <row r="24" spans="1:9" ht="234">
      <c r="A24" s="40" t="s">
        <v>192</v>
      </c>
      <c r="B24" s="167" t="s">
        <v>628</v>
      </c>
      <c r="C24" s="29" t="s">
        <v>45</v>
      </c>
      <c r="E24" s="187"/>
      <c r="F24" s="188"/>
      <c r="G24" s="34" t="s">
        <v>41</v>
      </c>
      <c r="I24" s="29" t="s">
        <v>217</v>
      </c>
    </row>
    <row r="25" spans="1:9" ht="130">
      <c r="A25" s="29" t="s">
        <v>188</v>
      </c>
      <c r="B25" s="92" t="s">
        <v>456</v>
      </c>
      <c r="C25" s="29" t="s">
        <v>45</v>
      </c>
      <c r="E25" s="22"/>
      <c r="F25" s="34" t="s">
        <v>41</v>
      </c>
      <c r="G25" s="34" t="s">
        <v>41</v>
      </c>
      <c r="I25" s="29" t="s">
        <v>217</v>
      </c>
    </row>
    <row r="26" spans="1:9" ht="80">
      <c r="A26" s="29" t="s">
        <v>200</v>
      </c>
      <c r="B26" s="174" t="s">
        <v>668</v>
      </c>
      <c r="C26" s="29" t="s">
        <v>217</v>
      </c>
      <c r="E26" s="34" t="s">
        <v>41</v>
      </c>
      <c r="F26" s="41"/>
      <c r="G26" s="41"/>
    </row>
    <row r="27" spans="1:9" ht="128">
      <c r="A27" s="29" t="s">
        <v>207</v>
      </c>
      <c r="B27" s="103">
        <v>24</v>
      </c>
      <c r="C27" s="29" t="s">
        <v>55</v>
      </c>
      <c r="E27" s="33"/>
      <c r="F27" s="33"/>
      <c r="G27" s="34" t="s">
        <v>41</v>
      </c>
    </row>
    <row r="28" spans="1:9" ht="64">
      <c r="A28" s="29" t="s">
        <v>214</v>
      </c>
      <c r="B28" s="104">
        <v>385</v>
      </c>
      <c r="C28" s="29" t="s">
        <v>217</v>
      </c>
      <c r="E28" s="45" t="s">
        <v>41</v>
      </c>
      <c r="F28" s="45"/>
      <c r="G28" s="45"/>
    </row>
    <row r="29" spans="1:9" ht="80">
      <c r="A29" s="29" t="s">
        <v>156</v>
      </c>
      <c r="B29" s="139">
        <v>34</v>
      </c>
      <c r="C29" s="29"/>
      <c r="E29" s="45" t="s">
        <v>41</v>
      </c>
      <c r="F29" s="45"/>
      <c r="G29" s="45"/>
    </row>
    <row r="30" spans="1:9" ht="96">
      <c r="A30" s="29" t="s">
        <v>214</v>
      </c>
      <c r="B30" s="104" t="s">
        <v>789</v>
      </c>
      <c r="C30" s="29" t="s">
        <v>248</v>
      </c>
      <c r="E30" s="33"/>
      <c r="F30" s="33"/>
      <c r="G30" s="34" t="s">
        <v>41</v>
      </c>
    </row>
    <row r="31" spans="1:9" ht="64">
      <c r="A31" s="29" t="s">
        <v>230</v>
      </c>
      <c r="B31" s="92" t="s">
        <v>380</v>
      </c>
      <c r="C31" s="29" t="s">
        <v>217</v>
      </c>
      <c r="E31" s="38" t="s">
        <v>43</v>
      </c>
      <c r="F31" s="38" t="s">
        <v>43</v>
      </c>
      <c r="G31" s="38" t="s">
        <v>43</v>
      </c>
    </row>
    <row r="32" spans="1:9" ht="32">
      <c r="A32" s="29" t="s">
        <v>244</v>
      </c>
      <c r="B32" s="92" t="s">
        <v>380</v>
      </c>
      <c r="C32" s="29" t="s">
        <v>43</v>
      </c>
      <c r="E32" s="38" t="s">
        <v>43</v>
      </c>
      <c r="F32" s="38" t="s">
        <v>43</v>
      </c>
      <c r="G32" s="38" t="s">
        <v>43</v>
      </c>
    </row>
    <row r="33" spans="1:7" ht="64">
      <c r="A33" s="29" t="s">
        <v>253</v>
      </c>
      <c r="B33" s="92" t="s">
        <v>380</v>
      </c>
      <c r="C33" s="29" t="s">
        <v>43</v>
      </c>
      <c r="E33" s="38" t="s">
        <v>43</v>
      </c>
      <c r="F33" s="38" t="s">
        <v>43</v>
      </c>
      <c r="G33" s="38" t="s">
        <v>43</v>
      </c>
    </row>
    <row r="34" spans="1:7" ht="16">
      <c r="A34" s="29" t="s">
        <v>43</v>
      </c>
      <c r="B34" s="92" t="s">
        <v>380</v>
      </c>
      <c r="C34" s="29" t="s">
        <v>43</v>
      </c>
      <c r="E34" s="38" t="s">
        <v>43</v>
      </c>
      <c r="F34" s="38" t="s">
        <v>43</v>
      </c>
      <c r="G34" s="38" t="s">
        <v>43</v>
      </c>
    </row>
    <row r="35" spans="1:7" ht="16">
      <c r="A35" s="29" t="s">
        <v>43</v>
      </c>
      <c r="B35" s="92" t="s">
        <v>380</v>
      </c>
      <c r="C35" s="29" t="s">
        <v>43</v>
      </c>
      <c r="E35" s="38" t="s">
        <v>43</v>
      </c>
      <c r="F35" s="38" t="s">
        <v>43</v>
      </c>
      <c r="G35" s="34" t="s">
        <v>41</v>
      </c>
    </row>
    <row r="36" spans="1:7" ht="16">
      <c r="A36" s="29" t="s">
        <v>43</v>
      </c>
      <c r="B36" s="84" t="s">
        <v>380</v>
      </c>
      <c r="C36" s="29" t="s">
        <v>43</v>
      </c>
      <c r="E36" s="38" t="s">
        <v>43</v>
      </c>
      <c r="F36" s="38" t="s">
        <v>43</v>
      </c>
      <c r="G36" s="38" t="s">
        <v>43</v>
      </c>
    </row>
    <row r="37" spans="1:7" ht="16">
      <c r="A37" s="29" t="s">
        <v>43</v>
      </c>
      <c r="B37" s="92" t="s">
        <v>380</v>
      </c>
      <c r="C37" s="29" t="s">
        <v>43</v>
      </c>
      <c r="E37" s="38" t="s">
        <v>43</v>
      </c>
      <c r="F37" s="38" t="s">
        <v>43</v>
      </c>
      <c r="G37" s="38" t="s">
        <v>43</v>
      </c>
    </row>
    <row r="38" spans="1:7" ht="16">
      <c r="A38" s="29" t="s">
        <v>43</v>
      </c>
      <c r="B38" s="84" t="s">
        <v>380</v>
      </c>
      <c r="C38" s="29" t="s">
        <v>43</v>
      </c>
      <c r="E38" s="38" t="s">
        <v>43</v>
      </c>
      <c r="F38" s="38" t="s">
        <v>43</v>
      </c>
      <c r="G38" s="38" t="s">
        <v>43</v>
      </c>
    </row>
    <row r="39" spans="1:7" ht="16">
      <c r="A39" s="29" t="s">
        <v>43</v>
      </c>
      <c r="B39" s="103">
        <v>49</v>
      </c>
      <c r="C39" s="29" t="s">
        <v>43</v>
      </c>
      <c r="E39" s="34" t="s">
        <v>41</v>
      </c>
      <c r="F39" s="33"/>
      <c r="G39" s="34" t="s">
        <v>41</v>
      </c>
    </row>
    <row r="40" spans="1:7" ht="64">
      <c r="A40" s="29" t="s">
        <v>43</v>
      </c>
      <c r="B40" s="92" t="s">
        <v>380</v>
      </c>
      <c r="C40" s="29" t="s">
        <v>217</v>
      </c>
      <c r="E40" s="34" t="s">
        <v>41</v>
      </c>
      <c r="F40" s="41"/>
      <c r="G40" s="34" t="s">
        <v>41</v>
      </c>
    </row>
    <row r="41" spans="1:7" ht="16">
      <c r="A41" s="29" t="s">
        <v>43</v>
      </c>
      <c r="B41" s="92" t="s">
        <v>380</v>
      </c>
      <c r="C41" s="29" t="s">
        <v>43</v>
      </c>
      <c r="E41" s="41"/>
      <c r="F41" s="33"/>
      <c r="G41" s="34" t="s">
        <v>41</v>
      </c>
    </row>
    <row r="42" spans="1:7" ht="208">
      <c r="A42" s="29" t="s">
        <v>287</v>
      </c>
      <c r="B42" s="200" t="s">
        <v>753</v>
      </c>
      <c r="C42" s="29" t="s">
        <v>43</v>
      </c>
      <c r="E42" s="33"/>
      <c r="F42" s="33"/>
      <c r="G42" s="34" t="s">
        <v>41</v>
      </c>
    </row>
    <row r="43" spans="1:7" ht="64">
      <c r="A43" s="29" t="s">
        <v>287</v>
      </c>
      <c r="C43" s="29" t="s">
        <v>217</v>
      </c>
      <c r="E43" s="12"/>
      <c r="F43" s="12"/>
      <c r="G43" s="12"/>
    </row>
    <row r="44" spans="1:7" ht="32">
      <c r="A44" s="29" t="s">
        <v>287</v>
      </c>
      <c r="E44" s="12"/>
      <c r="F44" s="12"/>
      <c r="G44" s="12"/>
    </row>
    <row r="45" spans="1:7" ht="32">
      <c r="A45" s="29" t="s">
        <v>287</v>
      </c>
      <c r="E45" s="12"/>
      <c r="F45" s="12"/>
      <c r="G45" s="12"/>
    </row>
    <row r="46" spans="1:7">
      <c r="E46" s="13"/>
      <c r="F46" s="13"/>
      <c r="G46" s="13"/>
    </row>
    <row r="47" spans="1:7">
      <c r="E47" s="11"/>
      <c r="F47" s="11"/>
      <c r="G47" s="11"/>
    </row>
    <row r="48" spans="1:7">
      <c r="A48" s="52"/>
      <c r="E48" s="11"/>
      <c r="F48" s="11"/>
      <c r="G48" s="11"/>
    </row>
    <row r="49" spans="1:7">
      <c r="A49" s="52"/>
      <c r="E49" s="11"/>
      <c r="F49" s="11"/>
      <c r="G49" s="11"/>
    </row>
    <row r="50" spans="1:7">
      <c r="A50" s="52"/>
      <c r="E50" s="11"/>
      <c r="F50" s="11"/>
      <c r="G50" s="11"/>
    </row>
    <row r="51" spans="1:7">
      <c r="A51" s="56"/>
      <c r="E51" s="11"/>
      <c r="F51" s="11"/>
      <c r="G51" s="11"/>
    </row>
    <row r="52" spans="1:7">
      <c r="A52" s="60"/>
      <c r="E52" s="11"/>
      <c r="F52" s="11"/>
      <c r="G52" s="11"/>
    </row>
    <row r="53" spans="1:7">
      <c r="A53" s="60"/>
    </row>
    <row r="54" spans="1:7">
      <c r="A54" s="60"/>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5"/>
  <sheetViews>
    <sheetView tabSelected="1" topLeftCell="A5" zoomScale="150" zoomScaleNormal="150" zoomScalePageLayoutView="150" workbookViewId="0">
      <selection activeCell="Y7" sqref="Y7"/>
    </sheetView>
  </sheetViews>
  <sheetFormatPr baseColWidth="10" defaultColWidth="10.83203125" defaultRowHeight="15" x14ac:dyDescent="0"/>
  <cols>
    <col min="1" max="1" width="7.1640625" style="3" customWidth="1"/>
    <col min="2" max="2" width="24.5" style="3" customWidth="1"/>
    <col min="3" max="3" width="7.83203125" style="3" customWidth="1"/>
    <col min="4" max="4" width="29.5" style="1" customWidth="1"/>
    <col min="5" max="5" width="32.5" style="1" customWidth="1"/>
    <col min="6" max="6" width="20.83203125" style="10" customWidth="1"/>
    <col min="7" max="7" width="11.83203125" style="3" customWidth="1"/>
    <col min="8" max="8" width="16.6640625" style="3" customWidth="1"/>
    <col min="9" max="9" width="18.5" style="10" customWidth="1"/>
    <col min="10" max="10" width="30.5" style="10" customWidth="1"/>
    <col min="11" max="11" width="30.1640625" style="11" customWidth="1"/>
    <col min="12" max="12" width="28.6640625" style="11" customWidth="1"/>
    <col min="13" max="14" width="15.33203125" style="11" customWidth="1"/>
    <col min="15" max="16" width="13.5" style="11" customWidth="1"/>
    <col min="17" max="17" width="15.6640625" style="11" customWidth="1"/>
    <col min="18" max="19" width="19.1640625" style="1" customWidth="1"/>
    <col min="20" max="21" width="18.33203125" style="11" customWidth="1"/>
    <col min="22" max="22" width="25.1640625" style="11" customWidth="1"/>
    <col min="23" max="25" width="25.1640625" style="1" customWidth="1"/>
    <col min="26" max="26" width="21.83203125" style="1" customWidth="1"/>
    <col min="27" max="16384" width="10.83203125" style="1"/>
  </cols>
  <sheetData>
    <row r="1" spans="1:26" ht="39" thickBot="1">
      <c r="A1" s="239"/>
      <c r="B1" s="240"/>
      <c r="C1" s="240"/>
      <c r="D1" s="240"/>
      <c r="E1" s="241" t="s">
        <v>0</v>
      </c>
      <c r="F1" s="242"/>
      <c r="G1" s="242"/>
      <c r="H1" s="242"/>
      <c r="I1" s="242"/>
      <c r="J1" s="243"/>
      <c r="K1" s="243"/>
      <c r="L1" s="243"/>
      <c r="M1" s="243"/>
      <c r="N1" s="243"/>
      <c r="O1" s="243"/>
      <c r="P1" s="243"/>
      <c r="Q1" s="243"/>
      <c r="R1" s="243"/>
      <c r="S1" s="243"/>
      <c r="T1" s="243"/>
      <c r="U1" s="243"/>
      <c r="V1" s="243"/>
      <c r="W1" s="243"/>
      <c r="X1" s="243"/>
      <c r="Y1" s="243"/>
      <c r="Z1" s="244"/>
    </row>
    <row r="2" spans="1:26" ht="34" thickBot="1">
      <c r="A2" s="245" t="s">
        <v>1</v>
      </c>
      <c r="B2" s="246"/>
      <c r="C2" s="246"/>
      <c r="D2" s="247"/>
      <c r="E2" s="247"/>
      <c r="F2" s="247"/>
      <c r="G2" s="247"/>
      <c r="H2" s="247"/>
      <c r="I2" s="248"/>
      <c r="J2" s="2" t="s">
        <v>2</v>
      </c>
      <c r="K2" s="249">
        <v>2020</v>
      </c>
      <c r="L2" s="250"/>
      <c r="M2" s="250"/>
      <c r="N2" s="250"/>
      <c r="O2" s="250"/>
      <c r="P2" s="250"/>
      <c r="Q2" s="250"/>
      <c r="R2" s="250"/>
      <c r="S2" s="250"/>
      <c r="T2" s="250"/>
      <c r="U2" s="250"/>
      <c r="V2" s="250"/>
      <c r="W2" s="250"/>
      <c r="X2" s="250"/>
      <c r="Y2" s="250"/>
      <c r="Z2" s="251"/>
    </row>
    <row r="3" spans="1:26" ht="16" thickBot="1">
      <c r="D3" s="4"/>
      <c r="E3" s="4"/>
    </row>
    <row r="4" spans="1:26" ht="49" thickBot="1">
      <c r="A4" s="261" t="s">
        <v>3</v>
      </c>
      <c r="B4" s="262"/>
      <c r="C4" s="262"/>
      <c r="D4" s="262"/>
      <c r="E4" s="262"/>
      <c r="F4" s="262"/>
      <c r="G4" s="262"/>
      <c r="H4" s="262"/>
      <c r="I4" s="262"/>
      <c r="J4" s="262"/>
      <c r="K4" s="262"/>
      <c r="L4" s="262"/>
      <c r="M4" s="262"/>
      <c r="N4" s="262"/>
      <c r="O4" s="262"/>
      <c r="P4" s="262"/>
      <c r="Q4" s="262"/>
      <c r="R4" s="262"/>
      <c r="S4" s="262"/>
      <c r="T4" s="262"/>
      <c r="U4" s="262"/>
      <c r="V4" s="262"/>
      <c r="W4" s="262"/>
      <c r="X4" s="262"/>
      <c r="Y4" s="262"/>
      <c r="Z4" s="263"/>
    </row>
    <row r="5" spans="1:26" s="5" customFormat="1" ht="18" thickBot="1">
      <c r="A5" s="264" t="s">
        <v>4</v>
      </c>
      <c r="B5" s="265"/>
      <c r="C5" s="254" t="s">
        <v>5</v>
      </c>
      <c r="D5" s="254" t="s">
        <v>6</v>
      </c>
      <c r="E5" s="254" t="s">
        <v>7</v>
      </c>
      <c r="F5" s="254" t="s">
        <v>8</v>
      </c>
      <c r="G5" s="254" t="s">
        <v>9</v>
      </c>
      <c r="H5" s="254" t="s">
        <v>10</v>
      </c>
      <c r="I5" s="268" t="s">
        <v>11</v>
      </c>
      <c r="J5" s="269"/>
      <c r="K5" s="259" t="s">
        <v>12</v>
      </c>
      <c r="L5" s="254" t="s">
        <v>13</v>
      </c>
      <c r="M5" s="256" t="s">
        <v>14</v>
      </c>
      <c r="N5" s="257"/>
      <c r="O5" s="258"/>
      <c r="P5" s="254" t="s">
        <v>15</v>
      </c>
      <c r="Q5" s="254" t="s">
        <v>16</v>
      </c>
      <c r="R5" s="254" t="s">
        <v>17</v>
      </c>
      <c r="S5" s="254" t="s">
        <v>18</v>
      </c>
      <c r="T5" s="254" t="s">
        <v>19</v>
      </c>
      <c r="U5" s="254" t="s">
        <v>20</v>
      </c>
      <c r="V5" s="254" t="s">
        <v>21</v>
      </c>
      <c r="W5" s="254" t="s">
        <v>22</v>
      </c>
      <c r="X5" s="254" t="s">
        <v>23</v>
      </c>
      <c r="Y5" s="254" t="s">
        <v>24</v>
      </c>
      <c r="Z5" s="252" t="s">
        <v>25</v>
      </c>
    </row>
    <row r="6" spans="1:26" s="5" customFormat="1" ht="65" thickBot="1">
      <c r="A6" s="266"/>
      <c r="B6" s="267"/>
      <c r="C6" s="255"/>
      <c r="D6" s="255"/>
      <c r="E6" s="255"/>
      <c r="F6" s="255"/>
      <c r="G6" s="255"/>
      <c r="H6" s="255"/>
      <c r="I6" s="15" t="s">
        <v>26</v>
      </c>
      <c r="J6" s="15" t="s">
        <v>27</v>
      </c>
      <c r="K6" s="260"/>
      <c r="L6" s="255"/>
      <c r="M6" s="16" t="s">
        <v>28</v>
      </c>
      <c r="N6" s="16" t="s">
        <v>854</v>
      </c>
      <c r="O6" s="16" t="s">
        <v>30</v>
      </c>
      <c r="P6" s="255"/>
      <c r="Q6" s="255"/>
      <c r="R6" s="255"/>
      <c r="S6" s="255"/>
      <c r="T6" s="255"/>
      <c r="U6" s="255"/>
      <c r="V6" s="255"/>
      <c r="W6" s="255"/>
      <c r="X6" s="255" t="s">
        <v>23</v>
      </c>
      <c r="Y6" s="255" t="s">
        <v>31</v>
      </c>
      <c r="Z6" s="253" t="s">
        <v>25</v>
      </c>
    </row>
    <row r="7" spans="1:26" ht="112">
      <c r="A7" s="17">
        <v>1</v>
      </c>
      <c r="B7" s="18" t="s">
        <v>32</v>
      </c>
      <c r="C7" s="19">
        <v>1</v>
      </c>
      <c r="D7" s="20" t="s">
        <v>33</v>
      </c>
      <c r="E7" s="21" t="s">
        <v>34</v>
      </c>
      <c r="F7" s="18" t="s">
        <v>35</v>
      </c>
      <c r="G7" s="22">
        <v>1</v>
      </c>
      <c r="H7" s="18" t="s">
        <v>36</v>
      </c>
      <c r="I7" s="18" t="s">
        <v>37</v>
      </c>
      <c r="J7" s="18" t="s">
        <v>38</v>
      </c>
      <c r="K7" s="18" t="s">
        <v>39</v>
      </c>
      <c r="L7" s="22" t="s">
        <v>40</v>
      </c>
      <c r="M7" s="23" t="s">
        <v>41</v>
      </c>
      <c r="N7" s="24"/>
      <c r="O7" s="22"/>
      <c r="P7" s="22" t="s">
        <v>42</v>
      </c>
      <c r="Q7" s="18" t="s">
        <v>43</v>
      </c>
      <c r="R7" s="18" t="s">
        <v>44</v>
      </c>
      <c r="S7" s="18" t="s">
        <v>45</v>
      </c>
      <c r="T7" s="25">
        <v>43862</v>
      </c>
      <c r="U7" s="25">
        <v>44165</v>
      </c>
      <c r="V7" s="26" t="s">
        <v>46</v>
      </c>
      <c r="W7" s="27" t="s">
        <v>47</v>
      </c>
      <c r="X7" s="20" t="s">
        <v>48</v>
      </c>
      <c r="Y7" s="20" t="s">
        <v>49</v>
      </c>
      <c r="Z7" s="20" t="s">
        <v>57</v>
      </c>
    </row>
    <row r="8" spans="1:26" ht="128">
      <c r="A8" s="28">
        <v>1</v>
      </c>
      <c r="B8" s="29" t="s">
        <v>32</v>
      </c>
      <c r="C8" s="30">
        <v>2</v>
      </c>
      <c r="D8" s="31" t="s">
        <v>51</v>
      </c>
      <c r="E8" s="32" t="s">
        <v>34</v>
      </c>
      <c r="F8" s="29" t="s">
        <v>52</v>
      </c>
      <c r="G8" s="33">
        <v>1</v>
      </c>
      <c r="H8" s="29" t="s">
        <v>36</v>
      </c>
      <c r="I8" s="29" t="s">
        <v>37</v>
      </c>
      <c r="J8" s="29" t="s">
        <v>38</v>
      </c>
      <c r="K8" s="29" t="s">
        <v>39</v>
      </c>
      <c r="L8" s="33" t="s">
        <v>53</v>
      </c>
      <c r="M8" s="33"/>
      <c r="N8" s="33"/>
      <c r="O8" s="34" t="s">
        <v>41</v>
      </c>
      <c r="P8" s="33" t="s">
        <v>42</v>
      </c>
      <c r="Q8" s="29" t="s">
        <v>43</v>
      </c>
      <c r="R8" s="29" t="s">
        <v>54</v>
      </c>
      <c r="S8" s="29" t="s">
        <v>55</v>
      </c>
      <c r="T8" s="35">
        <v>44042</v>
      </c>
      <c r="U8" s="35" t="s">
        <v>56</v>
      </c>
      <c r="V8" s="36" t="s">
        <v>46</v>
      </c>
      <c r="W8" s="37" t="s">
        <v>47</v>
      </c>
      <c r="X8" s="31" t="s">
        <v>48</v>
      </c>
      <c r="Y8" s="31" t="s">
        <v>49</v>
      </c>
      <c r="Z8" s="31" t="s">
        <v>57</v>
      </c>
    </row>
    <row r="9" spans="1:26" ht="112">
      <c r="A9" s="28">
        <v>1</v>
      </c>
      <c r="B9" s="29" t="s">
        <v>32</v>
      </c>
      <c r="C9" s="19">
        <v>3</v>
      </c>
      <c r="D9" s="31" t="s">
        <v>58</v>
      </c>
      <c r="E9" s="32" t="s">
        <v>59</v>
      </c>
      <c r="F9" s="29" t="s">
        <v>60</v>
      </c>
      <c r="G9" s="33">
        <v>3</v>
      </c>
      <c r="H9" s="29" t="s">
        <v>36</v>
      </c>
      <c r="I9" s="29" t="s">
        <v>37</v>
      </c>
      <c r="J9" s="29" t="s">
        <v>61</v>
      </c>
      <c r="K9" s="29" t="s">
        <v>39</v>
      </c>
      <c r="L9" s="33" t="s">
        <v>53</v>
      </c>
      <c r="M9" s="33"/>
      <c r="N9" s="33"/>
      <c r="O9" s="34" t="s">
        <v>41</v>
      </c>
      <c r="P9" s="33" t="s">
        <v>42</v>
      </c>
      <c r="Q9" s="29" t="s">
        <v>43</v>
      </c>
      <c r="R9" s="29" t="s">
        <v>54</v>
      </c>
      <c r="S9" s="29" t="s">
        <v>55</v>
      </c>
      <c r="T9" s="35">
        <v>43892</v>
      </c>
      <c r="U9" s="35">
        <v>44012</v>
      </c>
      <c r="V9" s="36" t="s">
        <v>62</v>
      </c>
      <c r="W9" s="37" t="s">
        <v>47</v>
      </c>
      <c r="X9" s="31" t="s">
        <v>48</v>
      </c>
      <c r="Y9" s="31" t="s">
        <v>49</v>
      </c>
      <c r="Z9" s="31" t="s">
        <v>57</v>
      </c>
    </row>
    <row r="10" spans="1:26" ht="240">
      <c r="A10" s="28">
        <v>1</v>
      </c>
      <c r="B10" s="29" t="s">
        <v>32</v>
      </c>
      <c r="C10" s="30">
        <v>4</v>
      </c>
      <c r="D10" s="32" t="s">
        <v>63</v>
      </c>
      <c r="E10" s="32" t="s">
        <v>64</v>
      </c>
      <c r="F10" s="29" t="s">
        <v>65</v>
      </c>
      <c r="G10" s="33">
        <v>1</v>
      </c>
      <c r="H10" s="29" t="s">
        <v>66</v>
      </c>
      <c r="I10" s="29" t="s">
        <v>37</v>
      </c>
      <c r="J10" s="29" t="s">
        <v>67</v>
      </c>
      <c r="K10" s="29" t="s">
        <v>68</v>
      </c>
      <c r="L10" s="29" t="s">
        <v>69</v>
      </c>
      <c r="M10" s="33"/>
      <c r="N10" s="33"/>
      <c r="O10" s="34" t="s">
        <v>41</v>
      </c>
      <c r="P10" s="33" t="s">
        <v>70</v>
      </c>
      <c r="Q10" s="33" t="s">
        <v>43</v>
      </c>
      <c r="R10" s="29" t="s">
        <v>44</v>
      </c>
      <c r="S10" s="29" t="s">
        <v>45</v>
      </c>
      <c r="T10" s="35">
        <v>43983</v>
      </c>
      <c r="U10" s="35">
        <v>44196</v>
      </c>
      <c r="V10" s="38" t="s">
        <v>71</v>
      </c>
      <c r="W10" s="37" t="s">
        <v>47</v>
      </c>
      <c r="X10" s="31" t="s">
        <v>48</v>
      </c>
      <c r="Y10" s="31" t="s">
        <v>49</v>
      </c>
      <c r="Z10" s="31" t="s">
        <v>57</v>
      </c>
    </row>
    <row r="11" spans="1:26" ht="128">
      <c r="A11" s="28">
        <v>1</v>
      </c>
      <c r="B11" s="29" t="s">
        <v>32</v>
      </c>
      <c r="C11" s="19">
        <v>5</v>
      </c>
      <c r="D11" s="32" t="s">
        <v>72</v>
      </c>
      <c r="E11" s="32" t="s">
        <v>73</v>
      </c>
      <c r="F11" s="29" t="s">
        <v>65</v>
      </c>
      <c r="G11" s="33">
        <v>1</v>
      </c>
      <c r="H11" s="29" t="s">
        <v>66</v>
      </c>
      <c r="I11" s="29" t="s">
        <v>37</v>
      </c>
      <c r="J11" s="29" t="s">
        <v>74</v>
      </c>
      <c r="K11" s="29" t="s">
        <v>68</v>
      </c>
      <c r="L11" s="29" t="s">
        <v>69</v>
      </c>
      <c r="M11" s="33"/>
      <c r="N11" s="33"/>
      <c r="O11" s="34" t="s">
        <v>41</v>
      </c>
      <c r="P11" s="33" t="s">
        <v>70</v>
      </c>
      <c r="Q11" s="33" t="s">
        <v>43</v>
      </c>
      <c r="R11" s="29" t="s">
        <v>44</v>
      </c>
      <c r="S11" s="29" t="s">
        <v>45</v>
      </c>
      <c r="T11" s="35">
        <v>43983</v>
      </c>
      <c r="U11" s="35">
        <v>44196</v>
      </c>
      <c r="V11" s="38" t="s">
        <v>71</v>
      </c>
      <c r="W11" s="37" t="s">
        <v>47</v>
      </c>
      <c r="X11" s="31" t="s">
        <v>48</v>
      </c>
      <c r="Y11" s="31" t="s">
        <v>49</v>
      </c>
      <c r="Z11" s="31" t="s">
        <v>57</v>
      </c>
    </row>
    <row r="12" spans="1:26" ht="160">
      <c r="A12" s="28">
        <v>1</v>
      </c>
      <c r="B12" s="29" t="s">
        <v>32</v>
      </c>
      <c r="C12" s="30">
        <v>6</v>
      </c>
      <c r="D12" s="32" t="s">
        <v>307</v>
      </c>
      <c r="E12" s="31" t="s">
        <v>308</v>
      </c>
      <c r="F12" s="29" t="s">
        <v>309</v>
      </c>
      <c r="G12" s="33">
        <v>7</v>
      </c>
      <c r="H12" s="29" t="s">
        <v>310</v>
      </c>
      <c r="I12" s="29" t="s">
        <v>37</v>
      </c>
      <c r="J12" s="29" t="s">
        <v>311</v>
      </c>
      <c r="K12" s="29" t="s">
        <v>312</v>
      </c>
      <c r="L12" s="29" t="s">
        <v>313</v>
      </c>
      <c r="M12" s="29"/>
      <c r="N12" s="29"/>
      <c r="O12" s="39" t="s">
        <v>41</v>
      </c>
      <c r="P12" s="40" t="s">
        <v>314</v>
      </c>
      <c r="Q12" s="29" t="s">
        <v>315</v>
      </c>
      <c r="R12" s="29" t="s">
        <v>44</v>
      </c>
      <c r="S12" s="29" t="s">
        <v>45</v>
      </c>
      <c r="T12" s="36">
        <v>43922</v>
      </c>
      <c r="U12" s="36">
        <v>44196</v>
      </c>
      <c r="V12" s="29" t="s">
        <v>84</v>
      </c>
      <c r="W12" s="37" t="s">
        <v>47</v>
      </c>
      <c r="X12" s="31" t="s">
        <v>48</v>
      </c>
      <c r="Y12" s="31" t="s">
        <v>49</v>
      </c>
      <c r="Z12" s="31" t="s">
        <v>50</v>
      </c>
    </row>
    <row r="13" spans="1:26" ht="192">
      <c r="A13" s="28">
        <v>1</v>
      </c>
      <c r="B13" s="29" t="s">
        <v>32</v>
      </c>
      <c r="C13" s="19">
        <v>7</v>
      </c>
      <c r="D13" s="32" t="s">
        <v>85</v>
      </c>
      <c r="E13" s="32" t="s">
        <v>86</v>
      </c>
      <c r="F13" s="29" t="s">
        <v>87</v>
      </c>
      <c r="G13" s="33">
        <v>2</v>
      </c>
      <c r="H13" s="29" t="s">
        <v>88</v>
      </c>
      <c r="I13" s="29" t="s">
        <v>37</v>
      </c>
      <c r="J13" s="29" t="s">
        <v>89</v>
      </c>
      <c r="K13" s="33" t="s">
        <v>43</v>
      </c>
      <c r="L13" s="29" t="s">
        <v>90</v>
      </c>
      <c r="M13" s="34" t="s">
        <v>41</v>
      </c>
      <c r="N13" s="33"/>
      <c r="O13" s="33"/>
      <c r="P13" s="40" t="s">
        <v>91</v>
      </c>
      <c r="Q13" s="29" t="s">
        <v>92</v>
      </c>
      <c r="R13" s="29" t="s">
        <v>44</v>
      </c>
      <c r="S13" s="29" t="s">
        <v>45</v>
      </c>
      <c r="T13" s="35">
        <v>43922</v>
      </c>
      <c r="U13" s="35">
        <v>44196</v>
      </c>
      <c r="V13" s="38" t="s">
        <v>93</v>
      </c>
      <c r="W13" s="37" t="s">
        <v>47</v>
      </c>
      <c r="X13" s="31" t="s">
        <v>48</v>
      </c>
      <c r="Y13" s="31" t="s">
        <v>49</v>
      </c>
      <c r="Z13" s="31" t="s">
        <v>50</v>
      </c>
    </row>
    <row r="14" spans="1:26" ht="112">
      <c r="A14" s="28">
        <v>1</v>
      </c>
      <c r="B14" s="29" t="s">
        <v>32</v>
      </c>
      <c r="C14" s="30">
        <v>8</v>
      </c>
      <c r="D14" s="32" t="s">
        <v>94</v>
      </c>
      <c r="E14" s="32" t="s">
        <v>95</v>
      </c>
      <c r="F14" s="29" t="s">
        <v>96</v>
      </c>
      <c r="G14" s="33">
        <v>10</v>
      </c>
      <c r="H14" s="29" t="s">
        <v>97</v>
      </c>
      <c r="I14" s="29" t="s">
        <v>37</v>
      </c>
      <c r="J14" s="29" t="s">
        <v>98</v>
      </c>
      <c r="K14" s="33" t="s">
        <v>43</v>
      </c>
      <c r="L14" s="33" t="s">
        <v>99</v>
      </c>
      <c r="M14" s="41"/>
      <c r="N14" s="41"/>
      <c r="O14" s="34" t="s">
        <v>41</v>
      </c>
      <c r="P14" s="38" t="s">
        <v>100</v>
      </c>
      <c r="Q14" s="38" t="s">
        <v>101</v>
      </c>
      <c r="R14" s="29" t="s">
        <v>44</v>
      </c>
      <c r="S14" s="29" t="s">
        <v>45</v>
      </c>
      <c r="T14" s="42">
        <v>43922</v>
      </c>
      <c r="U14" s="42">
        <v>44196</v>
      </c>
      <c r="V14" s="38" t="s">
        <v>93</v>
      </c>
      <c r="W14" s="37" t="s">
        <v>47</v>
      </c>
      <c r="X14" s="31" t="s">
        <v>48</v>
      </c>
      <c r="Y14" s="31" t="s">
        <v>49</v>
      </c>
      <c r="Z14" s="31" t="s">
        <v>57</v>
      </c>
    </row>
    <row r="15" spans="1:26" ht="112">
      <c r="A15" s="28">
        <v>1</v>
      </c>
      <c r="B15" s="29" t="s">
        <v>32</v>
      </c>
      <c r="C15" s="19">
        <v>9</v>
      </c>
      <c r="D15" s="32" t="s">
        <v>102</v>
      </c>
      <c r="E15" s="32" t="s">
        <v>103</v>
      </c>
      <c r="F15" s="29" t="s">
        <v>104</v>
      </c>
      <c r="G15" s="33">
        <v>1</v>
      </c>
      <c r="H15" s="29" t="s">
        <v>105</v>
      </c>
      <c r="I15" s="29" t="s">
        <v>37</v>
      </c>
      <c r="J15" s="29" t="s">
        <v>106</v>
      </c>
      <c r="K15" s="33" t="s">
        <v>43</v>
      </c>
      <c r="L15" s="29" t="s">
        <v>107</v>
      </c>
      <c r="M15" s="34" t="s">
        <v>41</v>
      </c>
      <c r="N15" s="41"/>
      <c r="O15" s="41"/>
      <c r="P15" s="33" t="s">
        <v>70</v>
      </c>
      <c r="Q15" s="38" t="s">
        <v>108</v>
      </c>
      <c r="R15" s="29" t="s">
        <v>44</v>
      </c>
      <c r="S15" s="29" t="s">
        <v>45</v>
      </c>
      <c r="T15" s="42">
        <v>43862</v>
      </c>
      <c r="U15" s="42">
        <v>44470</v>
      </c>
      <c r="V15" s="38" t="s">
        <v>93</v>
      </c>
      <c r="W15" s="37" t="s">
        <v>47</v>
      </c>
      <c r="X15" s="31" t="s">
        <v>48</v>
      </c>
      <c r="Y15" s="31" t="s">
        <v>49</v>
      </c>
      <c r="Z15" s="31" t="s">
        <v>109</v>
      </c>
    </row>
    <row r="16" spans="1:26" ht="144">
      <c r="A16" s="28">
        <v>1</v>
      </c>
      <c r="B16" s="29" t="s">
        <v>32</v>
      </c>
      <c r="C16" s="30">
        <v>10</v>
      </c>
      <c r="D16" s="43" t="s">
        <v>110</v>
      </c>
      <c r="E16" s="32" t="s">
        <v>111</v>
      </c>
      <c r="F16" s="29" t="s">
        <v>112</v>
      </c>
      <c r="G16" s="29">
        <v>1</v>
      </c>
      <c r="H16" s="29" t="s">
        <v>113</v>
      </c>
      <c r="I16" s="29" t="s">
        <v>37</v>
      </c>
      <c r="J16" s="29" t="s">
        <v>114</v>
      </c>
      <c r="K16" s="33" t="s">
        <v>43</v>
      </c>
      <c r="L16" s="33" t="s">
        <v>115</v>
      </c>
      <c r="M16" s="34" t="s">
        <v>41</v>
      </c>
      <c r="N16" s="33"/>
      <c r="O16" s="33"/>
      <c r="P16" s="33" t="s">
        <v>70</v>
      </c>
      <c r="Q16" s="29" t="s">
        <v>116</v>
      </c>
      <c r="R16" s="29" t="s">
        <v>44</v>
      </c>
      <c r="S16" s="29" t="s">
        <v>45</v>
      </c>
      <c r="T16" s="35">
        <v>43922</v>
      </c>
      <c r="U16" s="36">
        <v>44196</v>
      </c>
      <c r="V16" s="29" t="s">
        <v>117</v>
      </c>
      <c r="W16" s="37" t="s">
        <v>47</v>
      </c>
      <c r="X16" s="31" t="s">
        <v>48</v>
      </c>
      <c r="Y16" s="31" t="s">
        <v>49</v>
      </c>
      <c r="Z16" s="31" t="s">
        <v>109</v>
      </c>
    </row>
    <row r="17" spans="1:34" ht="176">
      <c r="A17" s="28">
        <v>1</v>
      </c>
      <c r="B17" s="29" t="s">
        <v>32</v>
      </c>
      <c r="C17" s="19">
        <v>11</v>
      </c>
      <c r="D17" s="43" t="s">
        <v>118</v>
      </c>
      <c r="E17" s="32" t="s">
        <v>119</v>
      </c>
      <c r="F17" s="29" t="s">
        <v>120</v>
      </c>
      <c r="G17" s="33">
        <v>3</v>
      </c>
      <c r="H17" s="29" t="s">
        <v>121</v>
      </c>
      <c r="I17" s="29" t="s">
        <v>37</v>
      </c>
      <c r="J17" s="29" t="s">
        <v>122</v>
      </c>
      <c r="K17" s="29" t="s">
        <v>39</v>
      </c>
      <c r="L17" s="33" t="s">
        <v>123</v>
      </c>
      <c r="M17" s="33"/>
      <c r="N17" s="34" t="s">
        <v>41</v>
      </c>
      <c r="O17" s="33"/>
      <c r="P17" s="33" t="s">
        <v>70</v>
      </c>
      <c r="Q17" s="33" t="s">
        <v>43</v>
      </c>
      <c r="R17" s="29" t="s">
        <v>54</v>
      </c>
      <c r="S17" s="29" t="s">
        <v>55</v>
      </c>
      <c r="T17" s="35">
        <v>43831</v>
      </c>
      <c r="U17" s="35">
        <v>44195</v>
      </c>
      <c r="V17" s="29" t="s">
        <v>124</v>
      </c>
      <c r="W17" s="62" t="s">
        <v>47</v>
      </c>
      <c r="X17" s="31" t="s">
        <v>48</v>
      </c>
      <c r="Y17" s="31" t="s">
        <v>49</v>
      </c>
      <c r="Z17" s="31" t="s">
        <v>109</v>
      </c>
      <c r="AA17" s="59"/>
      <c r="AB17" s="59"/>
      <c r="AC17" s="59"/>
      <c r="AD17" s="59"/>
      <c r="AE17" s="59"/>
      <c r="AF17" s="59"/>
      <c r="AG17" s="59"/>
      <c r="AH17" s="59"/>
    </row>
    <row r="18" spans="1:34" ht="272">
      <c r="A18" s="28">
        <v>1</v>
      </c>
      <c r="B18" s="29" t="s">
        <v>32</v>
      </c>
      <c r="C18" s="30">
        <v>12</v>
      </c>
      <c r="D18" s="43" t="s">
        <v>125</v>
      </c>
      <c r="E18" s="32" t="s">
        <v>126</v>
      </c>
      <c r="F18" s="29" t="s">
        <v>127</v>
      </c>
      <c r="G18" s="33">
        <v>1</v>
      </c>
      <c r="H18" s="29" t="s">
        <v>128</v>
      </c>
      <c r="I18" s="29" t="s">
        <v>37</v>
      </c>
      <c r="J18" s="29" t="s">
        <v>129</v>
      </c>
      <c r="K18" s="29" t="s">
        <v>80</v>
      </c>
      <c r="L18" s="29" t="s">
        <v>130</v>
      </c>
      <c r="M18" s="34" t="s">
        <v>41</v>
      </c>
      <c r="N18" s="33"/>
      <c r="O18" s="33"/>
      <c r="P18" s="40" t="s">
        <v>131</v>
      </c>
      <c r="Q18" s="33" t="s">
        <v>43</v>
      </c>
      <c r="R18" s="29" t="s">
        <v>54</v>
      </c>
      <c r="S18" s="29" t="s">
        <v>55</v>
      </c>
      <c r="T18" s="36">
        <v>43922</v>
      </c>
      <c r="U18" s="36">
        <v>44165</v>
      </c>
      <c r="V18" s="29" t="s">
        <v>132</v>
      </c>
      <c r="W18" s="62" t="s">
        <v>47</v>
      </c>
      <c r="X18" s="31" t="s">
        <v>48</v>
      </c>
      <c r="Y18" s="31" t="s">
        <v>49</v>
      </c>
      <c r="Z18" s="31" t="s">
        <v>50</v>
      </c>
      <c r="AA18" s="59"/>
      <c r="AB18" s="59"/>
      <c r="AC18" s="59"/>
      <c r="AD18" s="59"/>
      <c r="AE18" s="59"/>
      <c r="AF18" s="59"/>
      <c r="AG18" s="59"/>
      <c r="AH18" s="59"/>
    </row>
    <row r="19" spans="1:34" ht="192">
      <c r="A19" s="28">
        <v>1</v>
      </c>
      <c r="B19" s="29" t="s">
        <v>32</v>
      </c>
      <c r="C19" s="19">
        <v>13</v>
      </c>
      <c r="D19" s="32" t="s">
        <v>133</v>
      </c>
      <c r="E19" s="32" t="s">
        <v>134</v>
      </c>
      <c r="F19" s="29" t="s">
        <v>135</v>
      </c>
      <c r="G19" s="44">
        <v>1</v>
      </c>
      <c r="H19" s="29" t="s">
        <v>136</v>
      </c>
      <c r="I19" s="29" t="s">
        <v>37</v>
      </c>
      <c r="J19" s="29" t="s">
        <v>137</v>
      </c>
      <c r="K19" s="29" t="s">
        <v>138</v>
      </c>
      <c r="L19" s="29" t="s">
        <v>139</v>
      </c>
      <c r="M19" s="33"/>
      <c r="N19" s="33"/>
      <c r="O19" s="34" t="s">
        <v>41</v>
      </c>
      <c r="P19" s="33" t="s">
        <v>70</v>
      </c>
      <c r="Q19" s="29" t="s">
        <v>140</v>
      </c>
      <c r="R19" s="29" t="s">
        <v>141</v>
      </c>
      <c r="S19" s="29" t="s">
        <v>45</v>
      </c>
      <c r="T19" s="35">
        <v>43862</v>
      </c>
      <c r="U19" s="35">
        <v>44196</v>
      </c>
      <c r="V19" s="29" t="s">
        <v>142</v>
      </c>
      <c r="W19" s="62" t="s">
        <v>47</v>
      </c>
      <c r="X19" s="31" t="s">
        <v>48</v>
      </c>
      <c r="Y19" s="31" t="s">
        <v>49</v>
      </c>
      <c r="Z19" s="31" t="s">
        <v>57</v>
      </c>
      <c r="AA19" s="59"/>
      <c r="AB19" s="59"/>
      <c r="AC19" s="59"/>
      <c r="AD19" s="59"/>
      <c r="AE19" s="59"/>
      <c r="AF19" s="59"/>
      <c r="AG19" s="59"/>
      <c r="AH19" s="59"/>
    </row>
    <row r="20" spans="1:34" ht="112">
      <c r="A20" s="28">
        <v>1</v>
      </c>
      <c r="B20" s="29" t="s">
        <v>32</v>
      </c>
      <c r="C20" s="30">
        <v>14</v>
      </c>
      <c r="D20" s="32" t="s">
        <v>684</v>
      </c>
      <c r="E20" s="32" t="s">
        <v>144</v>
      </c>
      <c r="F20" s="29" t="s">
        <v>145</v>
      </c>
      <c r="G20" s="33">
        <v>1</v>
      </c>
      <c r="H20" s="29" t="s">
        <v>136</v>
      </c>
      <c r="I20" s="29" t="s">
        <v>37</v>
      </c>
      <c r="J20" s="29" t="s">
        <v>146</v>
      </c>
      <c r="K20" s="29" t="s">
        <v>147</v>
      </c>
      <c r="L20" s="29" t="s">
        <v>148</v>
      </c>
      <c r="M20" s="34" t="s">
        <v>41</v>
      </c>
      <c r="N20" s="33"/>
      <c r="O20" s="34" t="s">
        <v>41</v>
      </c>
      <c r="P20" s="33" t="s">
        <v>70</v>
      </c>
      <c r="Q20" s="33" t="s">
        <v>43</v>
      </c>
      <c r="R20" s="29" t="s">
        <v>149</v>
      </c>
      <c r="S20" s="29" t="s">
        <v>150</v>
      </c>
      <c r="T20" s="35">
        <v>44012</v>
      </c>
      <c r="U20" s="35">
        <v>44196</v>
      </c>
      <c r="V20" s="29" t="s">
        <v>151</v>
      </c>
      <c r="W20" s="62" t="s">
        <v>47</v>
      </c>
      <c r="X20" s="31" t="s">
        <v>48</v>
      </c>
      <c r="Y20" s="31" t="s">
        <v>49</v>
      </c>
      <c r="Z20" s="31" t="s">
        <v>152</v>
      </c>
      <c r="AA20" s="59"/>
      <c r="AB20" s="59"/>
      <c r="AC20" s="59"/>
      <c r="AD20" s="59"/>
      <c r="AE20" s="59"/>
      <c r="AF20" s="59"/>
      <c r="AG20" s="59"/>
      <c r="AH20" s="59"/>
    </row>
    <row r="21" spans="1:34" ht="80">
      <c r="A21" s="28">
        <v>1</v>
      </c>
      <c r="B21" s="29" t="s">
        <v>32</v>
      </c>
      <c r="C21" s="19">
        <v>15</v>
      </c>
      <c r="D21" s="32" t="s">
        <v>153</v>
      </c>
      <c r="E21" s="32" t="s">
        <v>154</v>
      </c>
      <c r="F21" s="29" t="s">
        <v>60</v>
      </c>
      <c r="G21" s="33">
        <v>2</v>
      </c>
      <c r="H21" s="29" t="s">
        <v>155</v>
      </c>
      <c r="I21" s="29" t="s">
        <v>37</v>
      </c>
      <c r="J21" s="29" t="s">
        <v>156</v>
      </c>
      <c r="K21" s="29" t="s">
        <v>39</v>
      </c>
      <c r="L21" s="33" t="s">
        <v>157</v>
      </c>
      <c r="M21" s="34" t="s">
        <v>41</v>
      </c>
      <c r="N21" s="41"/>
      <c r="O21" s="41"/>
      <c r="P21" s="33" t="s">
        <v>70</v>
      </c>
      <c r="Q21" s="33" t="s">
        <v>43</v>
      </c>
      <c r="R21" s="29" t="s">
        <v>54</v>
      </c>
      <c r="S21" s="29" t="s">
        <v>55</v>
      </c>
      <c r="T21" s="35">
        <v>44012</v>
      </c>
      <c r="U21" s="35">
        <v>44195</v>
      </c>
      <c r="V21" s="29" t="s">
        <v>158</v>
      </c>
      <c r="W21" s="62" t="s">
        <v>47</v>
      </c>
      <c r="X21" s="31" t="s">
        <v>48</v>
      </c>
      <c r="Y21" s="31" t="s">
        <v>159</v>
      </c>
      <c r="Z21" s="31" t="s">
        <v>109</v>
      </c>
      <c r="AA21" s="59"/>
      <c r="AB21" s="59"/>
      <c r="AC21" s="59"/>
      <c r="AD21" s="59"/>
      <c r="AE21" s="59"/>
      <c r="AF21" s="59"/>
      <c r="AG21" s="59"/>
      <c r="AH21" s="59"/>
    </row>
    <row r="22" spans="1:34" ht="112">
      <c r="A22" s="28">
        <v>1</v>
      </c>
      <c r="B22" s="29" t="s">
        <v>32</v>
      </c>
      <c r="C22" s="30">
        <v>16</v>
      </c>
      <c r="D22" s="32" t="s">
        <v>685</v>
      </c>
      <c r="E22" s="32" t="s">
        <v>144</v>
      </c>
      <c r="F22" s="29" t="s">
        <v>686</v>
      </c>
      <c r="G22" s="33">
        <v>2</v>
      </c>
      <c r="H22" s="29" t="s">
        <v>136</v>
      </c>
      <c r="I22" s="29" t="s">
        <v>37</v>
      </c>
      <c r="J22" s="29" t="s">
        <v>146</v>
      </c>
      <c r="K22" s="29" t="s">
        <v>147</v>
      </c>
      <c r="L22" s="33" t="s">
        <v>687</v>
      </c>
      <c r="M22" s="41"/>
      <c r="N22" s="41"/>
      <c r="O22" s="34" t="s">
        <v>41</v>
      </c>
      <c r="P22" s="33" t="s">
        <v>223</v>
      </c>
      <c r="Q22" s="33" t="s">
        <v>43</v>
      </c>
      <c r="R22" s="29" t="s">
        <v>149</v>
      </c>
      <c r="S22" s="29" t="s">
        <v>150</v>
      </c>
      <c r="T22" s="35">
        <v>44044</v>
      </c>
      <c r="U22" s="35">
        <v>44195</v>
      </c>
      <c r="V22" s="29" t="s">
        <v>151</v>
      </c>
      <c r="W22" s="62" t="s">
        <v>47</v>
      </c>
      <c r="X22" s="31" t="s">
        <v>48</v>
      </c>
      <c r="Y22" s="31" t="s">
        <v>49</v>
      </c>
      <c r="Z22" s="31" t="s">
        <v>152</v>
      </c>
      <c r="AA22" s="59"/>
      <c r="AB22" s="59"/>
      <c r="AC22" s="59"/>
      <c r="AD22" s="59"/>
      <c r="AE22" s="59"/>
      <c r="AF22" s="59"/>
      <c r="AG22" s="59"/>
      <c r="AH22" s="59"/>
    </row>
    <row r="23" spans="1:34" ht="224">
      <c r="A23" s="28">
        <v>1</v>
      </c>
      <c r="B23" s="29" t="s">
        <v>32</v>
      </c>
      <c r="C23" s="19">
        <v>17</v>
      </c>
      <c r="D23" s="20" t="s">
        <v>168</v>
      </c>
      <c r="E23" s="20" t="s">
        <v>169</v>
      </c>
      <c r="F23" s="29" t="s">
        <v>316</v>
      </c>
      <c r="G23" s="29">
        <v>4</v>
      </c>
      <c r="H23" s="40" t="s">
        <v>317</v>
      </c>
      <c r="I23" s="29" t="s">
        <v>37</v>
      </c>
      <c r="J23" s="18" t="s">
        <v>172</v>
      </c>
      <c r="K23" s="18" t="s">
        <v>80</v>
      </c>
      <c r="L23" s="40" t="s">
        <v>318</v>
      </c>
      <c r="M23" s="41"/>
      <c r="N23" s="41"/>
      <c r="O23" s="34" t="s">
        <v>41</v>
      </c>
      <c r="P23" s="40" t="s">
        <v>319</v>
      </c>
      <c r="Q23" s="63" t="s">
        <v>175</v>
      </c>
      <c r="R23" s="29" t="s">
        <v>44</v>
      </c>
      <c r="S23" s="29" t="s">
        <v>45</v>
      </c>
      <c r="T23" s="64">
        <v>44044</v>
      </c>
      <c r="U23" s="26">
        <v>44196</v>
      </c>
      <c r="V23" s="18" t="s">
        <v>176</v>
      </c>
      <c r="W23" s="62" t="s">
        <v>47</v>
      </c>
      <c r="X23" s="31" t="s">
        <v>48</v>
      </c>
      <c r="Y23" s="31" t="s">
        <v>49</v>
      </c>
      <c r="Z23" s="31" t="s">
        <v>177</v>
      </c>
      <c r="AA23" s="59"/>
      <c r="AB23" s="59"/>
      <c r="AC23" s="59"/>
      <c r="AD23" s="59"/>
      <c r="AE23" s="59"/>
      <c r="AF23" s="59"/>
      <c r="AG23" s="59"/>
      <c r="AH23" s="59"/>
    </row>
    <row r="24" spans="1:34" ht="112">
      <c r="A24" s="28">
        <v>1</v>
      </c>
      <c r="B24" s="29" t="s">
        <v>32</v>
      </c>
      <c r="C24" s="30">
        <v>18</v>
      </c>
      <c r="D24" s="20" t="s">
        <v>320</v>
      </c>
      <c r="E24" s="20" t="s">
        <v>179</v>
      </c>
      <c r="F24" s="40" t="s">
        <v>180</v>
      </c>
      <c r="G24" s="40">
        <v>100</v>
      </c>
      <c r="H24" s="40" t="s">
        <v>171</v>
      </c>
      <c r="I24" s="29" t="s">
        <v>37</v>
      </c>
      <c r="J24" s="29" t="s">
        <v>181</v>
      </c>
      <c r="K24" s="18" t="s">
        <v>80</v>
      </c>
      <c r="L24" s="40" t="s">
        <v>182</v>
      </c>
      <c r="M24" s="41"/>
      <c r="N24" s="41"/>
      <c r="O24" s="34" t="s">
        <v>41</v>
      </c>
      <c r="P24" s="65" t="s">
        <v>321</v>
      </c>
      <c r="Q24" s="29" t="s">
        <v>184</v>
      </c>
      <c r="R24" s="29" t="s">
        <v>44</v>
      </c>
      <c r="S24" s="29" t="s">
        <v>45</v>
      </c>
      <c r="T24" s="64">
        <v>44044</v>
      </c>
      <c r="U24" s="26">
        <v>44196</v>
      </c>
      <c r="V24" s="18" t="s">
        <v>176</v>
      </c>
      <c r="W24" s="62" t="s">
        <v>47</v>
      </c>
      <c r="X24" s="31" t="s">
        <v>48</v>
      </c>
      <c r="Y24" s="31" t="s">
        <v>49</v>
      </c>
      <c r="Z24" s="31" t="s">
        <v>177</v>
      </c>
      <c r="AA24" s="59"/>
      <c r="AB24" s="59"/>
      <c r="AC24" s="59"/>
      <c r="AD24" s="59"/>
      <c r="AE24" s="59"/>
      <c r="AF24" s="59"/>
      <c r="AG24" s="59"/>
      <c r="AH24" s="59"/>
    </row>
    <row r="25" spans="1:34" ht="112">
      <c r="A25" s="28">
        <v>1</v>
      </c>
      <c r="B25" s="29" t="s">
        <v>32</v>
      </c>
      <c r="C25" s="19">
        <v>19</v>
      </c>
      <c r="D25" s="20" t="s">
        <v>322</v>
      </c>
      <c r="E25" s="20" t="s">
        <v>186</v>
      </c>
      <c r="F25" s="40" t="s">
        <v>187</v>
      </c>
      <c r="G25" s="40">
        <v>2</v>
      </c>
      <c r="H25" s="40" t="s">
        <v>171</v>
      </c>
      <c r="I25" s="29" t="s">
        <v>37</v>
      </c>
      <c r="J25" s="29" t="s">
        <v>188</v>
      </c>
      <c r="K25" s="18" t="s">
        <v>80</v>
      </c>
      <c r="L25" s="40" t="s">
        <v>182</v>
      </c>
      <c r="M25" s="41"/>
      <c r="N25" s="41"/>
      <c r="O25" s="34" t="s">
        <v>41</v>
      </c>
      <c r="P25" s="65" t="s">
        <v>189</v>
      </c>
      <c r="Q25" s="33" t="s">
        <v>184</v>
      </c>
      <c r="R25" s="29" t="s">
        <v>44</v>
      </c>
      <c r="S25" s="29" t="s">
        <v>45</v>
      </c>
      <c r="T25" s="64">
        <v>43891</v>
      </c>
      <c r="U25" s="26">
        <v>44196</v>
      </c>
      <c r="V25" s="18" t="s">
        <v>176</v>
      </c>
      <c r="W25" s="62" t="s">
        <v>47</v>
      </c>
      <c r="X25" s="31" t="s">
        <v>48</v>
      </c>
      <c r="Y25" s="31" t="s">
        <v>49</v>
      </c>
      <c r="Z25" s="31" t="s">
        <v>152</v>
      </c>
      <c r="AA25" s="59"/>
      <c r="AB25" s="59"/>
      <c r="AC25" s="59"/>
      <c r="AD25" s="59"/>
      <c r="AE25" s="59"/>
      <c r="AF25" s="59"/>
      <c r="AG25" s="59"/>
      <c r="AH25" s="59"/>
    </row>
    <row r="26" spans="1:34" ht="112">
      <c r="A26" s="28">
        <v>1</v>
      </c>
      <c r="B26" s="29" t="s">
        <v>32</v>
      </c>
      <c r="C26" s="30">
        <v>20</v>
      </c>
      <c r="D26" s="20" t="s">
        <v>190</v>
      </c>
      <c r="E26" s="20" t="s">
        <v>186</v>
      </c>
      <c r="F26" s="40" t="s">
        <v>191</v>
      </c>
      <c r="G26" s="40">
        <v>1</v>
      </c>
      <c r="H26" s="40" t="s">
        <v>171</v>
      </c>
      <c r="I26" s="29" t="s">
        <v>37</v>
      </c>
      <c r="J26" s="40" t="s">
        <v>192</v>
      </c>
      <c r="K26" s="18" t="s">
        <v>80</v>
      </c>
      <c r="L26" s="40" t="s">
        <v>193</v>
      </c>
      <c r="M26" s="34" t="s">
        <v>41</v>
      </c>
      <c r="N26" s="41"/>
      <c r="O26" s="34" t="s">
        <v>41</v>
      </c>
      <c r="P26" s="33" t="s">
        <v>42</v>
      </c>
      <c r="Q26" s="29" t="s">
        <v>184</v>
      </c>
      <c r="R26" s="29" t="s">
        <v>44</v>
      </c>
      <c r="S26" s="29" t="s">
        <v>45</v>
      </c>
      <c r="T26" s="35">
        <v>43891</v>
      </c>
      <c r="U26" s="26">
        <v>44196</v>
      </c>
      <c r="V26" s="18" t="s">
        <v>176</v>
      </c>
      <c r="W26" s="62" t="s">
        <v>47</v>
      </c>
      <c r="X26" s="31" t="s">
        <v>48</v>
      </c>
      <c r="Y26" s="31" t="s">
        <v>49</v>
      </c>
      <c r="Z26" s="31" t="s">
        <v>152</v>
      </c>
      <c r="AA26" s="59"/>
      <c r="AB26" s="59"/>
      <c r="AC26" s="59"/>
      <c r="AD26" s="59"/>
      <c r="AE26" s="59"/>
      <c r="AF26" s="59"/>
      <c r="AG26" s="59"/>
      <c r="AH26" s="59"/>
    </row>
    <row r="27" spans="1:34" ht="112">
      <c r="A27" s="28">
        <v>1</v>
      </c>
      <c r="B27" s="29" t="s">
        <v>32</v>
      </c>
      <c r="C27" s="19">
        <v>21</v>
      </c>
      <c r="D27" s="20" t="s">
        <v>323</v>
      </c>
      <c r="E27" s="20" t="s">
        <v>186</v>
      </c>
      <c r="F27" s="40" t="s">
        <v>242</v>
      </c>
      <c r="G27" s="40">
        <v>100</v>
      </c>
      <c r="H27" s="40" t="s">
        <v>324</v>
      </c>
      <c r="I27" s="29" t="s">
        <v>37</v>
      </c>
      <c r="J27" s="29" t="s">
        <v>188</v>
      </c>
      <c r="K27" s="18" t="s">
        <v>80</v>
      </c>
      <c r="L27" s="40" t="s">
        <v>325</v>
      </c>
      <c r="M27" s="41"/>
      <c r="N27" s="41"/>
      <c r="O27" s="34" t="s">
        <v>41</v>
      </c>
      <c r="P27" s="33" t="s">
        <v>321</v>
      </c>
      <c r="Q27" s="33" t="s">
        <v>184</v>
      </c>
      <c r="R27" s="29" t="s">
        <v>44</v>
      </c>
      <c r="S27" s="29" t="s">
        <v>45</v>
      </c>
      <c r="T27" s="35">
        <v>44136</v>
      </c>
      <c r="U27" s="35">
        <v>44196</v>
      </c>
      <c r="V27" s="18" t="s">
        <v>176</v>
      </c>
      <c r="W27" s="62" t="s">
        <v>47</v>
      </c>
      <c r="X27" s="31" t="s">
        <v>48</v>
      </c>
      <c r="Y27" s="31" t="s">
        <v>49</v>
      </c>
      <c r="Z27" s="31" t="s">
        <v>152</v>
      </c>
      <c r="AA27" s="59"/>
      <c r="AB27" s="59"/>
      <c r="AC27" s="59"/>
      <c r="AD27" s="59"/>
      <c r="AE27" s="59"/>
      <c r="AF27" s="59"/>
      <c r="AG27" s="59"/>
      <c r="AH27" s="59"/>
    </row>
    <row r="28" spans="1:34" ht="112">
      <c r="A28" s="28">
        <v>1</v>
      </c>
      <c r="B28" s="29" t="s">
        <v>32</v>
      </c>
      <c r="C28" s="30">
        <v>22</v>
      </c>
      <c r="D28" s="20" t="s">
        <v>197</v>
      </c>
      <c r="E28" s="20" t="s">
        <v>198</v>
      </c>
      <c r="F28" s="40" t="s">
        <v>199</v>
      </c>
      <c r="G28" s="48">
        <v>100</v>
      </c>
      <c r="H28" s="40" t="s">
        <v>195</v>
      </c>
      <c r="I28" s="29" t="s">
        <v>37</v>
      </c>
      <c r="J28" s="29" t="s">
        <v>200</v>
      </c>
      <c r="K28" s="18" t="s">
        <v>80</v>
      </c>
      <c r="L28" s="183" t="s">
        <v>201</v>
      </c>
      <c r="M28" s="184"/>
      <c r="N28" s="41"/>
      <c r="O28" s="34" t="s">
        <v>41</v>
      </c>
      <c r="P28" s="29" t="s">
        <v>321</v>
      </c>
      <c r="Q28" s="33" t="s">
        <v>184</v>
      </c>
      <c r="R28" s="29" t="s">
        <v>44</v>
      </c>
      <c r="S28" s="29" t="s">
        <v>45</v>
      </c>
      <c r="T28" s="35">
        <v>44013</v>
      </c>
      <c r="U28" s="35">
        <v>44196</v>
      </c>
      <c r="V28" s="18" t="s">
        <v>176</v>
      </c>
      <c r="W28" s="62" t="s">
        <v>47</v>
      </c>
      <c r="X28" s="31" t="s">
        <v>48</v>
      </c>
      <c r="Y28" s="31" t="s">
        <v>49</v>
      </c>
      <c r="Z28" s="31" t="s">
        <v>177</v>
      </c>
      <c r="AA28" s="59"/>
      <c r="AB28" s="59"/>
      <c r="AC28" s="59"/>
      <c r="AD28" s="59"/>
      <c r="AE28" s="59"/>
      <c r="AF28" s="59"/>
      <c r="AG28" s="59"/>
      <c r="AH28" s="59"/>
    </row>
    <row r="29" spans="1:34" ht="128">
      <c r="A29" s="28">
        <v>1</v>
      </c>
      <c r="B29" s="29" t="s">
        <v>32</v>
      </c>
      <c r="C29" s="19">
        <v>23</v>
      </c>
      <c r="D29" s="20" t="s">
        <v>203</v>
      </c>
      <c r="E29" s="20" t="s">
        <v>204</v>
      </c>
      <c r="F29" s="40" t="s">
        <v>316</v>
      </c>
      <c r="G29" s="48">
        <v>4</v>
      </c>
      <c r="H29" s="40" t="s">
        <v>326</v>
      </c>
      <c r="I29" s="29" t="s">
        <v>37</v>
      </c>
      <c r="J29" s="29" t="s">
        <v>207</v>
      </c>
      <c r="K29" s="185" t="s">
        <v>80</v>
      </c>
      <c r="L29" s="186" t="s">
        <v>327</v>
      </c>
      <c r="M29" s="187"/>
      <c r="N29" s="188"/>
      <c r="O29" s="34" t="s">
        <v>41</v>
      </c>
      <c r="P29" s="29" t="s">
        <v>321</v>
      </c>
      <c r="Q29" s="33" t="s">
        <v>184</v>
      </c>
      <c r="R29" s="29" t="s">
        <v>44</v>
      </c>
      <c r="S29" s="29" t="s">
        <v>45</v>
      </c>
      <c r="T29" s="35">
        <v>44013</v>
      </c>
      <c r="U29" s="35">
        <v>44196</v>
      </c>
      <c r="V29" s="18" t="s">
        <v>176</v>
      </c>
      <c r="W29" s="62" t="s">
        <v>47</v>
      </c>
      <c r="X29" s="31" t="s">
        <v>48</v>
      </c>
      <c r="Y29" s="31" t="s">
        <v>49</v>
      </c>
      <c r="Z29" s="31" t="s">
        <v>177</v>
      </c>
      <c r="AA29" s="59"/>
      <c r="AB29" s="59"/>
      <c r="AC29" s="59"/>
      <c r="AD29" s="59"/>
      <c r="AE29" s="59"/>
      <c r="AF29" s="59"/>
      <c r="AG29" s="59"/>
      <c r="AH29" s="59"/>
    </row>
    <row r="30" spans="1:34" ht="112">
      <c r="A30" s="28">
        <v>1</v>
      </c>
      <c r="B30" s="29" t="s">
        <v>32</v>
      </c>
      <c r="C30" s="30">
        <v>24</v>
      </c>
      <c r="D30" s="32" t="s">
        <v>210</v>
      </c>
      <c r="E30" s="32" t="s">
        <v>211</v>
      </c>
      <c r="F30" s="29" t="s">
        <v>212</v>
      </c>
      <c r="G30" s="33">
        <v>1</v>
      </c>
      <c r="H30" s="29" t="s">
        <v>213</v>
      </c>
      <c r="I30" s="29" t="s">
        <v>37</v>
      </c>
      <c r="J30" s="29" t="s">
        <v>214</v>
      </c>
      <c r="K30" s="29" t="s">
        <v>80</v>
      </c>
      <c r="L30" s="18" t="s">
        <v>215</v>
      </c>
      <c r="M30" s="22"/>
      <c r="N30" s="34" t="s">
        <v>41</v>
      </c>
      <c r="O30" s="34" t="s">
        <v>41</v>
      </c>
      <c r="P30" s="33"/>
      <c r="Q30" s="29" t="s">
        <v>216</v>
      </c>
      <c r="R30" s="29" t="s">
        <v>217</v>
      </c>
      <c r="S30" s="29" t="s">
        <v>217</v>
      </c>
      <c r="T30" s="35">
        <v>43843</v>
      </c>
      <c r="U30" s="35">
        <v>43921</v>
      </c>
      <c r="V30" s="29" t="s">
        <v>158</v>
      </c>
      <c r="W30" s="62" t="s">
        <v>47</v>
      </c>
      <c r="X30" s="31" t="s">
        <v>48</v>
      </c>
      <c r="Y30" s="31" t="s">
        <v>49</v>
      </c>
      <c r="Z30" s="31" t="s">
        <v>57</v>
      </c>
      <c r="AA30" s="59"/>
      <c r="AB30" s="59"/>
      <c r="AC30" s="59"/>
      <c r="AD30" s="59"/>
      <c r="AE30" s="59"/>
      <c r="AF30" s="59"/>
      <c r="AG30" s="59"/>
      <c r="AH30" s="59"/>
    </row>
    <row r="31" spans="1:34" ht="96">
      <c r="A31" s="28">
        <v>1</v>
      </c>
      <c r="B31" s="29" t="s">
        <v>32</v>
      </c>
      <c r="C31" s="19">
        <v>25</v>
      </c>
      <c r="D31" s="32" t="s">
        <v>328</v>
      </c>
      <c r="E31" s="32" t="s">
        <v>219</v>
      </c>
      <c r="F31" s="29" t="s">
        <v>60</v>
      </c>
      <c r="G31" s="33">
        <v>1</v>
      </c>
      <c r="H31" s="29" t="s">
        <v>155</v>
      </c>
      <c r="I31" s="29" t="s">
        <v>37</v>
      </c>
      <c r="J31" s="29" t="s">
        <v>156</v>
      </c>
      <c r="K31" s="29" t="s">
        <v>39</v>
      </c>
      <c r="L31" s="33" t="s">
        <v>157</v>
      </c>
      <c r="M31" s="34" t="s">
        <v>41</v>
      </c>
      <c r="N31" s="41"/>
      <c r="O31" s="41"/>
      <c r="P31" s="33" t="s">
        <v>70</v>
      </c>
      <c r="Q31" s="33" t="s">
        <v>43</v>
      </c>
      <c r="R31" s="29" t="s">
        <v>54</v>
      </c>
      <c r="S31" s="29" t="s">
        <v>55</v>
      </c>
      <c r="T31" s="35">
        <v>43951</v>
      </c>
      <c r="U31" s="35">
        <v>44195</v>
      </c>
      <c r="V31" s="29" t="s">
        <v>158</v>
      </c>
      <c r="W31" s="62" t="s">
        <v>47</v>
      </c>
      <c r="X31" s="31" t="s">
        <v>48</v>
      </c>
      <c r="Y31" s="31" t="s">
        <v>159</v>
      </c>
      <c r="Z31" s="31" t="s">
        <v>109</v>
      </c>
      <c r="AA31" s="59"/>
      <c r="AB31" s="59"/>
      <c r="AC31" s="59"/>
      <c r="AD31" s="59"/>
      <c r="AE31" s="59"/>
      <c r="AF31" s="59"/>
      <c r="AG31" s="59"/>
      <c r="AH31" s="59"/>
    </row>
    <row r="32" spans="1:34" ht="160">
      <c r="A32" s="28">
        <v>1</v>
      </c>
      <c r="B32" s="29" t="s">
        <v>32</v>
      </c>
      <c r="C32" s="30">
        <v>26</v>
      </c>
      <c r="D32" s="32" t="s">
        <v>220</v>
      </c>
      <c r="E32" s="32" t="s">
        <v>221</v>
      </c>
      <c r="F32" s="29" t="s">
        <v>65</v>
      </c>
      <c r="G32" s="33">
        <v>1</v>
      </c>
      <c r="H32" s="29" t="s">
        <v>136</v>
      </c>
      <c r="I32" s="29" t="s">
        <v>37</v>
      </c>
      <c r="J32" s="29" t="s">
        <v>214</v>
      </c>
      <c r="K32" s="29" t="s">
        <v>39</v>
      </c>
      <c r="L32" s="29" t="s">
        <v>222</v>
      </c>
      <c r="M32" s="33"/>
      <c r="N32" s="33"/>
      <c r="O32" s="34" t="s">
        <v>41</v>
      </c>
      <c r="P32" s="33" t="s">
        <v>223</v>
      </c>
      <c r="Q32" s="33" t="s">
        <v>43</v>
      </c>
      <c r="R32" s="29" t="s">
        <v>217</v>
      </c>
      <c r="S32" s="29" t="s">
        <v>217</v>
      </c>
      <c r="T32" s="35">
        <v>43831</v>
      </c>
      <c r="U32" s="35">
        <v>43889</v>
      </c>
      <c r="V32" s="29" t="s">
        <v>224</v>
      </c>
      <c r="W32" s="62" t="s">
        <v>47</v>
      </c>
      <c r="X32" s="31" t="s">
        <v>48</v>
      </c>
      <c r="Y32" s="31" t="s">
        <v>49</v>
      </c>
      <c r="Z32" s="31" t="s">
        <v>57</v>
      </c>
      <c r="AA32" s="59"/>
      <c r="AB32" s="59"/>
      <c r="AC32" s="59"/>
      <c r="AD32" s="59"/>
      <c r="AE32" s="59"/>
      <c r="AF32" s="59"/>
      <c r="AG32" s="59"/>
      <c r="AH32" s="59"/>
    </row>
    <row r="33" spans="1:34" s="14" customFormat="1" ht="267" customHeight="1">
      <c r="A33" s="28">
        <v>1</v>
      </c>
      <c r="B33" s="29" t="s">
        <v>32</v>
      </c>
      <c r="C33" s="19">
        <v>27</v>
      </c>
      <c r="D33" s="32" t="s">
        <v>225</v>
      </c>
      <c r="E33" s="32" t="s">
        <v>226</v>
      </c>
      <c r="F33" s="29" t="s">
        <v>227</v>
      </c>
      <c r="G33" s="33">
        <v>1</v>
      </c>
      <c r="H33" s="29" t="s">
        <v>228</v>
      </c>
      <c r="I33" s="29" t="s">
        <v>229</v>
      </c>
      <c r="J33" s="29" t="s">
        <v>230</v>
      </c>
      <c r="K33" s="29" t="s">
        <v>231</v>
      </c>
      <c r="L33" s="29" t="s">
        <v>232</v>
      </c>
      <c r="M33" s="45" t="s">
        <v>41</v>
      </c>
      <c r="N33" s="45"/>
      <c r="O33" s="45"/>
      <c r="P33" s="29" t="s">
        <v>233</v>
      </c>
      <c r="Q33" s="29" t="s">
        <v>234</v>
      </c>
      <c r="R33" s="29"/>
      <c r="S33" s="29"/>
      <c r="T33" s="36" t="s">
        <v>235</v>
      </c>
      <c r="U33" s="36" t="s">
        <v>236</v>
      </c>
      <c r="V33" s="29" t="s">
        <v>237</v>
      </c>
      <c r="W33" s="62" t="s">
        <v>47</v>
      </c>
      <c r="X33" s="31" t="s">
        <v>48</v>
      </c>
      <c r="Y33" s="31" t="s">
        <v>49</v>
      </c>
      <c r="Z33" s="31" t="s">
        <v>57</v>
      </c>
      <c r="AA33" s="59"/>
      <c r="AB33" s="59"/>
      <c r="AC33" s="59"/>
      <c r="AD33" s="59"/>
      <c r="AE33" s="59"/>
      <c r="AF33" s="59"/>
      <c r="AG33" s="59"/>
      <c r="AH33" s="59"/>
    </row>
    <row r="34" spans="1:34" s="14" customFormat="1" ht="160.5" customHeight="1">
      <c r="A34" s="28">
        <v>1</v>
      </c>
      <c r="B34" s="29" t="s">
        <v>32</v>
      </c>
      <c r="C34" s="30">
        <v>28</v>
      </c>
      <c r="D34" s="32" t="s">
        <v>239</v>
      </c>
      <c r="E34" s="32" t="s">
        <v>240</v>
      </c>
      <c r="F34" s="29" t="s">
        <v>241</v>
      </c>
      <c r="G34" s="33">
        <v>3</v>
      </c>
      <c r="H34" s="29" t="s">
        <v>242</v>
      </c>
      <c r="I34" s="29" t="s">
        <v>243</v>
      </c>
      <c r="J34" s="29" t="s">
        <v>244</v>
      </c>
      <c r="K34" s="29" t="s">
        <v>80</v>
      </c>
      <c r="L34" s="29" t="s">
        <v>245</v>
      </c>
      <c r="M34" s="45" t="s">
        <v>41</v>
      </c>
      <c r="N34" s="45"/>
      <c r="O34" s="45"/>
      <c r="P34" s="29" t="s">
        <v>246</v>
      </c>
      <c r="Q34" s="29" t="s">
        <v>247</v>
      </c>
      <c r="R34" s="29" t="s">
        <v>248</v>
      </c>
      <c r="S34" s="29" t="s">
        <v>248</v>
      </c>
      <c r="T34" s="29" t="s">
        <v>249</v>
      </c>
      <c r="U34" s="36" t="s">
        <v>250</v>
      </c>
      <c r="V34" s="29" t="s">
        <v>237</v>
      </c>
      <c r="W34" s="62" t="s">
        <v>47</v>
      </c>
      <c r="X34" s="31" t="s">
        <v>48</v>
      </c>
      <c r="Y34" s="31" t="s">
        <v>49</v>
      </c>
      <c r="Z34" s="31" t="s">
        <v>57</v>
      </c>
      <c r="AA34" s="59"/>
      <c r="AB34" s="59"/>
      <c r="AC34" s="59"/>
      <c r="AD34" s="59"/>
      <c r="AE34" s="59"/>
      <c r="AF34" s="59"/>
      <c r="AG34" s="59"/>
      <c r="AH34" s="59"/>
    </row>
    <row r="35" spans="1:34" s="14" customFormat="1" ht="160.5" customHeight="1">
      <c r="A35" s="28">
        <v>1</v>
      </c>
      <c r="B35" s="29" t="s">
        <v>32</v>
      </c>
      <c r="C35" s="19">
        <v>29</v>
      </c>
      <c r="D35" s="32" t="s">
        <v>251</v>
      </c>
      <c r="E35" s="32" t="s">
        <v>252</v>
      </c>
      <c r="F35" s="29" t="s">
        <v>65</v>
      </c>
      <c r="G35" s="33">
        <v>1</v>
      </c>
      <c r="H35" s="29" t="s">
        <v>155</v>
      </c>
      <c r="I35" s="29" t="s">
        <v>37</v>
      </c>
      <c r="J35" s="29" t="s">
        <v>253</v>
      </c>
      <c r="K35" s="29" t="s">
        <v>43</v>
      </c>
      <c r="L35" s="29" t="s">
        <v>254</v>
      </c>
      <c r="M35" s="33"/>
      <c r="N35" s="33"/>
      <c r="O35" s="34" t="s">
        <v>41</v>
      </c>
      <c r="P35" s="33" t="s">
        <v>223</v>
      </c>
      <c r="Q35" s="33" t="s">
        <v>43</v>
      </c>
      <c r="R35" s="29" t="s">
        <v>217</v>
      </c>
      <c r="S35" s="29" t="s">
        <v>217</v>
      </c>
      <c r="T35" s="35">
        <v>44105</v>
      </c>
      <c r="U35" s="35">
        <v>44185</v>
      </c>
      <c r="V35" s="29" t="s">
        <v>224</v>
      </c>
      <c r="W35" s="62" t="s">
        <v>47</v>
      </c>
      <c r="X35" s="31" t="s">
        <v>48</v>
      </c>
      <c r="Y35" s="31" t="s">
        <v>49</v>
      </c>
      <c r="Z35" s="31" t="s">
        <v>57</v>
      </c>
      <c r="AA35" s="59"/>
      <c r="AB35" s="59"/>
      <c r="AC35" s="59"/>
      <c r="AD35" s="59"/>
      <c r="AE35" s="59"/>
      <c r="AF35" s="59"/>
      <c r="AG35" s="59"/>
      <c r="AH35" s="59"/>
    </row>
    <row r="36" spans="1:34" ht="176">
      <c r="A36" s="47">
        <v>2</v>
      </c>
      <c r="B36" s="29" t="s">
        <v>255</v>
      </c>
      <c r="C36" s="30">
        <v>30</v>
      </c>
      <c r="D36" s="49" t="s">
        <v>256</v>
      </c>
      <c r="E36" s="32" t="s">
        <v>257</v>
      </c>
      <c r="F36" s="29" t="s">
        <v>258</v>
      </c>
      <c r="G36" s="33">
        <v>1</v>
      </c>
      <c r="H36" s="29" t="s">
        <v>258</v>
      </c>
      <c r="I36" s="29" t="s">
        <v>37</v>
      </c>
      <c r="J36" s="29" t="s">
        <v>43</v>
      </c>
      <c r="K36" s="29" t="s">
        <v>43</v>
      </c>
      <c r="L36" s="29" t="s">
        <v>43</v>
      </c>
      <c r="M36" s="38" t="s">
        <v>43</v>
      </c>
      <c r="N36" s="38" t="s">
        <v>43</v>
      </c>
      <c r="O36" s="38" t="s">
        <v>43</v>
      </c>
      <c r="P36" s="29" t="s">
        <v>43</v>
      </c>
      <c r="Q36" s="29" t="s">
        <v>43</v>
      </c>
      <c r="R36" s="29" t="s">
        <v>43</v>
      </c>
      <c r="S36" s="29" t="s">
        <v>43</v>
      </c>
      <c r="T36" s="35">
        <v>43872</v>
      </c>
      <c r="U36" s="35">
        <v>43951</v>
      </c>
      <c r="V36" s="29" t="s">
        <v>158</v>
      </c>
      <c r="W36" s="62" t="s">
        <v>47</v>
      </c>
      <c r="X36" s="31" t="s">
        <v>48</v>
      </c>
      <c r="Y36" s="31" t="s">
        <v>159</v>
      </c>
      <c r="Z36" s="31" t="s">
        <v>259</v>
      </c>
      <c r="AA36" s="59"/>
      <c r="AB36" s="59"/>
      <c r="AC36" s="59"/>
      <c r="AD36" s="59"/>
      <c r="AE36" s="59"/>
      <c r="AF36" s="59"/>
      <c r="AG36" s="59"/>
      <c r="AH36" s="59"/>
    </row>
    <row r="37" spans="1:34" ht="240">
      <c r="A37" s="47">
        <v>2</v>
      </c>
      <c r="B37" s="29" t="s">
        <v>255</v>
      </c>
      <c r="C37" s="19">
        <v>31</v>
      </c>
      <c r="D37" s="49" t="s">
        <v>260</v>
      </c>
      <c r="E37" s="32" t="s">
        <v>261</v>
      </c>
      <c r="F37" s="29" t="s">
        <v>262</v>
      </c>
      <c r="G37" s="33">
        <v>1</v>
      </c>
      <c r="H37" s="29" t="s">
        <v>263</v>
      </c>
      <c r="I37" s="29" t="s">
        <v>37</v>
      </c>
      <c r="J37" s="29" t="s">
        <v>43</v>
      </c>
      <c r="K37" s="29" t="s">
        <v>43</v>
      </c>
      <c r="L37" s="29" t="s">
        <v>43</v>
      </c>
      <c r="M37" s="38" t="s">
        <v>43</v>
      </c>
      <c r="N37" s="38" t="s">
        <v>43</v>
      </c>
      <c r="O37" s="38" t="s">
        <v>43</v>
      </c>
      <c r="P37" s="29" t="s">
        <v>43</v>
      </c>
      <c r="Q37" s="29" t="s">
        <v>43</v>
      </c>
      <c r="R37" s="29" t="s">
        <v>43</v>
      </c>
      <c r="S37" s="29" t="s">
        <v>43</v>
      </c>
      <c r="T37" s="35">
        <v>43891</v>
      </c>
      <c r="U37" s="35">
        <v>43951</v>
      </c>
      <c r="V37" s="29" t="s">
        <v>158</v>
      </c>
      <c r="W37" s="62" t="s">
        <v>47</v>
      </c>
      <c r="X37" s="31" t="s">
        <v>48</v>
      </c>
      <c r="Y37" s="31" t="s">
        <v>159</v>
      </c>
      <c r="Z37" s="31" t="s">
        <v>259</v>
      </c>
      <c r="AA37" s="59"/>
      <c r="AB37" s="59"/>
      <c r="AC37" s="59"/>
      <c r="AD37" s="59"/>
      <c r="AE37" s="59"/>
      <c r="AF37" s="59"/>
      <c r="AG37" s="59"/>
      <c r="AH37" s="59"/>
    </row>
    <row r="38" spans="1:34" ht="128">
      <c r="A38" s="47">
        <v>2</v>
      </c>
      <c r="B38" s="29" t="s">
        <v>255</v>
      </c>
      <c r="C38" s="30">
        <v>32</v>
      </c>
      <c r="D38" s="49" t="s">
        <v>264</v>
      </c>
      <c r="E38" s="32" t="s">
        <v>265</v>
      </c>
      <c r="F38" s="29" t="s">
        <v>266</v>
      </c>
      <c r="G38" s="33">
        <v>1</v>
      </c>
      <c r="H38" s="29" t="s">
        <v>266</v>
      </c>
      <c r="I38" s="29" t="s">
        <v>37</v>
      </c>
      <c r="J38" s="29" t="s">
        <v>43</v>
      </c>
      <c r="K38" s="29" t="s">
        <v>43</v>
      </c>
      <c r="L38" s="29" t="s">
        <v>43</v>
      </c>
      <c r="M38" s="38" t="s">
        <v>43</v>
      </c>
      <c r="N38" s="38" t="s">
        <v>43</v>
      </c>
      <c r="O38" s="38" t="s">
        <v>43</v>
      </c>
      <c r="P38" s="29" t="s">
        <v>43</v>
      </c>
      <c r="Q38" s="29" t="s">
        <v>43</v>
      </c>
      <c r="R38" s="29" t="s">
        <v>329</v>
      </c>
      <c r="S38" s="29" t="s">
        <v>43</v>
      </c>
      <c r="T38" s="35">
        <v>43891</v>
      </c>
      <c r="U38" s="35">
        <v>44104</v>
      </c>
      <c r="V38" s="29" t="s">
        <v>158</v>
      </c>
      <c r="W38" s="62" t="s">
        <v>47</v>
      </c>
      <c r="X38" s="31" t="s">
        <v>48</v>
      </c>
      <c r="Y38" s="31" t="s">
        <v>159</v>
      </c>
      <c r="Z38" s="31" t="s">
        <v>259</v>
      </c>
      <c r="AA38" s="59"/>
      <c r="AB38" s="59"/>
      <c r="AC38" s="59"/>
      <c r="AD38" s="59"/>
      <c r="AE38" s="59"/>
      <c r="AF38" s="59"/>
      <c r="AG38" s="59"/>
      <c r="AH38" s="59"/>
    </row>
    <row r="39" spans="1:34" ht="96">
      <c r="A39" s="47">
        <v>2</v>
      </c>
      <c r="B39" s="29" t="s">
        <v>255</v>
      </c>
      <c r="C39" s="19">
        <v>33</v>
      </c>
      <c r="D39" s="49" t="s">
        <v>267</v>
      </c>
      <c r="E39" s="32" t="s">
        <v>268</v>
      </c>
      <c r="F39" s="29" t="s">
        <v>269</v>
      </c>
      <c r="G39" s="33">
        <v>1</v>
      </c>
      <c r="H39" s="29" t="s">
        <v>269</v>
      </c>
      <c r="I39" s="29" t="s">
        <v>37</v>
      </c>
      <c r="J39" s="29" t="s">
        <v>43</v>
      </c>
      <c r="K39" s="29" t="s">
        <v>43</v>
      </c>
      <c r="L39" s="29" t="s">
        <v>43</v>
      </c>
      <c r="M39" s="38" t="s">
        <v>43</v>
      </c>
      <c r="N39" s="38" t="s">
        <v>43</v>
      </c>
      <c r="O39" s="38" t="s">
        <v>43</v>
      </c>
      <c r="P39" s="29" t="s">
        <v>43</v>
      </c>
      <c r="Q39" s="29" t="s">
        <v>43</v>
      </c>
      <c r="R39" s="29" t="s">
        <v>43</v>
      </c>
      <c r="S39" s="29" t="s">
        <v>43</v>
      </c>
      <c r="T39" s="35">
        <v>43891</v>
      </c>
      <c r="U39" s="35">
        <v>43982</v>
      </c>
      <c r="V39" s="29" t="s">
        <v>158</v>
      </c>
      <c r="W39" s="62" t="s">
        <v>47</v>
      </c>
      <c r="X39" s="31" t="s">
        <v>48</v>
      </c>
      <c r="Y39" s="31" t="s">
        <v>159</v>
      </c>
      <c r="Z39" s="31" t="s">
        <v>259</v>
      </c>
      <c r="AA39" s="59"/>
      <c r="AB39" s="59"/>
      <c r="AC39" s="59"/>
      <c r="AD39" s="59"/>
      <c r="AE39" s="59"/>
      <c r="AF39" s="59"/>
      <c r="AG39" s="59"/>
      <c r="AH39" s="59"/>
    </row>
    <row r="40" spans="1:34" ht="160">
      <c r="A40" s="47">
        <v>2</v>
      </c>
      <c r="B40" s="29" t="s">
        <v>255</v>
      </c>
      <c r="C40" s="30">
        <v>34</v>
      </c>
      <c r="D40" s="49" t="s">
        <v>270</v>
      </c>
      <c r="E40" s="32" t="s">
        <v>271</v>
      </c>
      <c r="F40" s="29" t="s">
        <v>272</v>
      </c>
      <c r="G40" s="33">
        <v>1</v>
      </c>
      <c r="H40" s="29" t="s">
        <v>272</v>
      </c>
      <c r="I40" s="29" t="s">
        <v>37</v>
      </c>
      <c r="J40" s="29" t="s">
        <v>43</v>
      </c>
      <c r="K40" s="29" t="s">
        <v>43</v>
      </c>
      <c r="L40" s="29" t="s">
        <v>43</v>
      </c>
      <c r="M40" s="38" t="s">
        <v>43</v>
      </c>
      <c r="N40" s="38" t="s">
        <v>43</v>
      </c>
      <c r="O40" s="34" t="s">
        <v>41</v>
      </c>
      <c r="P40" s="29" t="s">
        <v>43</v>
      </c>
      <c r="Q40" s="29" t="s">
        <v>43</v>
      </c>
      <c r="R40" s="29" t="s">
        <v>43</v>
      </c>
      <c r="S40" s="29" t="s">
        <v>43</v>
      </c>
      <c r="T40" s="35">
        <v>43891</v>
      </c>
      <c r="U40" s="35">
        <v>43951</v>
      </c>
      <c r="V40" s="29" t="s">
        <v>158</v>
      </c>
      <c r="W40" s="62" t="s">
        <v>47</v>
      </c>
      <c r="X40" s="31" t="s">
        <v>48</v>
      </c>
      <c r="Y40" s="31" t="s">
        <v>159</v>
      </c>
      <c r="Z40" s="31" t="s">
        <v>259</v>
      </c>
      <c r="AA40" s="59"/>
      <c r="AB40" s="59"/>
      <c r="AC40" s="59"/>
      <c r="AD40" s="59"/>
      <c r="AE40" s="59"/>
      <c r="AF40" s="59"/>
      <c r="AG40" s="59"/>
      <c r="AH40" s="59"/>
    </row>
    <row r="41" spans="1:34" ht="80">
      <c r="A41" s="47">
        <v>2</v>
      </c>
      <c r="B41" s="29" t="s">
        <v>255</v>
      </c>
      <c r="C41" s="19">
        <v>35</v>
      </c>
      <c r="D41" s="49" t="s">
        <v>273</v>
      </c>
      <c r="E41" s="32" t="s">
        <v>274</v>
      </c>
      <c r="F41" s="29" t="s">
        <v>275</v>
      </c>
      <c r="G41" s="33">
        <v>3</v>
      </c>
      <c r="H41" s="29" t="s">
        <v>275</v>
      </c>
      <c r="I41" s="29" t="s">
        <v>37</v>
      </c>
      <c r="J41" s="29" t="s">
        <v>43</v>
      </c>
      <c r="K41" s="29" t="s">
        <v>43</v>
      </c>
      <c r="L41" s="29" t="s">
        <v>43</v>
      </c>
      <c r="M41" s="38" t="s">
        <v>43</v>
      </c>
      <c r="N41" s="38" t="s">
        <v>43</v>
      </c>
      <c r="O41" s="38" t="s">
        <v>43</v>
      </c>
      <c r="P41" s="29" t="s">
        <v>43</v>
      </c>
      <c r="Q41" s="29" t="s">
        <v>43</v>
      </c>
      <c r="R41" s="29" t="s">
        <v>43</v>
      </c>
      <c r="S41" s="29" t="s">
        <v>43</v>
      </c>
      <c r="T41" s="35">
        <v>43952</v>
      </c>
      <c r="U41" s="35">
        <v>44211</v>
      </c>
      <c r="V41" s="29" t="s">
        <v>158</v>
      </c>
      <c r="W41" s="62" t="s">
        <v>47</v>
      </c>
      <c r="X41" s="31" t="s">
        <v>48</v>
      </c>
      <c r="Y41" s="31" t="s">
        <v>159</v>
      </c>
      <c r="Z41" s="31" t="s">
        <v>259</v>
      </c>
      <c r="AA41" s="59"/>
      <c r="AB41" s="59"/>
      <c r="AC41" s="59"/>
      <c r="AD41" s="59"/>
      <c r="AE41" s="59"/>
      <c r="AF41" s="59"/>
      <c r="AG41" s="59"/>
      <c r="AH41" s="59"/>
    </row>
    <row r="42" spans="1:34" ht="128">
      <c r="A42" s="47">
        <v>2</v>
      </c>
      <c r="B42" s="29" t="s">
        <v>255</v>
      </c>
      <c r="C42" s="30">
        <v>36</v>
      </c>
      <c r="D42" s="49" t="s">
        <v>276</v>
      </c>
      <c r="E42" s="32" t="s">
        <v>277</v>
      </c>
      <c r="F42" s="29" t="s">
        <v>278</v>
      </c>
      <c r="G42" s="33">
        <v>1</v>
      </c>
      <c r="H42" s="29" t="s">
        <v>278</v>
      </c>
      <c r="I42" s="29" t="s">
        <v>37</v>
      </c>
      <c r="J42" s="29" t="s">
        <v>43</v>
      </c>
      <c r="K42" s="29" t="s">
        <v>43</v>
      </c>
      <c r="L42" s="29" t="s">
        <v>43</v>
      </c>
      <c r="M42" s="38" t="s">
        <v>43</v>
      </c>
      <c r="N42" s="38" t="s">
        <v>43</v>
      </c>
      <c r="O42" s="38" t="s">
        <v>43</v>
      </c>
      <c r="P42" s="29" t="s">
        <v>43</v>
      </c>
      <c r="Q42" s="29" t="s">
        <v>43</v>
      </c>
      <c r="R42" s="29" t="s">
        <v>43</v>
      </c>
      <c r="S42" s="29" t="s">
        <v>43</v>
      </c>
      <c r="T42" s="35">
        <v>43891</v>
      </c>
      <c r="U42" s="35">
        <v>43951</v>
      </c>
      <c r="V42" s="29" t="s">
        <v>158</v>
      </c>
      <c r="W42" s="62" t="s">
        <v>47</v>
      </c>
      <c r="X42" s="31" t="s">
        <v>48</v>
      </c>
      <c r="Y42" s="31" t="s">
        <v>159</v>
      </c>
      <c r="Z42" s="31" t="s">
        <v>259</v>
      </c>
      <c r="AA42" s="59"/>
      <c r="AB42" s="59"/>
      <c r="AC42" s="59"/>
      <c r="AD42" s="59"/>
      <c r="AE42" s="59"/>
      <c r="AF42" s="59"/>
      <c r="AG42" s="59"/>
      <c r="AH42" s="59"/>
    </row>
    <row r="43" spans="1:34" ht="192">
      <c r="A43" s="47">
        <v>2</v>
      </c>
      <c r="B43" s="29" t="s">
        <v>255</v>
      </c>
      <c r="C43" s="19">
        <v>37</v>
      </c>
      <c r="D43" s="49" t="s">
        <v>279</v>
      </c>
      <c r="E43" s="31" t="s">
        <v>280</v>
      </c>
      <c r="F43" s="29" t="s">
        <v>281</v>
      </c>
      <c r="G43" s="33">
        <v>1</v>
      </c>
      <c r="H43" s="29" t="s">
        <v>281</v>
      </c>
      <c r="I43" s="29" t="s">
        <v>37</v>
      </c>
      <c r="J43" s="29" t="s">
        <v>43</v>
      </c>
      <c r="K43" s="29" t="s">
        <v>43</v>
      </c>
      <c r="L43" s="29" t="s">
        <v>43</v>
      </c>
      <c r="M43" s="38" t="s">
        <v>43</v>
      </c>
      <c r="N43" s="38" t="s">
        <v>43</v>
      </c>
      <c r="O43" s="38" t="s">
        <v>43</v>
      </c>
      <c r="P43" s="29" t="s">
        <v>43</v>
      </c>
      <c r="Q43" s="29" t="s">
        <v>43</v>
      </c>
      <c r="R43" s="29" t="s">
        <v>43</v>
      </c>
      <c r="S43" s="29" t="s">
        <v>43</v>
      </c>
      <c r="T43" s="35">
        <v>44013</v>
      </c>
      <c r="U43" s="35">
        <v>44211</v>
      </c>
      <c r="V43" s="29" t="s">
        <v>158</v>
      </c>
      <c r="W43" s="62" t="s">
        <v>47</v>
      </c>
      <c r="X43" s="31" t="s">
        <v>48</v>
      </c>
      <c r="Y43" s="31" t="s">
        <v>159</v>
      </c>
      <c r="Z43" s="31" t="s">
        <v>259</v>
      </c>
      <c r="AA43" s="59"/>
      <c r="AB43" s="59"/>
      <c r="AC43" s="59"/>
      <c r="AD43" s="59"/>
      <c r="AE43" s="59"/>
      <c r="AF43" s="59"/>
      <c r="AG43" s="59"/>
      <c r="AH43" s="59"/>
    </row>
    <row r="44" spans="1:34" ht="112">
      <c r="A44" s="46">
        <v>3</v>
      </c>
      <c r="B44" s="29" t="s">
        <v>282</v>
      </c>
      <c r="C44" s="30">
        <v>38</v>
      </c>
      <c r="D44" s="32" t="s">
        <v>283</v>
      </c>
      <c r="E44" s="32" t="s">
        <v>284</v>
      </c>
      <c r="F44" s="29" t="s">
        <v>285</v>
      </c>
      <c r="G44" s="33">
        <v>1</v>
      </c>
      <c r="H44" s="29" t="s">
        <v>286</v>
      </c>
      <c r="I44" s="29" t="s">
        <v>37</v>
      </c>
      <c r="J44" s="29" t="s">
        <v>287</v>
      </c>
      <c r="K44" s="29" t="s">
        <v>288</v>
      </c>
      <c r="L44" s="29" t="s">
        <v>289</v>
      </c>
      <c r="M44" s="34" t="s">
        <v>41</v>
      </c>
      <c r="N44" s="33"/>
      <c r="O44" s="34" t="s">
        <v>41</v>
      </c>
      <c r="P44" s="33" t="s">
        <v>70</v>
      </c>
      <c r="Q44" s="33" t="s">
        <v>43</v>
      </c>
      <c r="R44" s="29" t="s">
        <v>217</v>
      </c>
      <c r="S44" s="29" t="s">
        <v>217</v>
      </c>
      <c r="T44" s="35">
        <v>43862</v>
      </c>
      <c r="U44" s="35">
        <v>44196</v>
      </c>
      <c r="V44" s="29" t="s">
        <v>290</v>
      </c>
      <c r="W44" s="62" t="s">
        <v>47</v>
      </c>
      <c r="X44" s="31" t="s">
        <v>48</v>
      </c>
      <c r="Y44" s="31" t="s">
        <v>49</v>
      </c>
      <c r="Z44" s="31" t="s">
        <v>291</v>
      </c>
      <c r="AA44" s="59"/>
      <c r="AB44" s="59"/>
      <c r="AC44" s="59"/>
      <c r="AD44" s="59"/>
      <c r="AE44" s="59"/>
      <c r="AF44" s="59"/>
      <c r="AG44" s="59"/>
      <c r="AH44" s="59"/>
    </row>
    <row r="45" spans="1:34" ht="80">
      <c r="A45" s="46">
        <v>3</v>
      </c>
      <c r="B45" s="29" t="s">
        <v>282</v>
      </c>
      <c r="C45" s="19">
        <v>39</v>
      </c>
      <c r="D45" s="31" t="s">
        <v>330</v>
      </c>
      <c r="E45" s="32" t="s">
        <v>293</v>
      </c>
      <c r="F45" s="29" t="s">
        <v>294</v>
      </c>
      <c r="G45" s="33">
        <v>2</v>
      </c>
      <c r="H45" s="29" t="s">
        <v>295</v>
      </c>
      <c r="I45" s="29" t="s">
        <v>37</v>
      </c>
      <c r="J45" s="29" t="s">
        <v>287</v>
      </c>
      <c r="K45" s="29" t="s">
        <v>68</v>
      </c>
      <c r="L45" s="33" t="s">
        <v>43</v>
      </c>
      <c r="M45" s="34" t="s">
        <v>41</v>
      </c>
      <c r="N45" s="41"/>
      <c r="O45" s="34" t="s">
        <v>41</v>
      </c>
      <c r="P45" s="29" t="s">
        <v>70</v>
      </c>
      <c r="Q45" s="29" t="s">
        <v>43</v>
      </c>
      <c r="R45" s="29" t="s">
        <v>43</v>
      </c>
      <c r="S45" s="29" t="s">
        <v>43</v>
      </c>
      <c r="T45" s="35">
        <v>43862</v>
      </c>
      <c r="U45" s="35">
        <v>44196</v>
      </c>
      <c r="V45" s="29" t="s">
        <v>158</v>
      </c>
      <c r="W45" s="62" t="s">
        <v>47</v>
      </c>
      <c r="X45" s="31" t="s">
        <v>48</v>
      </c>
      <c r="Y45" s="31" t="s">
        <v>159</v>
      </c>
      <c r="Z45" s="31" t="s">
        <v>109</v>
      </c>
      <c r="AA45" s="59"/>
      <c r="AB45" s="59"/>
      <c r="AC45" s="59"/>
      <c r="AD45" s="59"/>
      <c r="AE45" s="59"/>
      <c r="AF45" s="59"/>
      <c r="AG45" s="59"/>
      <c r="AH45" s="59"/>
    </row>
    <row r="46" spans="1:34" ht="80">
      <c r="A46" s="46">
        <v>3</v>
      </c>
      <c r="B46" s="29" t="s">
        <v>282</v>
      </c>
      <c r="C46" s="30">
        <v>40</v>
      </c>
      <c r="D46" s="31" t="s">
        <v>296</v>
      </c>
      <c r="E46" s="32" t="s">
        <v>297</v>
      </c>
      <c r="F46" s="29" t="s">
        <v>77</v>
      </c>
      <c r="G46" s="33">
        <v>2</v>
      </c>
      <c r="H46" s="29" t="s">
        <v>298</v>
      </c>
      <c r="I46" s="29" t="s">
        <v>37</v>
      </c>
      <c r="J46" s="29" t="s">
        <v>287</v>
      </c>
      <c r="K46" s="29" t="s">
        <v>299</v>
      </c>
      <c r="L46" s="33" t="s">
        <v>43</v>
      </c>
      <c r="M46" s="41"/>
      <c r="N46" s="33"/>
      <c r="O46" s="34" t="s">
        <v>41</v>
      </c>
      <c r="P46" s="33" t="s">
        <v>70</v>
      </c>
      <c r="Q46" s="29" t="s">
        <v>43</v>
      </c>
      <c r="R46" s="29" t="s">
        <v>43</v>
      </c>
      <c r="S46" s="29" t="s">
        <v>43</v>
      </c>
      <c r="T46" s="35">
        <v>43891</v>
      </c>
      <c r="U46" s="35">
        <v>44165</v>
      </c>
      <c r="V46" s="29" t="s">
        <v>158</v>
      </c>
      <c r="W46" s="62" t="s">
        <v>47</v>
      </c>
      <c r="X46" s="31" t="s">
        <v>48</v>
      </c>
      <c r="Y46" s="31" t="s">
        <v>159</v>
      </c>
      <c r="Z46" s="31" t="s">
        <v>109</v>
      </c>
      <c r="AA46" s="59"/>
      <c r="AB46" s="59"/>
      <c r="AC46" s="59"/>
      <c r="AD46" s="59"/>
      <c r="AE46" s="59"/>
      <c r="AF46" s="59"/>
      <c r="AG46" s="59"/>
      <c r="AH46" s="59"/>
    </row>
    <row r="47" spans="1:34" ht="192">
      <c r="A47" s="46">
        <v>3</v>
      </c>
      <c r="B47" s="29" t="s">
        <v>282</v>
      </c>
      <c r="C47" s="19">
        <v>41</v>
      </c>
      <c r="D47" s="32" t="s">
        <v>300</v>
      </c>
      <c r="E47" s="32" t="s">
        <v>301</v>
      </c>
      <c r="F47" s="29" t="s">
        <v>302</v>
      </c>
      <c r="G47" s="33">
        <v>1</v>
      </c>
      <c r="H47" s="29" t="s">
        <v>286</v>
      </c>
      <c r="I47" s="29" t="s">
        <v>303</v>
      </c>
      <c r="J47" s="29" t="s">
        <v>287</v>
      </c>
      <c r="K47" s="29" t="s">
        <v>304</v>
      </c>
      <c r="L47" s="33" t="s">
        <v>173</v>
      </c>
      <c r="M47" s="33"/>
      <c r="N47" s="33"/>
      <c r="O47" s="34" t="s">
        <v>41</v>
      </c>
      <c r="P47" s="33" t="s">
        <v>70</v>
      </c>
      <c r="Q47" s="29" t="s">
        <v>305</v>
      </c>
      <c r="R47" s="29" t="s">
        <v>217</v>
      </c>
      <c r="S47" s="29" t="s">
        <v>217</v>
      </c>
      <c r="T47" s="35">
        <v>43891</v>
      </c>
      <c r="U47" s="35">
        <v>44196</v>
      </c>
      <c r="V47" s="29" t="s">
        <v>306</v>
      </c>
      <c r="W47" s="62" t="s">
        <v>47</v>
      </c>
      <c r="X47" s="31" t="s">
        <v>48</v>
      </c>
      <c r="Y47" s="31" t="s">
        <v>159</v>
      </c>
      <c r="Z47" s="31" t="s">
        <v>109</v>
      </c>
      <c r="AA47" s="59"/>
      <c r="AB47" s="59"/>
      <c r="AC47" s="59"/>
      <c r="AD47" s="59"/>
      <c r="AE47" s="59"/>
      <c r="AF47" s="59"/>
      <c r="AG47" s="59"/>
      <c r="AH47" s="59"/>
    </row>
    <row r="48" spans="1:34">
      <c r="A48" s="7"/>
      <c r="B48" s="50"/>
      <c r="C48" s="50"/>
      <c r="D48" s="51"/>
      <c r="E48" s="51"/>
      <c r="F48" s="52"/>
      <c r="G48" s="50"/>
      <c r="H48" s="50"/>
      <c r="I48" s="52"/>
      <c r="J48" s="52"/>
      <c r="K48" s="53"/>
      <c r="L48" s="53"/>
      <c r="M48" s="12"/>
      <c r="N48" s="12"/>
      <c r="O48" s="12"/>
      <c r="P48" s="53"/>
      <c r="Q48" s="53"/>
      <c r="R48" s="51"/>
      <c r="S48" s="51"/>
      <c r="T48" s="53"/>
      <c r="U48" s="53"/>
      <c r="V48" s="53"/>
      <c r="W48" s="51"/>
      <c r="X48" s="51"/>
      <c r="Y48" s="51"/>
      <c r="Z48" s="66"/>
      <c r="AA48" s="59"/>
      <c r="AB48" s="59"/>
      <c r="AC48" s="59"/>
      <c r="AD48" s="59"/>
      <c r="AE48" s="59"/>
      <c r="AF48" s="59"/>
      <c r="AG48" s="59"/>
      <c r="AH48" s="59"/>
    </row>
    <row r="49" spans="1:34">
      <c r="A49" s="7"/>
      <c r="B49" s="50"/>
      <c r="C49" s="50"/>
      <c r="D49" s="51"/>
      <c r="E49" s="51"/>
      <c r="F49" s="52"/>
      <c r="G49" s="50"/>
      <c r="H49" s="50"/>
      <c r="I49" s="52"/>
      <c r="J49" s="52"/>
      <c r="K49" s="53"/>
      <c r="L49" s="53"/>
      <c r="M49" s="12"/>
      <c r="N49" s="12"/>
      <c r="O49" s="12"/>
      <c r="P49" s="53"/>
      <c r="Q49" s="53"/>
      <c r="R49" s="51"/>
      <c r="S49" s="51"/>
      <c r="T49" s="53"/>
      <c r="U49" s="53"/>
      <c r="V49" s="53"/>
      <c r="W49" s="51"/>
      <c r="X49" s="51"/>
      <c r="Y49" s="51"/>
      <c r="Z49" s="66"/>
      <c r="AA49" s="59"/>
      <c r="AB49" s="59"/>
      <c r="AC49" s="59"/>
      <c r="AD49" s="59"/>
      <c r="AE49" s="59"/>
      <c r="AF49" s="59"/>
      <c r="AG49" s="59"/>
      <c r="AH49" s="59"/>
    </row>
    <row r="50" spans="1:34">
      <c r="A50" s="8"/>
      <c r="B50" s="50"/>
      <c r="C50" s="50"/>
      <c r="D50" s="51"/>
      <c r="E50" s="51"/>
      <c r="F50" s="52"/>
      <c r="G50" s="50"/>
      <c r="H50" s="50"/>
      <c r="I50" s="52"/>
      <c r="J50" s="52"/>
      <c r="K50" s="53"/>
      <c r="L50" s="53"/>
      <c r="M50" s="12"/>
      <c r="N50" s="12"/>
      <c r="O50" s="12"/>
      <c r="P50" s="53"/>
      <c r="Q50" s="53"/>
      <c r="R50" s="51"/>
      <c r="S50" s="51"/>
      <c r="T50" s="53"/>
      <c r="U50" s="53"/>
      <c r="V50" s="53"/>
      <c r="W50" s="51"/>
      <c r="X50" s="51"/>
      <c r="Y50" s="51"/>
      <c r="Z50" s="66"/>
      <c r="AA50" s="59"/>
      <c r="AB50" s="59"/>
      <c r="AC50" s="59"/>
      <c r="AD50" s="59"/>
      <c r="AE50" s="59"/>
      <c r="AF50" s="59"/>
      <c r="AG50" s="59"/>
      <c r="AH50" s="59"/>
    </row>
    <row r="51" spans="1:34">
      <c r="A51" s="9"/>
      <c r="B51" s="54"/>
      <c r="C51" s="54"/>
      <c r="D51" s="55"/>
      <c r="E51" s="55"/>
      <c r="F51" s="56"/>
      <c r="G51" s="54"/>
      <c r="H51" s="54"/>
      <c r="I51" s="56"/>
      <c r="J51" s="56"/>
      <c r="K51" s="57"/>
      <c r="L51" s="57"/>
      <c r="M51" s="13"/>
      <c r="N51" s="13"/>
      <c r="O51" s="13"/>
      <c r="P51" s="57"/>
      <c r="Q51" s="57"/>
      <c r="R51" s="55"/>
      <c r="S51" s="55"/>
      <c r="T51" s="57"/>
      <c r="U51" s="57"/>
      <c r="V51" s="57"/>
      <c r="W51" s="55"/>
      <c r="X51" s="55"/>
      <c r="Y51" s="55"/>
      <c r="Z51" s="67"/>
      <c r="AA51" s="59"/>
      <c r="AB51" s="59"/>
      <c r="AC51" s="59"/>
      <c r="AD51" s="59"/>
      <c r="AE51" s="59"/>
      <c r="AF51" s="59"/>
      <c r="AG51" s="59"/>
      <c r="AH51" s="59"/>
    </row>
    <row r="52" spans="1:34">
      <c r="B52" s="58"/>
      <c r="C52" s="58"/>
      <c r="D52" s="59"/>
      <c r="E52" s="59"/>
      <c r="F52" s="60"/>
      <c r="G52" s="58"/>
      <c r="H52" s="58"/>
      <c r="I52" s="60"/>
      <c r="J52" s="60"/>
      <c r="K52" s="61"/>
      <c r="L52" s="61"/>
      <c r="P52" s="61"/>
      <c r="Q52" s="61"/>
      <c r="R52" s="59"/>
      <c r="S52" s="59"/>
      <c r="T52" s="61"/>
      <c r="U52" s="61"/>
      <c r="V52" s="61"/>
      <c r="W52" s="59"/>
      <c r="X52" s="59"/>
      <c r="Y52" s="59"/>
      <c r="Z52" s="59"/>
      <c r="AA52" s="59"/>
      <c r="AB52" s="59"/>
      <c r="AC52" s="59"/>
      <c r="AD52" s="59"/>
      <c r="AE52" s="59"/>
      <c r="AF52" s="59"/>
      <c r="AG52" s="59"/>
      <c r="AH52" s="59"/>
    </row>
    <row r="53" spans="1:34">
      <c r="B53" s="58"/>
      <c r="C53" s="58"/>
      <c r="D53" s="59"/>
      <c r="E53" s="59"/>
      <c r="F53" s="60"/>
      <c r="G53" s="58"/>
      <c r="H53" s="58"/>
      <c r="I53" s="60"/>
      <c r="J53" s="60"/>
      <c r="K53" s="61"/>
      <c r="L53" s="61"/>
      <c r="P53" s="61"/>
      <c r="Q53" s="61"/>
      <c r="R53" s="59"/>
      <c r="S53" s="59"/>
      <c r="T53" s="61"/>
      <c r="U53" s="61"/>
      <c r="V53" s="61"/>
      <c r="W53" s="59"/>
      <c r="X53" s="59"/>
      <c r="Y53" s="59"/>
      <c r="Z53" s="59"/>
      <c r="AA53" s="59"/>
      <c r="AB53" s="59"/>
      <c r="AC53" s="59"/>
      <c r="AD53" s="59"/>
      <c r="AE53" s="59"/>
      <c r="AF53" s="59"/>
      <c r="AG53" s="59"/>
      <c r="AH53" s="59"/>
    </row>
    <row r="54" spans="1:34">
      <c r="B54" s="58"/>
      <c r="C54" s="58"/>
      <c r="D54" s="59"/>
      <c r="E54" s="59"/>
      <c r="F54" s="60"/>
      <c r="G54" s="58"/>
      <c r="H54" s="58"/>
      <c r="I54" s="60"/>
      <c r="J54" s="60"/>
      <c r="K54" s="61"/>
      <c r="L54" s="61"/>
      <c r="P54" s="61"/>
      <c r="Q54" s="61"/>
      <c r="R54" s="59"/>
      <c r="S54" s="59"/>
      <c r="T54" s="61"/>
      <c r="U54" s="61"/>
      <c r="V54" s="61"/>
      <c r="W54" s="59"/>
      <c r="X54" s="59"/>
      <c r="Y54" s="59"/>
      <c r="Z54" s="59"/>
      <c r="AA54" s="59"/>
      <c r="AB54" s="59"/>
      <c r="AC54" s="59"/>
      <c r="AD54" s="59"/>
      <c r="AE54" s="59"/>
      <c r="AF54" s="59"/>
      <c r="AG54" s="59"/>
      <c r="AH54" s="59"/>
    </row>
    <row r="55" spans="1:34">
      <c r="P55" s="61"/>
      <c r="Q55" s="61"/>
      <c r="R55" s="59"/>
      <c r="S55" s="59"/>
      <c r="T55" s="61"/>
      <c r="U55" s="61"/>
      <c r="V55" s="61"/>
      <c r="W55" s="59"/>
      <c r="X55" s="59"/>
      <c r="Y55" s="59"/>
      <c r="Z55" s="59"/>
      <c r="AA55" s="59"/>
      <c r="AB55" s="59"/>
      <c r="AC55" s="59"/>
      <c r="AD55" s="59"/>
      <c r="AE55" s="59"/>
      <c r="AF55" s="59"/>
      <c r="AG55" s="59"/>
      <c r="AH55" s="59"/>
    </row>
    <row r="56" spans="1:34">
      <c r="P56" s="61"/>
      <c r="Q56" s="61"/>
      <c r="R56" s="59"/>
      <c r="S56" s="59"/>
      <c r="T56" s="61"/>
      <c r="U56" s="61"/>
      <c r="V56" s="61"/>
      <c r="W56" s="59"/>
      <c r="X56" s="59"/>
      <c r="Y56" s="59"/>
      <c r="Z56" s="59"/>
      <c r="AA56" s="59"/>
      <c r="AB56" s="59"/>
      <c r="AC56" s="59"/>
      <c r="AD56" s="59"/>
      <c r="AE56" s="59"/>
      <c r="AF56" s="59"/>
      <c r="AG56" s="59"/>
      <c r="AH56" s="59"/>
    </row>
    <row r="57" spans="1:34">
      <c r="P57" s="61"/>
      <c r="Q57" s="61"/>
      <c r="R57" s="59"/>
      <c r="S57" s="59"/>
      <c r="T57" s="61"/>
      <c r="U57" s="61"/>
      <c r="V57" s="61"/>
      <c r="W57" s="59"/>
      <c r="X57" s="59"/>
      <c r="Y57" s="59"/>
      <c r="Z57" s="59"/>
      <c r="AA57" s="59"/>
      <c r="AB57" s="59"/>
      <c r="AC57" s="59"/>
      <c r="AD57" s="59"/>
      <c r="AE57" s="59"/>
      <c r="AF57" s="59"/>
      <c r="AG57" s="59"/>
      <c r="AH57" s="59"/>
    </row>
    <row r="58" spans="1:34">
      <c r="P58" s="61"/>
      <c r="Q58" s="61"/>
      <c r="R58" s="59"/>
      <c r="S58" s="59"/>
      <c r="T58" s="61"/>
      <c r="U58" s="61"/>
      <c r="V58" s="61"/>
      <c r="W58" s="59"/>
      <c r="X58" s="59"/>
      <c r="Y58" s="59"/>
      <c r="Z58" s="59"/>
      <c r="AA58" s="59"/>
      <c r="AB58" s="59"/>
      <c r="AC58" s="59"/>
      <c r="AD58" s="59"/>
      <c r="AE58" s="59"/>
      <c r="AF58" s="59"/>
      <c r="AG58" s="59"/>
      <c r="AH58" s="59"/>
    </row>
    <row r="59" spans="1:34">
      <c r="P59" s="61"/>
      <c r="Q59" s="61"/>
      <c r="R59" s="59"/>
      <c r="S59" s="59"/>
      <c r="T59" s="61"/>
      <c r="U59" s="61"/>
      <c r="V59" s="61"/>
      <c r="W59" s="59"/>
      <c r="X59" s="59"/>
      <c r="Y59" s="59"/>
      <c r="Z59" s="59"/>
      <c r="AA59" s="59"/>
      <c r="AB59" s="59"/>
      <c r="AC59" s="59"/>
      <c r="AD59" s="59"/>
      <c r="AE59" s="59"/>
      <c r="AF59" s="59"/>
      <c r="AG59" s="59"/>
      <c r="AH59" s="59"/>
    </row>
    <row r="60" spans="1:34">
      <c r="P60" s="61"/>
      <c r="Q60" s="61"/>
      <c r="R60" s="59"/>
      <c r="S60" s="59"/>
      <c r="T60" s="61"/>
      <c r="U60" s="61"/>
      <c r="V60" s="61"/>
      <c r="W60" s="59"/>
      <c r="X60" s="59"/>
      <c r="Y60" s="59"/>
      <c r="Z60" s="59"/>
      <c r="AA60" s="59"/>
      <c r="AB60" s="59"/>
      <c r="AC60" s="59"/>
      <c r="AD60" s="59"/>
      <c r="AE60" s="59"/>
      <c r="AF60" s="59"/>
      <c r="AG60" s="59"/>
      <c r="AH60" s="59"/>
    </row>
    <row r="61" spans="1:34">
      <c r="P61" s="61"/>
      <c r="Q61" s="61"/>
      <c r="R61" s="59"/>
      <c r="S61" s="59"/>
      <c r="T61" s="61"/>
      <c r="U61" s="61"/>
      <c r="V61" s="61"/>
      <c r="W61" s="59"/>
      <c r="X61" s="59"/>
      <c r="Y61" s="59"/>
      <c r="Z61" s="59"/>
      <c r="AA61" s="59"/>
      <c r="AB61" s="59"/>
      <c r="AC61" s="59"/>
      <c r="AD61" s="59"/>
      <c r="AE61" s="59"/>
      <c r="AF61" s="59"/>
      <c r="AG61" s="59"/>
      <c r="AH61" s="59"/>
    </row>
    <row r="62" spans="1:34">
      <c r="P62" s="61"/>
      <c r="Q62" s="61"/>
      <c r="R62" s="59"/>
      <c r="S62" s="59"/>
      <c r="T62" s="61"/>
      <c r="U62" s="61"/>
      <c r="V62" s="61"/>
      <c r="W62" s="59"/>
      <c r="X62" s="59"/>
      <c r="Y62" s="59"/>
      <c r="Z62" s="59"/>
      <c r="AA62" s="59"/>
      <c r="AB62" s="59"/>
      <c r="AC62" s="59"/>
      <c r="AD62" s="59"/>
      <c r="AE62" s="59"/>
      <c r="AF62" s="59"/>
      <c r="AG62" s="59"/>
      <c r="AH62" s="59"/>
    </row>
    <row r="63" spans="1:34">
      <c r="P63" s="61"/>
      <c r="Q63" s="61"/>
      <c r="R63" s="59"/>
      <c r="S63" s="59"/>
      <c r="T63" s="61"/>
      <c r="U63" s="61"/>
      <c r="V63" s="61"/>
      <c r="W63" s="59"/>
      <c r="X63" s="59"/>
      <c r="Y63" s="59"/>
      <c r="Z63" s="59"/>
      <c r="AA63" s="59"/>
      <c r="AB63" s="59"/>
      <c r="AC63" s="59"/>
      <c r="AD63" s="59"/>
      <c r="AE63" s="59"/>
      <c r="AF63" s="59"/>
      <c r="AG63" s="59"/>
      <c r="AH63" s="59"/>
    </row>
    <row r="64" spans="1:34">
      <c r="P64" s="61"/>
      <c r="Q64" s="61"/>
      <c r="R64" s="59"/>
      <c r="S64" s="59"/>
      <c r="T64" s="61"/>
      <c r="U64" s="61"/>
      <c r="V64" s="61"/>
      <c r="W64" s="59"/>
      <c r="X64" s="59"/>
      <c r="Y64" s="59"/>
      <c r="Z64" s="59"/>
      <c r="AA64" s="59"/>
      <c r="AB64" s="59"/>
      <c r="AC64" s="59"/>
      <c r="AD64" s="59"/>
      <c r="AE64" s="59"/>
      <c r="AF64" s="59"/>
      <c r="AG64" s="59"/>
      <c r="AH64" s="59"/>
    </row>
    <row r="65" spans="1:34">
      <c r="A65" s="1"/>
      <c r="B65" s="1"/>
      <c r="C65" s="1"/>
      <c r="F65" s="1"/>
      <c r="G65" s="1"/>
      <c r="H65" s="1"/>
      <c r="I65" s="1"/>
      <c r="J65" s="1"/>
      <c r="K65" s="1"/>
      <c r="L65" s="1"/>
      <c r="M65" s="1"/>
      <c r="N65" s="1"/>
      <c r="O65" s="1"/>
      <c r="P65" s="61"/>
      <c r="Q65" s="61"/>
      <c r="R65" s="59"/>
      <c r="S65" s="59"/>
      <c r="T65" s="61"/>
      <c r="U65" s="61"/>
      <c r="V65" s="61"/>
      <c r="W65" s="59"/>
      <c r="X65" s="59"/>
      <c r="Y65" s="59"/>
      <c r="Z65" s="59"/>
      <c r="AA65" s="59"/>
      <c r="AB65" s="59"/>
      <c r="AC65" s="59"/>
      <c r="AD65" s="59"/>
      <c r="AE65" s="59"/>
      <c r="AF65" s="59"/>
      <c r="AG65" s="59"/>
      <c r="AH65" s="59"/>
    </row>
    <row r="66" spans="1:34">
      <c r="A66" s="1"/>
      <c r="B66" s="1"/>
      <c r="C66" s="1"/>
      <c r="F66" s="1"/>
      <c r="G66" s="1"/>
      <c r="H66" s="1"/>
      <c r="I66" s="1"/>
      <c r="J66" s="1"/>
      <c r="K66" s="1"/>
      <c r="L66" s="1"/>
      <c r="M66" s="1"/>
      <c r="N66" s="1"/>
      <c r="O66" s="1"/>
      <c r="P66" s="61"/>
      <c r="Q66" s="61"/>
      <c r="R66" s="59"/>
      <c r="S66" s="59"/>
      <c r="T66" s="61"/>
      <c r="U66" s="61"/>
      <c r="V66" s="61"/>
      <c r="W66" s="59"/>
      <c r="X66" s="59"/>
      <c r="Y66" s="59"/>
      <c r="Z66" s="59"/>
      <c r="AA66" s="59"/>
      <c r="AB66" s="59"/>
      <c r="AC66" s="59"/>
      <c r="AD66" s="59"/>
      <c r="AE66" s="59"/>
      <c r="AF66" s="59"/>
      <c r="AG66" s="59"/>
      <c r="AH66" s="59"/>
    </row>
    <row r="67" spans="1:34">
      <c r="A67" s="1"/>
      <c r="B67" s="1"/>
      <c r="C67" s="1"/>
      <c r="F67" s="1"/>
      <c r="G67" s="1"/>
      <c r="H67" s="1"/>
      <c r="I67" s="1"/>
      <c r="J67" s="1"/>
      <c r="K67" s="1"/>
      <c r="L67" s="1"/>
      <c r="M67" s="1"/>
      <c r="N67" s="1"/>
      <c r="O67" s="1"/>
      <c r="P67" s="61"/>
      <c r="Q67" s="61"/>
      <c r="R67" s="59"/>
      <c r="S67" s="59"/>
      <c r="T67" s="61"/>
      <c r="U67" s="61"/>
      <c r="V67" s="61"/>
      <c r="W67" s="59"/>
      <c r="X67" s="59"/>
      <c r="Y67" s="59"/>
      <c r="Z67" s="59"/>
      <c r="AA67" s="59"/>
      <c r="AB67" s="59"/>
      <c r="AC67" s="59"/>
      <c r="AD67" s="59"/>
      <c r="AE67" s="59"/>
      <c r="AF67" s="59"/>
      <c r="AG67" s="59"/>
      <c r="AH67" s="59"/>
    </row>
    <row r="68" spans="1:34">
      <c r="A68" s="1"/>
      <c r="B68" s="1"/>
      <c r="C68" s="1"/>
      <c r="F68" s="1"/>
      <c r="G68" s="1"/>
      <c r="H68" s="1"/>
      <c r="I68" s="1"/>
      <c r="J68" s="1"/>
      <c r="K68" s="1"/>
      <c r="L68" s="1"/>
      <c r="M68" s="1"/>
      <c r="N68" s="1"/>
      <c r="O68" s="1"/>
      <c r="P68" s="61"/>
      <c r="Q68" s="61"/>
      <c r="R68" s="59"/>
      <c r="S68" s="59"/>
      <c r="T68" s="61"/>
      <c r="U68" s="61"/>
      <c r="V68" s="61"/>
      <c r="W68" s="59"/>
      <c r="X68" s="59"/>
      <c r="Y68" s="59"/>
      <c r="Z68" s="59"/>
      <c r="AA68" s="59"/>
      <c r="AB68" s="59"/>
      <c r="AC68" s="59"/>
      <c r="AD68" s="59"/>
      <c r="AE68" s="59"/>
      <c r="AF68" s="59"/>
      <c r="AG68" s="59"/>
      <c r="AH68" s="59"/>
    </row>
    <row r="69" spans="1:34">
      <c r="A69" s="1"/>
      <c r="B69" s="1"/>
      <c r="C69" s="1"/>
      <c r="F69" s="1"/>
      <c r="G69" s="1"/>
      <c r="H69" s="1"/>
      <c r="I69" s="1"/>
      <c r="J69" s="1"/>
      <c r="K69" s="1"/>
      <c r="L69" s="1"/>
      <c r="M69" s="1"/>
      <c r="N69" s="1"/>
      <c r="O69" s="1"/>
      <c r="P69" s="61"/>
      <c r="Q69" s="61"/>
      <c r="R69" s="59"/>
      <c r="S69" s="59"/>
      <c r="T69" s="61"/>
      <c r="U69" s="61"/>
      <c r="V69" s="61"/>
      <c r="W69" s="59"/>
      <c r="X69" s="59"/>
      <c r="Y69" s="59"/>
      <c r="Z69" s="59"/>
      <c r="AA69" s="59"/>
      <c r="AB69" s="59"/>
      <c r="AC69" s="59"/>
      <c r="AD69" s="59"/>
      <c r="AE69" s="59"/>
      <c r="AF69" s="59"/>
      <c r="AG69" s="59"/>
      <c r="AH69" s="59"/>
    </row>
    <row r="70" spans="1:34">
      <c r="A70" s="1"/>
      <c r="B70" s="1"/>
      <c r="C70" s="1"/>
      <c r="F70" s="1"/>
      <c r="G70" s="1"/>
      <c r="H70" s="1"/>
      <c r="I70" s="1"/>
      <c r="J70" s="1"/>
      <c r="K70" s="1"/>
      <c r="L70" s="1"/>
      <c r="M70" s="1"/>
      <c r="N70" s="1"/>
      <c r="O70" s="1"/>
      <c r="P70" s="61"/>
      <c r="Q70" s="61"/>
      <c r="R70" s="59"/>
      <c r="S70" s="59"/>
      <c r="T70" s="61"/>
      <c r="U70" s="61"/>
      <c r="V70" s="61"/>
      <c r="W70" s="59"/>
      <c r="X70" s="59"/>
      <c r="Y70" s="59"/>
      <c r="Z70" s="59"/>
      <c r="AA70" s="59"/>
      <c r="AB70" s="59"/>
      <c r="AC70" s="59"/>
      <c r="AD70" s="59"/>
      <c r="AE70" s="59"/>
      <c r="AF70" s="59"/>
      <c r="AG70" s="59"/>
      <c r="AH70" s="59"/>
    </row>
    <row r="71" spans="1:34">
      <c r="A71" s="1"/>
      <c r="B71" s="1"/>
      <c r="C71" s="1"/>
      <c r="F71" s="1"/>
      <c r="G71" s="1"/>
      <c r="H71" s="1"/>
      <c r="I71" s="1"/>
      <c r="J71" s="1"/>
      <c r="K71" s="1"/>
      <c r="L71" s="1"/>
      <c r="M71" s="1"/>
      <c r="N71" s="1"/>
      <c r="O71" s="1"/>
      <c r="P71" s="61"/>
      <c r="Q71" s="61"/>
      <c r="R71" s="59"/>
      <c r="S71" s="59"/>
      <c r="T71" s="61"/>
      <c r="U71" s="61"/>
      <c r="V71" s="61"/>
      <c r="W71" s="59"/>
      <c r="X71" s="59"/>
      <c r="Y71" s="59"/>
      <c r="Z71" s="59"/>
      <c r="AA71" s="59"/>
      <c r="AB71" s="59"/>
      <c r="AC71" s="59"/>
      <c r="AD71" s="59"/>
      <c r="AE71" s="59"/>
      <c r="AF71" s="59"/>
      <c r="AG71" s="59"/>
      <c r="AH71" s="59"/>
    </row>
    <row r="72" spans="1:34">
      <c r="A72" s="1"/>
      <c r="B72" s="1"/>
      <c r="C72" s="1"/>
      <c r="F72" s="1"/>
      <c r="G72" s="1"/>
      <c r="H72" s="1"/>
      <c r="I72" s="1"/>
      <c r="J72" s="1"/>
      <c r="K72" s="1"/>
      <c r="L72" s="1"/>
      <c r="M72" s="1"/>
      <c r="N72" s="1"/>
      <c r="O72" s="1"/>
      <c r="P72" s="61"/>
      <c r="Q72" s="61"/>
      <c r="R72" s="59"/>
      <c r="S72" s="59"/>
      <c r="T72" s="61"/>
      <c r="U72" s="61"/>
      <c r="V72" s="61"/>
      <c r="W72" s="59"/>
      <c r="X72" s="59"/>
      <c r="Y72" s="59"/>
      <c r="Z72" s="59"/>
      <c r="AA72" s="59"/>
      <c r="AB72" s="59"/>
      <c r="AC72" s="59"/>
      <c r="AD72" s="59"/>
      <c r="AE72" s="59"/>
      <c r="AF72" s="59"/>
      <c r="AG72" s="59"/>
      <c r="AH72" s="59"/>
    </row>
    <row r="73" spans="1:34">
      <c r="A73" s="1"/>
      <c r="B73" s="1"/>
      <c r="C73" s="1"/>
      <c r="F73" s="1"/>
      <c r="G73" s="1"/>
      <c r="H73" s="1"/>
      <c r="I73" s="1"/>
      <c r="J73" s="1"/>
      <c r="K73" s="1"/>
      <c r="L73" s="1"/>
      <c r="M73" s="1"/>
      <c r="N73" s="1"/>
      <c r="O73" s="1"/>
      <c r="P73" s="61"/>
      <c r="Q73" s="61"/>
      <c r="R73" s="59"/>
      <c r="S73" s="59"/>
      <c r="T73" s="61"/>
      <c r="U73" s="61"/>
      <c r="V73" s="61"/>
      <c r="W73" s="59"/>
      <c r="X73" s="59"/>
      <c r="Y73" s="59"/>
      <c r="Z73" s="59"/>
      <c r="AA73" s="59"/>
      <c r="AB73" s="59"/>
      <c r="AC73" s="59"/>
      <c r="AD73" s="59"/>
      <c r="AE73" s="59"/>
      <c r="AF73" s="59"/>
      <c r="AG73" s="59"/>
      <c r="AH73" s="59"/>
    </row>
    <row r="74" spans="1:34">
      <c r="A74" s="1"/>
      <c r="B74" s="1"/>
      <c r="C74" s="1"/>
      <c r="F74" s="1"/>
      <c r="G74" s="1"/>
      <c r="H74" s="1"/>
      <c r="I74" s="1"/>
      <c r="J74" s="1"/>
      <c r="K74" s="1"/>
      <c r="L74" s="1"/>
      <c r="M74" s="1"/>
      <c r="N74" s="1"/>
      <c r="O74" s="1"/>
      <c r="P74" s="61"/>
      <c r="Q74" s="61"/>
      <c r="R74" s="59"/>
      <c r="S74" s="59"/>
      <c r="T74" s="61"/>
      <c r="U74" s="61"/>
      <c r="V74" s="61"/>
      <c r="W74" s="59"/>
      <c r="X74" s="59"/>
      <c r="Y74" s="59"/>
      <c r="Z74" s="59"/>
      <c r="AA74" s="59"/>
      <c r="AB74" s="59"/>
      <c r="AC74" s="59"/>
      <c r="AD74" s="59"/>
      <c r="AE74" s="59"/>
      <c r="AF74" s="59"/>
      <c r="AG74" s="59"/>
      <c r="AH74" s="59"/>
    </row>
    <row r="75" spans="1:34">
      <c r="A75" s="1"/>
      <c r="B75" s="1"/>
      <c r="C75" s="1"/>
      <c r="F75" s="1"/>
      <c r="G75" s="1"/>
      <c r="H75" s="1"/>
      <c r="I75" s="1"/>
      <c r="J75" s="1"/>
      <c r="K75" s="1"/>
      <c r="L75" s="1"/>
      <c r="M75" s="1"/>
      <c r="N75" s="1"/>
      <c r="O75" s="1"/>
      <c r="P75" s="61"/>
      <c r="Q75" s="61"/>
      <c r="R75" s="59"/>
      <c r="S75" s="59"/>
      <c r="T75" s="61"/>
      <c r="U75" s="61"/>
      <c r="V75" s="61"/>
      <c r="W75" s="59"/>
      <c r="X75" s="59"/>
      <c r="Y75" s="59"/>
      <c r="Z75" s="59"/>
      <c r="AA75" s="59"/>
      <c r="AB75" s="59"/>
      <c r="AC75" s="59"/>
      <c r="AD75" s="59"/>
      <c r="AE75" s="59"/>
      <c r="AF75" s="59"/>
      <c r="AG75" s="59"/>
      <c r="AH75" s="59"/>
    </row>
  </sheetData>
  <autoFilter ref="A6:AH47">
    <filterColumn colId="0" showButton="0"/>
  </autoFilter>
  <mergeCells count="27">
    <mergeCell ref="A5:B6"/>
    <mergeCell ref="C5:C6"/>
    <mergeCell ref="D5:D6"/>
    <mergeCell ref="E5:E6"/>
    <mergeCell ref="F5:F6"/>
    <mergeCell ref="A1:D1"/>
    <mergeCell ref="E1:Z1"/>
    <mergeCell ref="A2:I2"/>
    <mergeCell ref="K2:Z2"/>
    <mergeCell ref="A4:Z4"/>
    <mergeCell ref="U5:U6"/>
    <mergeCell ref="G5:G6"/>
    <mergeCell ref="H5:H6"/>
    <mergeCell ref="I5:J5"/>
    <mergeCell ref="K5:K6"/>
    <mergeCell ref="L5:L6"/>
    <mergeCell ref="M5:O5"/>
    <mergeCell ref="P5:P6"/>
    <mergeCell ref="Q5:Q6"/>
    <mergeCell ref="R5:R6"/>
    <mergeCell ref="S5:S6"/>
    <mergeCell ref="T5:T6"/>
    <mergeCell ref="V5:V6"/>
    <mergeCell ref="W5:W6"/>
    <mergeCell ref="X5:X6"/>
    <mergeCell ref="Y5:Y6"/>
    <mergeCell ref="Z5:Z6"/>
  </mergeCells>
  <hyperlinks>
    <hyperlink ref="W30" r:id="rId1"/>
    <hyperlink ref="W31" r:id="rId2"/>
    <hyperlink ref="W21" r:id="rId3"/>
    <hyperlink ref="W20" r:id="rId4"/>
    <hyperlink ref="W23" r:id="rId5"/>
    <hyperlink ref="W24" r:id="rId6"/>
    <hyperlink ref="W25" r:id="rId7"/>
    <hyperlink ref="W26" r:id="rId8"/>
    <hyperlink ref="W27" r:id="rId9"/>
    <hyperlink ref="W28" r:id="rId10"/>
    <hyperlink ref="W29" r:id="rId11"/>
    <hyperlink ref="W22" r:id="rId12"/>
    <hyperlink ref="W45" r:id="rId13"/>
    <hyperlink ref="W46" r:id="rId14"/>
  </hyperlinks>
  <pageMargins left="0.75" right="0.75" top="1" bottom="1" header="0.5" footer="0.5"/>
  <pageSetup orientation="portrait" horizontalDpi="4294967292" verticalDpi="4294967292"/>
  <drawing r:id="rId1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enableFormatConditionsCalculation="0"/>
  <dimension ref="A1:CE51"/>
  <sheetViews>
    <sheetView topLeftCell="A25" zoomScale="75" zoomScaleNormal="75" zoomScalePageLayoutView="75" workbookViewId="0">
      <selection activeCell="D51" sqref="D51"/>
    </sheetView>
  </sheetViews>
  <sheetFormatPr baseColWidth="10" defaultColWidth="10.83203125" defaultRowHeight="13" x14ac:dyDescent="0"/>
  <cols>
    <col min="1" max="1" width="14.83203125" style="97" customWidth="1"/>
    <col min="2" max="2" width="5.6640625" style="88" customWidth="1"/>
    <col min="3" max="3" width="32.33203125" style="89" customWidth="1"/>
    <col min="4" max="4" width="20.1640625" style="88" customWidth="1"/>
    <col min="5" max="5" width="13.1640625" style="88" customWidth="1"/>
    <col min="6" max="6" width="12.5" style="88" customWidth="1"/>
    <col min="7" max="7" width="15" style="88" customWidth="1"/>
    <col min="8" max="8" width="10.6640625" style="88" customWidth="1"/>
    <col min="9" max="9" width="10.33203125" style="90" customWidth="1"/>
    <col min="10" max="11" width="9.83203125" style="88" customWidth="1"/>
    <col min="12" max="12" width="34.83203125" style="97" customWidth="1"/>
    <col min="13" max="13" width="25.1640625" style="90" customWidth="1"/>
    <col min="14" max="14" width="13.33203125" style="97" customWidth="1"/>
    <col min="15" max="15" width="13.1640625" style="97" customWidth="1"/>
    <col min="16" max="16" width="13" style="97" customWidth="1"/>
    <col min="17" max="17" width="14.1640625" style="97" customWidth="1"/>
    <col min="18" max="19" width="12.83203125" style="97" customWidth="1"/>
    <col min="20" max="22" width="13" style="97" customWidth="1"/>
    <col min="23" max="23" width="12.6640625" style="97" customWidth="1"/>
    <col min="24" max="24" width="13.5" style="97" customWidth="1"/>
    <col min="25" max="25" width="11.83203125" style="97" customWidth="1"/>
    <col min="26" max="26" width="17" style="97" customWidth="1"/>
    <col min="27" max="27" width="30" style="90" customWidth="1"/>
    <col min="28" max="28" width="31.6640625" style="90" customWidth="1"/>
    <col min="29" max="16384" width="10.83203125" style="71"/>
  </cols>
  <sheetData>
    <row r="1" spans="1:83" ht="66" customHeight="1" thickBot="1">
      <c r="A1" s="125"/>
      <c r="B1" s="70"/>
      <c r="C1" s="143"/>
      <c r="D1" s="294" t="s">
        <v>331</v>
      </c>
      <c r="E1" s="294"/>
      <c r="F1" s="294"/>
      <c r="G1" s="294"/>
      <c r="H1" s="294"/>
      <c r="I1" s="294"/>
      <c r="J1" s="294"/>
      <c r="K1" s="294"/>
      <c r="L1" s="294"/>
      <c r="M1" s="294"/>
      <c r="N1" s="294"/>
      <c r="O1" s="294"/>
      <c r="P1" s="294"/>
      <c r="Q1" s="294"/>
      <c r="R1" s="294"/>
      <c r="S1" s="294"/>
      <c r="T1" s="294"/>
      <c r="U1" s="270" t="s">
        <v>332</v>
      </c>
      <c r="V1" s="271"/>
      <c r="W1" s="272"/>
      <c r="X1" s="142"/>
      <c r="Y1" s="142"/>
      <c r="Z1" s="142"/>
      <c r="AA1" s="282"/>
      <c r="AB1" s="282"/>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row>
    <row r="2" spans="1:83" ht="63" customHeight="1" thickBot="1">
      <c r="A2" s="290" t="s">
        <v>333</v>
      </c>
      <c r="B2" s="291"/>
      <c r="C2" s="291"/>
      <c r="D2" s="291"/>
      <c r="E2" s="291"/>
      <c r="F2" s="291"/>
      <c r="G2" s="291"/>
      <c r="H2" s="292" t="s">
        <v>334</v>
      </c>
      <c r="I2" s="293"/>
      <c r="J2" s="293"/>
      <c r="K2" s="144">
        <f>AVERAGE(J9:J49)</f>
        <v>0.37609756097560976</v>
      </c>
      <c r="L2" s="293" t="s">
        <v>335</v>
      </c>
      <c r="M2" s="293"/>
      <c r="N2" s="145">
        <f>AVERAGE(K9:K49)</f>
        <v>0.3748780487804878</v>
      </c>
      <c r="O2" s="112"/>
      <c r="P2" s="112"/>
      <c r="Q2" s="112"/>
      <c r="R2" s="112"/>
      <c r="S2" s="112"/>
      <c r="T2" s="112"/>
      <c r="U2" s="112"/>
      <c r="V2" s="112"/>
      <c r="W2" s="112"/>
      <c r="X2" s="112"/>
      <c r="Y2" s="112"/>
      <c r="Z2" s="112"/>
      <c r="AA2" s="282"/>
      <c r="AB2" s="282"/>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c r="BF2" s="273"/>
      <c r="BG2" s="273"/>
      <c r="BH2" s="273"/>
      <c r="BI2" s="273"/>
      <c r="BJ2" s="273"/>
      <c r="BK2" s="273"/>
      <c r="BL2" s="273"/>
      <c r="BM2" s="273"/>
      <c r="BN2" s="273"/>
      <c r="BO2" s="273"/>
      <c r="BP2" s="273"/>
      <c r="BQ2" s="273"/>
      <c r="BR2" s="273"/>
      <c r="BS2" s="273"/>
      <c r="BT2" s="273"/>
      <c r="BU2" s="273"/>
      <c r="BV2" s="273"/>
      <c r="BW2" s="273"/>
      <c r="BX2" s="273"/>
      <c r="BY2" s="273"/>
      <c r="BZ2" s="273"/>
      <c r="CA2" s="273"/>
      <c r="CB2" s="273"/>
      <c r="CC2" s="273"/>
      <c r="CD2" s="273"/>
      <c r="CE2" s="273"/>
    </row>
    <row r="3" spans="1:83" ht="16" customHeight="1" thickBot="1">
      <c r="A3" s="299" t="s">
        <v>336</v>
      </c>
      <c r="B3" s="300"/>
      <c r="C3" s="301"/>
      <c r="D3" s="316" t="s">
        <v>337</v>
      </c>
      <c r="E3" s="317"/>
      <c r="F3" s="317"/>
      <c r="G3" s="318"/>
      <c r="H3" s="305" t="s">
        <v>522</v>
      </c>
      <c r="I3" s="306"/>
      <c r="J3" s="306"/>
      <c r="K3" s="306"/>
      <c r="L3" s="306"/>
      <c r="M3" s="306"/>
      <c r="N3" s="307"/>
      <c r="O3" s="314"/>
      <c r="P3" s="315"/>
      <c r="Q3" s="315"/>
      <c r="R3" s="315"/>
      <c r="S3" s="315"/>
      <c r="T3" s="315"/>
      <c r="U3" s="315"/>
      <c r="V3" s="315"/>
      <c r="W3" s="315"/>
      <c r="X3" s="315"/>
      <c r="Y3" s="315"/>
      <c r="Z3" s="315"/>
      <c r="AA3" s="282"/>
      <c r="AB3" s="282"/>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row>
    <row r="4" spans="1:83" ht="16" customHeight="1" thickBot="1">
      <c r="A4" s="302"/>
      <c r="B4" s="303"/>
      <c r="C4" s="304"/>
      <c r="D4" s="319" t="s">
        <v>338</v>
      </c>
      <c r="E4" s="320"/>
      <c r="F4" s="320"/>
      <c r="G4" s="321"/>
      <c r="H4" s="308" t="s">
        <v>521</v>
      </c>
      <c r="I4" s="309"/>
      <c r="J4" s="309"/>
      <c r="K4" s="309"/>
      <c r="L4" s="309"/>
      <c r="M4" s="309"/>
      <c r="N4" s="310"/>
      <c r="O4" s="314"/>
      <c r="P4" s="315"/>
      <c r="Q4" s="315"/>
      <c r="R4" s="315"/>
      <c r="S4" s="315"/>
      <c r="T4" s="315"/>
      <c r="U4" s="315"/>
      <c r="V4" s="315"/>
      <c r="W4" s="315"/>
      <c r="X4" s="315"/>
      <c r="Y4" s="315"/>
      <c r="Z4" s="315"/>
      <c r="AA4" s="282"/>
      <c r="AB4" s="282"/>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row>
    <row r="5" spans="1:83" ht="16" customHeight="1">
      <c r="A5" s="302"/>
      <c r="B5" s="303"/>
      <c r="C5" s="304"/>
      <c r="D5" s="322" t="s">
        <v>339</v>
      </c>
      <c r="E5" s="323"/>
      <c r="F5" s="323"/>
      <c r="G5" s="324"/>
      <c r="H5" s="311" t="s">
        <v>523</v>
      </c>
      <c r="I5" s="312"/>
      <c r="J5" s="312"/>
      <c r="K5" s="312"/>
      <c r="L5" s="312"/>
      <c r="M5" s="312"/>
      <c r="N5" s="313"/>
      <c r="O5" s="314"/>
      <c r="P5" s="315"/>
      <c r="Q5" s="315"/>
      <c r="R5" s="315"/>
      <c r="S5" s="315"/>
      <c r="T5" s="315"/>
      <c r="U5" s="315"/>
      <c r="V5" s="315"/>
      <c r="W5" s="315"/>
      <c r="X5" s="315"/>
      <c r="Y5" s="315"/>
      <c r="Z5" s="315"/>
      <c r="AA5" s="282"/>
      <c r="AB5" s="282"/>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row>
    <row r="6" spans="1:83" ht="27" customHeight="1" thickBot="1">
      <c r="A6" s="295" t="s">
        <v>340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row>
    <row r="7" spans="1:83" ht="25" customHeight="1" thickBot="1">
      <c r="A7" s="274" t="s">
        <v>4</v>
      </c>
      <c r="B7" s="278" t="s">
        <v>5</v>
      </c>
      <c r="C7" s="276" t="s">
        <v>6</v>
      </c>
      <c r="D7" s="278" t="str">
        <f>'[1]Cronograma 2020 consolidado'!V5</f>
        <v>Dependencia (s) responsable (s)</v>
      </c>
      <c r="E7" s="286" t="s">
        <v>341</v>
      </c>
      <c r="F7" s="278" t="s">
        <v>20</v>
      </c>
      <c r="G7" s="278" t="s">
        <v>8</v>
      </c>
      <c r="H7" s="287" t="s">
        <v>342</v>
      </c>
      <c r="I7" s="288"/>
      <c r="J7" s="288"/>
      <c r="K7" s="288"/>
      <c r="L7" s="288"/>
      <c r="M7" s="289"/>
      <c r="N7" s="280" t="s">
        <v>343</v>
      </c>
      <c r="O7" s="281"/>
      <c r="P7" s="280" t="s">
        <v>344</v>
      </c>
      <c r="Q7" s="281"/>
      <c r="R7" s="280" t="s">
        <v>345</v>
      </c>
      <c r="S7" s="285"/>
      <c r="T7" s="281"/>
      <c r="U7" s="280" t="s">
        <v>346</v>
      </c>
      <c r="V7" s="281"/>
      <c r="W7" s="283" t="s">
        <v>347</v>
      </c>
      <c r="X7" s="280" t="s">
        <v>348</v>
      </c>
      <c r="Y7" s="285"/>
      <c r="Z7" s="281"/>
      <c r="AA7" s="276" t="s">
        <v>349</v>
      </c>
      <c r="AB7" s="297" t="s">
        <v>350</v>
      </c>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3"/>
      <c r="BA7" s="273"/>
      <c r="BB7" s="273"/>
      <c r="BC7" s="273"/>
      <c r="BD7" s="273"/>
      <c r="BE7" s="273"/>
      <c r="BF7" s="273"/>
      <c r="BG7" s="273"/>
      <c r="BH7" s="273"/>
      <c r="BI7" s="273"/>
      <c r="BJ7" s="273"/>
      <c r="BK7" s="273"/>
      <c r="BL7" s="273"/>
      <c r="BM7" s="273"/>
      <c r="BN7" s="273"/>
      <c r="BO7" s="273"/>
      <c r="BP7" s="273"/>
      <c r="BQ7" s="273"/>
      <c r="BR7" s="273"/>
      <c r="BS7" s="273"/>
      <c r="BT7" s="273"/>
      <c r="BU7" s="273"/>
      <c r="BV7" s="273"/>
      <c r="BW7" s="273"/>
      <c r="BX7" s="273"/>
      <c r="BY7" s="273"/>
      <c r="BZ7" s="273"/>
      <c r="CA7" s="273"/>
      <c r="CB7" s="273"/>
      <c r="CC7" s="273"/>
      <c r="CD7" s="273"/>
      <c r="CE7" s="273"/>
    </row>
    <row r="8" spans="1:83" ht="53" thickBot="1">
      <c r="A8" s="275"/>
      <c r="B8" s="279"/>
      <c r="C8" s="277"/>
      <c r="D8" s="279"/>
      <c r="E8" s="280"/>
      <c r="F8" s="279"/>
      <c r="G8" s="279"/>
      <c r="H8" s="68" t="s">
        <v>351</v>
      </c>
      <c r="I8" s="68" t="s">
        <v>352</v>
      </c>
      <c r="J8" s="69" t="s">
        <v>353</v>
      </c>
      <c r="K8" s="69" t="s">
        <v>354</v>
      </c>
      <c r="L8" s="68" t="s">
        <v>526</v>
      </c>
      <c r="M8" s="68" t="s">
        <v>527</v>
      </c>
      <c r="N8" s="68" t="s">
        <v>355</v>
      </c>
      <c r="O8" s="68" t="s">
        <v>356</v>
      </c>
      <c r="P8" s="68" t="s">
        <v>357</v>
      </c>
      <c r="Q8" s="68" t="s">
        <v>358</v>
      </c>
      <c r="R8" s="68" t="s">
        <v>359</v>
      </c>
      <c r="S8" s="68" t="s">
        <v>360</v>
      </c>
      <c r="T8" s="68" t="s">
        <v>361</v>
      </c>
      <c r="U8" s="68" t="s">
        <v>362</v>
      </c>
      <c r="V8" s="68" t="s">
        <v>363</v>
      </c>
      <c r="W8" s="284"/>
      <c r="X8" s="68" t="s">
        <v>364</v>
      </c>
      <c r="Y8" s="68" t="s">
        <v>365</v>
      </c>
      <c r="Z8" s="68" t="s">
        <v>366</v>
      </c>
      <c r="AA8" s="277"/>
      <c r="AB8" s="298"/>
      <c r="AC8" s="273"/>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273"/>
      <c r="BB8" s="273"/>
      <c r="BC8" s="273"/>
      <c r="BD8" s="273"/>
      <c r="BE8" s="273"/>
      <c r="BF8" s="273"/>
      <c r="BG8" s="273"/>
      <c r="BH8" s="273"/>
      <c r="BI8" s="273"/>
      <c r="BJ8" s="273"/>
      <c r="BK8" s="273"/>
      <c r="BL8" s="273"/>
      <c r="BM8" s="273"/>
      <c r="BN8" s="273"/>
      <c r="BO8" s="273"/>
      <c r="BP8" s="273"/>
      <c r="BQ8" s="273"/>
      <c r="BR8" s="273"/>
      <c r="BS8" s="273"/>
      <c r="BT8" s="273"/>
      <c r="BU8" s="273"/>
      <c r="BV8" s="273"/>
      <c r="BW8" s="273"/>
      <c r="BX8" s="273"/>
      <c r="BY8" s="273"/>
      <c r="BZ8" s="273"/>
      <c r="CA8" s="273"/>
      <c r="CB8" s="273"/>
      <c r="CC8" s="273"/>
      <c r="CD8" s="273"/>
      <c r="CE8" s="273"/>
    </row>
    <row r="9" spans="1:83" ht="96" hidden="1" customHeight="1">
      <c r="A9" s="127" t="str">
        <f>'Cronograma 2020V1'!B7</f>
        <v xml:space="preserve">Promoción efectiva de la participación ciudadana </v>
      </c>
      <c r="B9" s="130">
        <f>'Cronograma 2020V1'!C7</f>
        <v>1</v>
      </c>
      <c r="C9" s="79" t="str">
        <f>'Cronograma 2020V1'!D7</f>
        <v>Desarrollar el VI encuentro nacional de socialización de la política integral para enfrentar el problema de las drogas "Ruta Futuro" con los entes territoriales.</v>
      </c>
      <c r="D9" s="78" t="str">
        <f>'Cronograma 2020V1'!V7</f>
        <v>Dirección de Política de Drogas y Actividades Relacionadas</v>
      </c>
      <c r="E9" s="80">
        <f>'Cronograma 2020V1'!T7</f>
        <v>43862</v>
      </c>
      <c r="F9" s="80">
        <f>'Cronograma 2020V1'!U7</f>
        <v>44165</v>
      </c>
      <c r="G9" s="87" t="str">
        <f>'Cronograma 2020V1'!F7</f>
        <v>Encuentro realizado</v>
      </c>
      <c r="H9" s="81">
        <f>'Cronograma 2020V1'!G7</f>
        <v>1</v>
      </c>
      <c r="I9" s="82">
        <v>0</v>
      </c>
      <c r="J9" s="83">
        <f>I9/H9</f>
        <v>0</v>
      </c>
      <c r="K9" s="83">
        <v>0</v>
      </c>
      <c r="L9" s="91" t="s">
        <v>367</v>
      </c>
      <c r="M9" s="91" t="s">
        <v>367</v>
      </c>
      <c r="N9" s="91" t="s">
        <v>367</v>
      </c>
      <c r="O9" s="91" t="s">
        <v>367</v>
      </c>
      <c r="P9" s="91" t="s">
        <v>367</v>
      </c>
      <c r="Q9" s="91" t="s">
        <v>367</v>
      </c>
      <c r="R9" s="91" t="s">
        <v>367</v>
      </c>
      <c r="S9" s="91"/>
      <c r="T9" s="91" t="s">
        <v>367</v>
      </c>
      <c r="U9" s="91" t="s">
        <v>367</v>
      </c>
      <c r="V9" s="91" t="s">
        <v>367</v>
      </c>
      <c r="W9" s="91" t="s">
        <v>367</v>
      </c>
      <c r="X9" s="91" t="s">
        <v>367</v>
      </c>
      <c r="Y9" s="91" t="s">
        <v>367</v>
      </c>
      <c r="Z9" s="134" t="s">
        <v>367</v>
      </c>
      <c r="AA9" s="92" t="s">
        <v>368</v>
      </c>
      <c r="AB9" s="102" t="s">
        <v>369</v>
      </c>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c r="BU9" s="273"/>
      <c r="BV9" s="273"/>
      <c r="BW9" s="273"/>
      <c r="BX9" s="273"/>
      <c r="BY9" s="273"/>
      <c r="BZ9" s="273"/>
      <c r="CA9" s="273"/>
      <c r="CB9" s="273"/>
      <c r="CC9" s="273"/>
      <c r="CD9" s="273"/>
      <c r="CE9" s="273"/>
    </row>
    <row r="10" spans="1:83" ht="96" hidden="1" customHeight="1">
      <c r="A10" s="127" t="str">
        <f>'Cronograma 2020V1'!B8</f>
        <v xml:space="preserve">Promoción efectiva de la participación ciudadana </v>
      </c>
      <c r="B10" s="130">
        <f>'Cronograma 2020V1'!C8</f>
        <v>2</v>
      </c>
      <c r="C10" s="79" t="str">
        <f>'Cronograma 2020V1'!D8</f>
        <v>Realizar mediciones de percepción del grupo objetivo al que va dirigida la información respecto a la calidad y accesibilidad de la oferta institucional y el servicio recibido. (Encuesta ODC).</v>
      </c>
      <c r="D10" s="78" t="str">
        <f>'Cronograma 2020V1'!V8</f>
        <v>Dirección de Política de Drogas y Actividades Relacionadas</v>
      </c>
      <c r="E10" s="80">
        <f>'Cronograma 2020V1'!T8</f>
        <v>44042</v>
      </c>
      <c r="F10" s="80" t="str">
        <f>'Cronograma 2020V1'!U8</f>
        <v xml:space="preserve"> 30/12/20</v>
      </c>
      <c r="G10" s="87" t="str">
        <f>'Cronograma 2020V1'!F8</f>
        <v>Mediciones realizadas</v>
      </c>
      <c r="H10" s="81">
        <f>'Cronograma 2020V1'!G8</f>
        <v>1</v>
      </c>
      <c r="I10" s="84">
        <v>0</v>
      </c>
      <c r="J10" s="83">
        <f t="shared" ref="J10:J49" si="0">I10/H10</f>
        <v>0</v>
      </c>
      <c r="K10" s="83">
        <v>0</v>
      </c>
      <c r="L10" s="91" t="s">
        <v>367</v>
      </c>
      <c r="M10" s="91" t="s">
        <v>367</v>
      </c>
      <c r="N10" s="91" t="s">
        <v>367</v>
      </c>
      <c r="O10" s="91" t="s">
        <v>367</v>
      </c>
      <c r="P10" s="91" t="s">
        <v>367</v>
      </c>
      <c r="Q10" s="91" t="s">
        <v>367</v>
      </c>
      <c r="R10" s="91" t="s">
        <v>367</v>
      </c>
      <c r="S10" s="91"/>
      <c r="T10" s="91" t="s">
        <v>367</v>
      </c>
      <c r="U10" s="91" t="s">
        <v>367</v>
      </c>
      <c r="V10" s="91" t="s">
        <v>367</v>
      </c>
      <c r="W10" s="91" t="s">
        <v>367</v>
      </c>
      <c r="X10" s="91" t="s">
        <v>367</v>
      </c>
      <c r="Y10" s="91" t="s">
        <v>367</v>
      </c>
      <c r="Z10" s="134" t="s">
        <v>367</v>
      </c>
      <c r="AA10" s="92" t="s">
        <v>370</v>
      </c>
      <c r="AB10" s="102" t="s">
        <v>369</v>
      </c>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row>
    <row r="11" spans="1:83" ht="96" hidden="1" customHeight="1">
      <c r="A11" s="127" t="str">
        <f>'Cronograma 2020V1'!B9</f>
        <v xml:space="preserve">Promoción efectiva de la participación ciudadana </v>
      </c>
      <c r="B11" s="130">
        <f>'Cronograma 2020V1'!C9</f>
        <v>3</v>
      </c>
      <c r="C11" s="79" t="str">
        <f>'Cronograma 2020V1'!D9</f>
        <v>Evaluar el impacto y la funcionalidad del formulario web que permite  la racionalización del trámite de repatriaciones.</v>
      </c>
      <c r="D11" s="78" t="str">
        <f>'Cronograma 2020V1'!V9</f>
        <v>Dirección de Asuntos Internacionales</v>
      </c>
      <c r="E11" s="80">
        <f>'Cronograma 2020V1'!T9</f>
        <v>43892</v>
      </c>
      <c r="F11" s="80">
        <f>'Cronograma 2020V1'!U9</f>
        <v>44012</v>
      </c>
      <c r="G11" s="87" t="str">
        <f>'Cronograma 2020V1'!F9</f>
        <v>Consultas realizadas</v>
      </c>
      <c r="H11" s="81">
        <f>'Cronograma 2020V1'!G9</f>
        <v>3</v>
      </c>
      <c r="I11" s="84">
        <v>0</v>
      </c>
      <c r="J11" s="83">
        <f t="shared" si="0"/>
        <v>0</v>
      </c>
      <c r="K11" s="83">
        <v>0.15</v>
      </c>
      <c r="L11" s="92" t="s">
        <v>371</v>
      </c>
      <c r="M11" s="133" t="s">
        <v>372</v>
      </c>
      <c r="N11" s="95">
        <v>43839</v>
      </c>
      <c r="O11" s="84" t="s">
        <v>373</v>
      </c>
      <c r="P11" s="91" t="s">
        <v>367</v>
      </c>
      <c r="Q11" s="91" t="s">
        <v>367</v>
      </c>
      <c r="R11" s="91" t="s">
        <v>367</v>
      </c>
      <c r="S11" s="91"/>
      <c r="T11" s="91" t="s">
        <v>367</v>
      </c>
      <c r="U11" s="91" t="s">
        <v>367</v>
      </c>
      <c r="V11" s="91" t="s">
        <v>367</v>
      </c>
      <c r="W11" s="91" t="s">
        <v>367</v>
      </c>
      <c r="X11" s="91" t="s">
        <v>367</v>
      </c>
      <c r="Y11" s="91" t="s">
        <v>367</v>
      </c>
      <c r="Z11" s="134" t="s">
        <v>367</v>
      </c>
      <c r="AA11" s="92" t="s">
        <v>374</v>
      </c>
      <c r="AB11" s="102" t="s">
        <v>375</v>
      </c>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3"/>
      <c r="BA11" s="273"/>
      <c r="BB11" s="273"/>
      <c r="BC11" s="273"/>
      <c r="BD11" s="273"/>
      <c r="BE11" s="273"/>
      <c r="BF11" s="273"/>
      <c r="BG11" s="273"/>
      <c r="BH11" s="273"/>
      <c r="BI11" s="273"/>
      <c r="BJ11" s="273"/>
      <c r="BK11" s="273"/>
      <c r="BL11" s="273"/>
      <c r="BM11" s="273"/>
      <c r="BN11" s="273"/>
      <c r="BO11" s="273"/>
      <c r="BP11" s="273"/>
      <c r="BQ11" s="273"/>
      <c r="BR11" s="273"/>
      <c r="BS11" s="273"/>
      <c r="BT11" s="273"/>
      <c r="BU11" s="273"/>
      <c r="BV11" s="273"/>
      <c r="BW11" s="273"/>
      <c r="BX11" s="273"/>
      <c r="BY11" s="273"/>
      <c r="BZ11" s="273"/>
      <c r="CA11" s="273"/>
      <c r="CB11" s="273"/>
      <c r="CC11" s="273"/>
      <c r="CD11" s="273"/>
      <c r="CE11" s="273"/>
    </row>
    <row r="12" spans="1:83" ht="96" hidden="1" customHeight="1">
      <c r="A12" s="127" t="str">
        <f>'Cronograma 2020V1'!B10</f>
        <v xml:space="preserve">Promoción efectiva de la participación ciudadana </v>
      </c>
      <c r="B12" s="130">
        <f>'Cronograma 2020V1'!C10</f>
        <v>4</v>
      </c>
      <c r="C12" s="79" t="str">
        <f>'Cronograma 2020V1'!D10</f>
        <v>Realizar un Facebook live o un directo en YouTube para dialogar con los grupos de interés sobre los trámites de licencias cannabis.</v>
      </c>
      <c r="D12" s="78" t="str">
        <f>'Cronograma 2020V1'!V10</f>
        <v>Subdirección de Control y Fiscalización de Sustancias Químicas y Estupefacientes</v>
      </c>
      <c r="E12" s="80">
        <f>'Cronograma 2020V1'!T10</f>
        <v>43983</v>
      </c>
      <c r="F12" s="80">
        <f>'Cronograma 2020V1'!U10</f>
        <v>44196</v>
      </c>
      <c r="G12" s="87" t="str">
        <f>'Cronograma 2020V1'!F10</f>
        <v>Diálogo virtual implementado</v>
      </c>
      <c r="H12" s="81">
        <f>'Cronograma 2020V1'!G10</f>
        <v>1</v>
      </c>
      <c r="I12" s="84">
        <v>0</v>
      </c>
      <c r="J12" s="83">
        <f t="shared" si="0"/>
        <v>0</v>
      </c>
      <c r="K12" s="83">
        <v>0</v>
      </c>
      <c r="L12" s="84" t="s">
        <v>367</v>
      </c>
      <c r="M12" s="84" t="s">
        <v>367</v>
      </c>
      <c r="N12" s="84" t="s">
        <v>367</v>
      </c>
      <c r="O12" s="84" t="s">
        <v>367</v>
      </c>
      <c r="P12" s="84" t="s">
        <v>367</v>
      </c>
      <c r="Q12" s="84" t="s">
        <v>367</v>
      </c>
      <c r="R12" s="84" t="s">
        <v>367</v>
      </c>
      <c r="S12" s="84"/>
      <c r="T12" s="84" t="s">
        <v>367</v>
      </c>
      <c r="U12" s="84" t="s">
        <v>367</v>
      </c>
      <c r="V12" s="84" t="s">
        <v>367</v>
      </c>
      <c r="W12" s="84" t="s">
        <v>367</v>
      </c>
      <c r="X12" s="84" t="s">
        <v>367</v>
      </c>
      <c r="Y12" s="84" t="s">
        <v>367</v>
      </c>
      <c r="Z12" s="86" t="s">
        <v>367</v>
      </c>
      <c r="AA12" s="96" t="s">
        <v>376</v>
      </c>
      <c r="AB12" s="101" t="s">
        <v>377</v>
      </c>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row>
    <row r="13" spans="1:83" ht="96" hidden="1" customHeight="1">
      <c r="A13" s="127" t="str">
        <f>'Cronograma 2020V1'!B11</f>
        <v xml:space="preserve">Promoción efectiva de la participación ciudadana </v>
      </c>
      <c r="B13" s="130">
        <f>'Cronograma 2020V1'!C11</f>
        <v>5</v>
      </c>
      <c r="C13" s="79" t="str">
        <f>'Cronograma 2020V1'!D11</f>
        <v>Realizar un Facebook live o un directo en YouTube para dialogar con los grupos de interés sobre los trámites de sustancias químicas.</v>
      </c>
      <c r="D13" s="78" t="str">
        <f>'Cronograma 2020V1'!V11</f>
        <v>Subdirección de Control y Fiscalización de Sustancias Químicas y Estupefacientes</v>
      </c>
      <c r="E13" s="80">
        <f>'Cronograma 2020V1'!T11</f>
        <v>43983</v>
      </c>
      <c r="F13" s="80">
        <f>'Cronograma 2020V1'!U11</f>
        <v>44196</v>
      </c>
      <c r="G13" s="87" t="str">
        <f>'Cronograma 2020V1'!F11</f>
        <v>Diálogo virtual implementado</v>
      </c>
      <c r="H13" s="81">
        <f>'Cronograma 2020V1'!G11</f>
        <v>1</v>
      </c>
      <c r="I13" s="84">
        <v>0</v>
      </c>
      <c r="J13" s="83">
        <f t="shared" si="0"/>
        <v>0</v>
      </c>
      <c r="K13" s="83">
        <v>0</v>
      </c>
      <c r="L13" s="84" t="s">
        <v>367</v>
      </c>
      <c r="M13" s="84" t="s">
        <v>367</v>
      </c>
      <c r="N13" s="84" t="s">
        <v>367</v>
      </c>
      <c r="O13" s="84" t="s">
        <v>367</v>
      </c>
      <c r="P13" s="84" t="s">
        <v>367</v>
      </c>
      <c r="Q13" s="84" t="s">
        <v>367</v>
      </c>
      <c r="R13" s="84" t="s">
        <v>367</v>
      </c>
      <c r="S13" s="84"/>
      <c r="T13" s="84" t="s">
        <v>367</v>
      </c>
      <c r="U13" s="84" t="s">
        <v>367</v>
      </c>
      <c r="V13" s="84" t="s">
        <v>367</v>
      </c>
      <c r="W13" s="84" t="s">
        <v>367</v>
      </c>
      <c r="X13" s="84" t="s">
        <v>367</v>
      </c>
      <c r="Y13" s="84" t="s">
        <v>367</v>
      </c>
      <c r="Z13" s="86" t="s">
        <v>367</v>
      </c>
      <c r="AA13" s="96" t="s">
        <v>376</v>
      </c>
      <c r="AB13" s="101" t="s">
        <v>377</v>
      </c>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row>
    <row r="14" spans="1:83" ht="96" hidden="1" customHeight="1">
      <c r="A14" s="127" t="str">
        <f>'Cronograma 2020V1'!B12</f>
        <v xml:space="preserve">Promoción efectiva de la participación ciudadana </v>
      </c>
      <c r="B14" s="130">
        <f>'Cronograma 2020V1'!C12</f>
        <v>6</v>
      </c>
      <c r="C14" s="79" t="str">
        <f>'Cronograma 2020V1'!D12</f>
        <v>Realización de jornadas de acceso a la justicia en municipios priorizados.</v>
      </c>
      <c r="D14" s="78" t="str">
        <f>'Cronograma 2020V1'!V12</f>
        <v>Dirección de Métodos Alternativos de Solución de Conflictos</v>
      </c>
      <c r="E14" s="80">
        <f>'Cronograma 2020V1'!T12</f>
        <v>43922</v>
      </c>
      <c r="F14" s="80">
        <f>'Cronograma 2020V1'!U12</f>
        <v>44196</v>
      </c>
      <c r="G14" s="87" t="str">
        <f>'Cronograma 2020V1'!F12</f>
        <v>Jornadas realizadas</v>
      </c>
      <c r="H14" s="81">
        <f>'Cronograma 2020V1'!G12</f>
        <v>20</v>
      </c>
      <c r="I14" s="84">
        <v>0</v>
      </c>
      <c r="J14" s="83">
        <f t="shared" si="0"/>
        <v>0</v>
      </c>
      <c r="K14" s="83">
        <v>0.1</v>
      </c>
      <c r="L14" s="92" t="s">
        <v>378</v>
      </c>
      <c r="M14" s="92" t="s">
        <v>379</v>
      </c>
      <c r="N14" s="84" t="s">
        <v>367</v>
      </c>
      <c r="O14" s="84" t="s">
        <v>367</v>
      </c>
      <c r="P14" s="86" t="s">
        <v>367</v>
      </c>
      <c r="Q14" s="84" t="s">
        <v>367</v>
      </c>
      <c r="R14" s="84" t="s">
        <v>367</v>
      </c>
      <c r="S14" s="84"/>
      <c r="T14" s="84" t="s">
        <v>367</v>
      </c>
      <c r="U14" s="86" t="s">
        <v>367</v>
      </c>
      <c r="V14" s="86" t="s">
        <v>367</v>
      </c>
      <c r="W14" s="86" t="s">
        <v>380</v>
      </c>
      <c r="X14" s="86" t="s">
        <v>367</v>
      </c>
      <c r="Y14" s="84" t="s">
        <v>367</v>
      </c>
      <c r="Z14" s="86" t="s">
        <v>367</v>
      </c>
      <c r="AA14" s="96" t="s">
        <v>381</v>
      </c>
      <c r="AB14" s="101" t="s">
        <v>382</v>
      </c>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row>
    <row r="15" spans="1:83" s="117" customFormat="1" ht="96" hidden="1" customHeight="1">
      <c r="A15" s="128" t="str">
        <f>'Cronograma 2020V1'!B13</f>
        <v xml:space="preserve">Promoción efectiva de la participación ciudadana </v>
      </c>
      <c r="B15" s="131">
        <f>'Cronograma 2020V1'!C13</f>
        <v>7</v>
      </c>
      <c r="C15" s="79" t="str">
        <f>'Cronograma 2020V1'!D13</f>
        <v>Realizar divulgación y socialización de la política de simplificación, depuración y armonización del ordenamiento jurídico y de la herramienta Suin Juriscol.</v>
      </c>
      <c r="D15" s="98" t="str">
        <f>'Cronograma 2020V1'!V13</f>
        <v>Dirección de Desarrollo del Derecho y el Ordenamiento Jurídico</v>
      </c>
      <c r="E15" s="98">
        <f>'Cronograma 2020V1'!T13</f>
        <v>43922</v>
      </c>
      <c r="F15" s="98">
        <f>'Cronograma 2020V1'!U13</f>
        <v>44196</v>
      </c>
      <c r="G15" s="105" t="str">
        <f>'Cronograma 2020V1'!F13</f>
        <v>Eventos realizados</v>
      </c>
      <c r="H15" s="105">
        <f>'Cronograma 2020V1'!G13</f>
        <v>2</v>
      </c>
      <c r="I15" s="92">
        <v>1</v>
      </c>
      <c r="J15" s="115">
        <f>I15/H15</f>
        <v>0.5</v>
      </c>
      <c r="K15" s="115">
        <v>0.5</v>
      </c>
      <c r="L15" s="92" t="s">
        <v>383</v>
      </c>
      <c r="M15" s="92" t="s">
        <v>384</v>
      </c>
      <c r="N15" s="92" t="s">
        <v>385</v>
      </c>
      <c r="O15" s="92" t="s">
        <v>386</v>
      </c>
      <c r="P15" s="92" t="s">
        <v>387</v>
      </c>
      <c r="Q15" s="92" t="s">
        <v>388</v>
      </c>
      <c r="R15" s="92" t="s">
        <v>385</v>
      </c>
      <c r="S15" s="92" t="s">
        <v>28</v>
      </c>
      <c r="T15" s="92" t="s">
        <v>389</v>
      </c>
      <c r="U15" s="116" t="s">
        <v>367</v>
      </c>
      <c r="V15" s="109" t="s">
        <v>367</v>
      </c>
      <c r="W15" s="109" t="s">
        <v>367</v>
      </c>
      <c r="X15" s="109" t="s">
        <v>380</v>
      </c>
      <c r="Y15" s="109" t="s">
        <v>380</v>
      </c>
      <c r="Z15" s="109" t="s">
        <v>380</v>
      </c>
      <c r="AA15" s="92" t="s">
        <v>390</v>
      </c>
      <c r="AB15" s="102" t="s">
        <v>391</v>
      </c>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E15" s="273"/>
    </row>
    <row r="16" spans="1:83" s="117" customFormat="1" ht="96" hidden="1" customHeight="1">
      <c r="A16" s="128" t="str">
        <f>'Cronograma 2020V1'!B14</f>
        <v xml:space="preserve">Promoción efectiva de la participación ciudadana </v>
      </c>
      <c r="B16" s="131">
        <f>'Cronograma 2020V1'!C14</f>
        <v>8</v>
      </c>
      <c r="C16" s="79" t="str">
        <f>'Cronograma 2020V1'!D14</f>
        <v>Difusión de la la herramienta Suin-Juriscol para las entidades territoriales.</v>
      </c>
      <c r="D16" s="98" t="str">
        <f>'Cronograma 2020V1'!V14</f>
        <v>Dirección de Desarrollo del Derecho y el Ordenamiento Jurídico</v>
      </c>
      <c r="E16" s="98">
        <f>'Cronograma 2020V1'!T14</f>
        <v>43922</v>
      </c>
      <c r="F16" s="98">
        <f>'Cronograma 2020V1'!U14</f>
        <v>44196</v>
      </c>
      <c r="G16" s="105" t="str">
        <f>'Cronograma 2020V1'!F14</f>
        <v>Divulgación realizada</v>
      </c>
      <c r="H16" s="105">
        <v>1</v>
      </c>
      <c r="I16" s="92">
        <v>1</v>
      </c>
      <c r="J16" s="115">
        <f>I16/H16</f>
        <v>1</v>
      </c>
      <c r="K16" s="115">
        <v>0.8</v>
      </c>
      <c r="L16" s="92" t="s">
        <v>392</v>
      </c>
      <c r="M16" s="92" t="s">
        <v>393</v>
      </c>
      <c r="N16" s="93">
        <v>43916</v>
      </c>
      <c r="O16" s="92" t="s">
        <v>394</v>
      </c>
      <c r="P16" s="93">
        <v>43916</v>
      </c>
      <c r="Q16" s="92" t="s">
        <v>394</v>
      </c>
      <c r="R16" s="92" t="s">
        <v>395</v>
      </c>
      <c r="S16" s="92" t="s">
        <v>396</v>
      </c>
      <c r="T16" s="92" t="s">
        <v>397</v>
      </c>
      <c r="U16" s="116" t="s">
        <v>367</v>
      </c>
      <c r="V16" s="109" t="s">
        <v>367</v>
      </c>
      <c r="W16" s="109" t="s">
        <v>367</v>
      </c>
      <c r="X16" s="109" t="s">
        <v>380</v>
      </c>
      <c r="Y16" s="109" t="s">
        <v>380</v>
      </c>
      <c r="Z16" s="109" t="s">
        <v>380</v>
      </c>
      <c r="AA16" s="92" t="s">
        <v>380</v>
      </c>
      <c r="AB16" s="102" t="s">
        <v>398</v>
      </c>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row>
    <row r="17" spans="1:83" s="117" customFormat="1" ht="96" hidden="1" customHeight="1">
      <c r="A17" s="127" t="str">
        <f>'Cronograma 2020V1'!B15</f>
        <v xml:space="preserve">Promoción efectiva de la participación ciudadana </v>
      </c>
      <c r="B17" s="132">
        <f>'Cronograma 2020V1'!C15</f>
        <v>9</v>
      </c>
      <c r="C17" s="79" t="str">
        <f>'Cronograma 2020V1'!D15</f>
        <v>Presentar y socializar la Metodología de depuración de los Decretos Únicos Reglamentarios (DUR).</v>
      </c>
      <c r="D17" s="78" t="str">
        <f>'Cronograma 2020V1'!V15</f>
        <v>Dirección de Desarrollo del Derecho y el Ordenamiento Jurídico</v>
      </c>
      <c r="E17" s="78">
        <f>'Cronograma 2020V1'!T15</f>
        <v>43862</v>
      </c>
      <c r="F17" s="78">
        <f>'Cronograma 2020V1'!U15</f>
        <v>44470</v>
      </c>
      <c r="G17" s="87" t="str">
        <f>'Cronograma 2020V1'!F15</f>
        <v>Mesa de trabajo realizada</v>
      </c>
      <c r="H17" s="87">
        <f>'Cronograma 2020V1'!G15</f>
        <v>1</v>
      </c>
      <c r="I17" s="92">
        <v>0.2</v>
      </c>
      <c r="J17" s="115">
        <f>I17/H17</f>
        <v>0.2</v>
      </c>
      <c r="K17" s="115">
        <v>0.2</v>
      </c>
      <c r="L17" s="92" t="s">
        <v>399</v>
      </c>
      <c r="M17" s="92" t="s">
        <v>400</v>
      </c>
      <c r="N17" s="106">
        <v>43873</v>
      </c>
      <c r="O17" s="92" t="s">
        <v>401</v>
      </c>
      <c r="P17" s="118">
        <v>43873</v>
      </c>
      <c r="Q17" s="103" t="s">
        <v>401</v>
      </c>
      <c r="R17" s="106" t="s">
        <v>402</v>
      </c>
      <c r="S17" s="106" t="s">
        <v>28</v>
      </c>
      <c r="T17" s="103" t="s">
        <v>403</v>
      </c>
      <c r="U17" s="116" t="s">
        <v>367</v>
      </c>
      <c r="V17" s="109" t="s">
        <v>367</v>
      </c>
      <c r="W17" s="109" t="s">
        <v>367</v>
      </c>
      <c r="X17" s="109" t="s">
        <v>367</v>
      </c>
      <c r="Y17" s="109" t="s">
        <v>367</v>
      </c>
      <c r="Z17" s="109" t="s">
        <v>367</v>
      </c>
      <c r="AA17" s="92" t="s">
        <v>404</v>
      </c>
      <c r="AB17" s="102" t="s">
        <v>405</v>
      </c>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row>
    <row r="18" spans="1:83" s="117" customFormat="1" ht="96" hidden="1" customHeight="1">
      <c r="A18" s="127" t="str">
        <f>'Cronograma 2020V1'!B16</f>
        <v xml:space="preserve">Promoción efectiva de la participación ciudadana </v>
      </c>
      <c r="B18" s="132">
        <f>'Cronograma 2020V1'!C16</f>
        <v>10</v>
      </c>
      <c r="C18" s="79" t="str">
        <f>'Cronograma 2020V1'!D16</f>
        <v>Jornadas de capacitación sobre procedimiento legislativo.</v>
      </c>
      <c r="D18" s="78" t="str">
        <f>'Cronograma 2020V1'!V16</f>
        <v>Grupo de Asuntos Legislativos</v>
      </c>
      <c r="E18" s="78">
        <f>'Cronograma 2020V1'!T16</f>
        <v>43922</v>
      </c>
      <c r="F18" s="78">
        <f>'Cronograma 2020V1'!U16</f>
        <v>44196</v>
      </c>
      <c r="G18" s="87" t="str">
        <f>'Cronograma 2020V1'!F16</f>
        <v>Jornada presencial realizada</v>
      </c>
      <c r="H18" s="87">
        <f>'Cronograma 2020V1'!G16</f>
        <v>1</v>
      </c>
      <c r="I18" s="92">
        <v>1</v>
      </c>
      <c r="J18" s="119">
        <f t="shared" si="0"/>
        <v>1</v>
      </c>
      <c r="K18" s="119">
        <v>0.8</v>
      </c>
      <c r="L18" s="108" t="s">
        <v>406</v>
      </c>
      <c r="M18" s="92" t="s">
        <v>407</v>
      </c>
      <c r="N18" s="120">
        <v>43895</v>
      </c>
      <c r="O18" s="114" t="s">
        <v>408</v>
      </c>
      <c r="P18" s="120">
        <v>43895</v>
      </c>
      <c r="Q18" s="114" t="s">
        <v>409</v>
      </c>
      <c r="R18" s="120">
        <v>43899</v>
      </c>
      <c r="S18" s="120" t="s">
        <v>28</v>
      </c>
      <c r="T18" s="121">
        <v>38</v>
      </c>
      <c r="U18" s="140">
        <v>43899</v>
      </c>
      <c r="V18" s="141" t="s">
        <v>380</v>
      </c>
      <c r="W18" s="141" t="s">
        <v>380</v>
      </c>
      <c r="X18" s="122" t="s">
        <v>380</v>
      </c>
      <c r="Y18" s="122" t="s">
        <v>380</v>
      </c>
      <c r="Z18" s="135" t="s">
        <v>380</v>
      </c>
      <c r="AA18" s="92" t="s">
        <v>380</v>
      </c>
      <c r="AB18" s="137" t="s">
        <v>410</v>
      </c>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row>
    <row r="19" spans="1:83" ht="96" hidden="1" customHeight="1">
      <c r="A19" s="127" t="str">
        <f>'Cronograma 2020V1'!B17</f>
        <v xml:space="preserve">Promoción efectiva de la participación ciudadana </v>
      </c>
      <c r="B19" s="130">
        <f>'Cronograma 2020V1'!C17</f>
        <v>11</v>
      </c>
      <c r="C19" s="79" t="str">
        <f>'Cronograma 2020V1'!D17</f>
        <v>Consulta de percepción de la información oficial producida por el Ministerio de Justicia y del Derecho a los medios de comunicación masivos nacionales.</v>
      </c>
      <c r="D19" s="78" t="str">
        <f>'Cronograma 2020V1'!V17</f>
        <v>Oficina de Prensa y Comunicaciones</v>
      </c>
      <c r="E19" s="80">
        <f>'Cronograma 2020V1'!T17</f>
        <v>43831</v>
      </c>
      <c r="F19" s="80">
        <f>'Cronograma 2020V1'!U17</f>
        <v>44195</v>
      </c>
      <c r="G19" s="87" t="str">
        <f>'Cronograma 2020V1'!F17</f>
        <v>Encuesta aplicada</v>
      </c>
      <c r="H19" s="81">
        <f>'Cronograma 2020V1'!G17</f>
        <v>3</v>
      </c>
      <c r="I19" s="82">
        <v>0</v>
      </c>
      <c r="J19" s="83">
        <f t="shared" si="0"/>
        <v>0</v>
      </c>
      <c r="K19" s="83">
        <v>0</v>
      </c>
      <c r="L19" s="91" t="s">
        <v>411</v>
      </c>
      <c r="M19" s="92" t="s">
        <v>367</v>
      </c>
      <c r="N19" s="92" t="s">
        <v>367</v>
      </c>
      <c r="O19" s="92" t="s">
        <v>367</v>
      </c>
      <c r="P19" s="92" t="s">
        <v>367</v>
      </c>
      <c r="Q19" s="92" t="s">
        <v>367</v>
      </c>
      <c r="R19" s="92" t="s">
        <v>367</v>
      </c>
      <c r="S19" s="92"/>
      <c r="T19" s="92" t="s">
        <v>367</v>
      </c>
      <c r="U19" s="92" t="s">
        <v>367</v>
      </c>
      <c r="V19" s="92" t="s">
        <v>367</v>
      </c>
      <c r="W19" s="92" t="s">
        <v>367</v>
      </c>
      <c r="X19" s="92" t="s">
        <v>367</v>
      </c>
      <c r="Y19" s="92" t="s">
        <v>367</v>
      </c>
      <c r="Z19" s="109" t="s">
        <v>367</v>
      </c>
      <c r="AA19" s="92" t="s">
        <v>412</v>
      </c>
      <c r="AB19" s="101" t="s">
        <v>377</v>
      </c>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row>
    <row r="20" spans="1:83" s="117" customFormat="1" ht="96" hidden="1" customHeight="1">
      <c r="A20" s="127" t="str">
        <f>'Cronograma 2020V1'!B18</f>
        <v xml:space="preserve">Promoción efectiva de la participación ciudadana </v>
      </c>
      <c r="B20" s="132">
        <f>'Cronograma 2020V1'!C18</f>
        <v>12</v>
      </c>
      <c r="C20" s="79" t="str">
        <f>'Cronograma 2020V1'!D18</f>
        <v>Encuestas realizadas en la Estrategia Interinstitucional de Jornadas móviles de atención y orientación a víctimas del conflicto armado.</v>
      </c>
      <c r="D20" s="78" t="str">
        <f>'Cronograma 2020V1'!V18</f>
        <v>Dirección de Justicia Transicional</v>
      </c>
      <c r="E20" s="78">
        <f>'Cronograma 2020V1'!T18</f>
        <v>43922</v>
      </c>
      <c r="F20" s="78">
        <f>'Cronograma 2020V1'!U18</f>
        <v>44165</v>
      </c>
      <c r="G20" s="87" t="str">
        <f>'Cronograma 2020V1'!F18</f>
        <v>Encuesta aplicada (10% de la población atendida)</v>
      </c>
      <c r="H20" s="87">
        <f>'Cronograma 2020V1'!G18</f>
        <v>1</v>
      </c>
      <c r="I20" s="103">
        <v>0.3</v>
      </c>
      <c r="J20" s="119">
        <f t="shared" si="0"/>
        <v>0.3</v>
      </c>
      <c r="K20" s="123">
        <v>0.4</v>
      </c>
      <c r="L20" s="92" t="s">
        <v>413</v>
      </c>
      <c r="M20" s="139" t="s">
        <v>414</v>
      </c>
      <c r="N20" s="103" t="s">
        <v>415</v>
      </c>
      <c r="O20" s="103" t="s">
        <v>416</v>
      </c>
      <c r="P20" s="103" t="s">
        <v>415</v>
      </c>
      <c r="Q20" s="103" t="s">
        <v>416</v>
      </c>
      <c r="R20" s="103" t="s">
        <v>415</v>
      </c>
      <c r="S20" s="103" t="s">
        <v>28</v>
      </c>
      <c r="T20" s="103">
        <v>706</v>
      </c>
      <c r="U20" s="109" t="s">
        <v>367</v>
      </c>
      <c r="V20" s="109" t="s">
        <v>367</v>
      </c>
      <c r="W20" s="109" t="s">
        <v>367</v>
      </c>
      <c r="X20" s="109" t="s">
        <v>367</v>
      </c>
      <c r="Y20" s="92" t="s">
        <v>367</v>
      </c>
      <c r="Z20" s="109" t="s">
        <v>367</v>
      </c>
      <c r="AA20" s="92" t="s">
        <v>380</v>
      </c>
      <c r="AB20" s="102" t="s">
        <v>417</v>
      </c>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73"/>
      <c r="CD20" s="273"/>
      <c r="CE20" s="273"/>
    </row>
    <row r="21" spans="1:83" s="117" customFormat="1" ht="96" hidden="1" customHeight="1">
      <c r="A21" s="127" t="str">
        <f>'Cronograma 2020V1'!B19</f>
        <v xml:space="preserve">Promoción efectiva de la participación ciudadana </v>
      </c>
      <c r="B21" s="132">
        <f>'Cronograma 2020V1'!C19</f>
        <v>13</v>
      </c>
      <c r="C21" s="79" t="str">
        <f>'Cronograma 2020V1'!D19</f>
        <v>Publicar en el SECOP I y II la información relacionada con los procesos contractuales, para brindar el espacio a los oferentes, veedurías ciudadanas y ciudadanos en general de participar en el proceso contractual de la Entidad.</v>
      </c>
      <c r="D21" s="78" t="str">
        <f>'Cronograma 2020V1'!V19</f>
        <v>Grupo de Gestión Contractual</v>
      </c>
      <c r="E21" s="78">
        <f>'Cronograma 2020V1'!T19</f>
        <v>43862</v>
      </c>
      <c r="F21" s="78">
        <f>'Cronograma 2020V1'!U19</f>
        <v>44196</v>
      </c>
      <c r="G21" s="87" t="str">
        <f>'Cronograma 2020V1'!F19</f>
        <v>Información publicada</v>
      </c>
      <c r="H21" s="87">
        <f>'Cronograma 2020V1'!G19</f>
        <v>1</v>
      </c>
      <c r="I21" s="91">
        <v>0.34</v>
      </c>
      <c r="J21" s="115">
        <f t="shared" si="0"/>
        <v>0.34</v>
      </c>
      <c r="K21" s="115">
        <v>0.34</v>
      </c>
      <c r="L21" s="91" t="s">
        <v>418</v>
      </c>
      <c r="M21" s="92" t="s">
        <v>419</v>
      </c>
      <c r="N21" s="92" t="s">
        <v>420</v>
      </c>
      <c r="O21" s="92" t="s">
        <v>421</v>
      </c>
      <c r="P21" s="109" t="s">
        <v>420</v>
      </c>
      <c r="Q21" s="92" t="s">
        <v>421</v>
      </c>
      <c r="R21" s="92" t="s">
        <v>420</v>
      </c>
      <c r="S21" s="92" t="s">
        <v>422</v>
      </c>
      <c r="T21" s="92" t="s">
        <v>380</v>
      </c>
      <c r="U21" s="109" t="s">
        <v>420</v>
      </c>
      <c r="V21" s="109" t="s">
        <v>421</v>
      </c>
      <c r="W21" s="109" t="s">
        <v>380</v>
      </c>
      <c r="X21" s="109" t="s">
        <v>380</v>
      </c>
      <c r="Y21" s="109" t="s">
        <v>380</v>
      </c>
      <c r="Z21" s="109" t="s">
        <v>380</v>
      </c>
      <c r="AA21" s="92" t="s">
        <v>380</v>
      </c>
      <c r="AB21" s="102" t="s">
        <v>423</v>
      </c>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273"/>
      <c r="BV21" s="273"/>
      <c r="BW21" s="273"/>
      <c r="BX21" s="273"/>
      <c r="BY21" s="273"/>
      <c r="BZ21" s="273"/>
      <c r="CA21" s="273"/>
      <c r="CB21" s="273"/>
      <c r="CC21" s="273"/>
      <c r="CD21" s="273"/>
      <c r="CE21" s="273"/>
    </row>
    <row r="22" spans="1:83" ht="96" hidden="1" customHeight="1">
      <c r="A22" s="127" t="str">
        <f>'Cronograma 2020V1'!B20</f>
        <v xml:space="preserve">Promoción efectiva de la participación ciudadana </v>
      </c>
      <c r="B22" s="130">
        <f>'Cronograma 2020V1'!C20</f>
        <v>14</v>
      </c>
      <c r="C22" s="79" t="str">
        <f>'Cronograma 2020V1'!D20</f>
        <v>Realizar 2 audiencias públicas de Rendición de Cuentas programada para ela vigencoia 2020.</v>
      </c>
      <c r="D22" s="78" t="str">
        <f>'Cronograma 2020V1'!V20</f>
        <v>Oficina Asesora de Planeación / Equipo líder de RDC</v>
      </c>
      <c r="E22" s="80">
        <f>'Cronograma 2020V1'!T20</f>
        <v>44012</v>
      </c>
      <c r="F22" s="80">
        <f>'Cronograma 2020V1'!U20</f>
        <v>44196</v>
      </c>
      <c r="G22" s="87" t="str">
        <f>'Cronograma 2020V1'!F20</f>
        <v>Audiencias realizadas</v>
      </c>
      <c r="H22" s="81">
        <f>'Cronograma 2020V1'!G20</f>
        <v>2</v>
      </c>
      <c r="I22" s="84">
        <v>0</v>
      </c>
      <c r="J22" s="83">
        <f t="shared" si="0"/>
        <v>0</v>
      </c>
      <c r="K22" s="83">
        <v>0</v>
      </c>
      <c r="L22" s="84" t="s">
        <v>367</v>
      </c>
      <c r="M22" s="84" t="s">
        <v>367</v>
      </c>
      <c r="N22" s="84" t="s">
        <v>367</v>
      </c>
      <c r="O22" s="84" t="s">
        <v>367</v>
      </c>
      <c r="P22" s="84" t="s">
        <v>367</v>
      </c>
      <c r="Q22" s="84" t="s">
        <v>367</v>
      </c>
      <c r="R22" s="84" t="s">
        <v>367</v>
      </c>
      <c r="S22" s="84"/>
      <c r="T22" s="84" t="s">
        <v>367</v>
      </c>
      <c r="U22" s="84" t="s">
        <v>367</v>
      </c>
      <c r="V22" s="84" t="s">
        <v>367</v>
      </c>
      <c r="W22" s="84" t="s">
        <v>367</v>
      </c>
      <c r="X22" s="84" t="s">
        <v>367</v>
      </c>
      <c r="Y22" s="84" t="s">
        <v>367</v>
      </c>
      <c r="Z22" s="86" t="s">
        <v>367</v>
      </c>
      <c r="AA22" s="84" t="s">
        <v>380</v>
      </c>
      <c r="AB22" s="101" t="s">
        <v>377</v>
      </c>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row>
    <row r="23" spans="1:83" ht="96" hidden="1" customHeight="1">
      <c r="A23" s="127" t="str">
        <f>'Cronograma 2020V1'!B21</f>
        <v xml:space="preserve">Promoción efectiva de la participación ciudadana </v>
      </c>
      <c r="B23" s="130">
        <f>'Cronograma 2020V1'!C21</f>
        <v>15</v>
      </c>
      <c r="C23" s="79" t="str">
        <f>'Cronograma 2020V1'!D21</f>
        <v>Evaluar la percepción ciudadana de Rendicion de Cuentas  programada para cada semestre del 2020</v>
      </c>
      <c r="D23" s="78" t="str">
        <f>'Cronograma 2020V1'!V21</f>
        <v>Grupo de Servicio al Ciudadano</v>
      </c>
      <c r="E23" s="80">
        <f>'Cronograma 2020V1'!T21</f>
        <v>44012</v>
      </c>
      <c r="F23" s="80">
        <f>'Cronograma 2020V1'!U21</f>
        <v>44195</v>
      </c>
      <c r="G23" s="87" t="str">
        <f>'Cronograma 2020V1'!F21</f>
        <v>Consultas realizadas</v>
      </c>
      <c r="H23" s="81">
        <f>'Cronograma 2020V1'!G21</f>
        <v>2</v>
      </c>
      <c r="I23" s="84">
        <v>0</v>
      </c>
      <c r="J23" s="83">
        <f t="shared" si="0"/>
        <v>0</v>
      </c>
      <c r="K23" s="83">
        <v>0</v>
      </c>
      <c r="L23" s="84" t="s">
        <v>367</v>
      </c>
      <c r="M23" s="84" t="s">
        <v>367</v>
      </c>
      <c r="N23" s="84" t="s">
        <v>367</v>
      </c>
      <c r="O23" s="84" t="s">
        <v>367</v>
      </c>
      <c r="P23" s="84" t="s">
        <v>367</v>
      </c>
      <c r="Q23" s="84" t="s">
        <v>367</v>
      </c>
      <c r="R23" s="84" t="s">
        <v>367</v>
      </c>
      <c r="S23" s="84" t="s">
        <v>367</v>
      </c>
      <c r="T23" s="84" t="s">
        <v>367</v>
      </c>
      <c r="U23" s="84" t="s">
        <v>367</v>
      </c>
      <c r="V23" s="84" t="s">
        <v>367</v>
      </c>
      <c r="W23" s="84" t="s">
        <v>367</v>
      </c>
      <c r="X23" s="84" t="s">
        <v>367</v>
      </c>
      <c r="Y23" s="84" t="s">
        <v>367</v>
      </c>
      <c r="Z23" s="86" t="s">
        <v>367</v>
      </c>
      <c r="AA23" s="84" t="s">
        <v>380</v>
      </c>
      <c r="AB23" s="101" t="s">
        <v>377</v>
      </c>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row>
    <row r="24" spans="1:83" ht="96" hidden="1" customHeight="1">
      <c r="A24" s="127" t="str">
        <f>'Cronograma 2020V1'!B22</f>
        <v xml:space="preserve">Promoción efectiva de la participación ciudadana </v>
      </c>
      <c r="B24" s="130">
        <f>'Cronograma 2020V1'!C22</f>
        <v>16</v>
      </c>
      <c r="C24" s="79" t="str">
        <f>'Cronograma 2020V1'!D22</f>
        <v>Generar espacios de conversación e intercambio de información con la ciudadanía en las ferias nacionales de servicio a las que sea convocado el MinJusticia.</v>
      </c>
      <c r="D24" s="78" t="str">
        <f>'Cronograma 2020V1'!V22</f>
        <v>Grupo de Servicio al Ciudadano (articula)
Dependencias misionales por demanda</v>
      </c>
      <c r="E24" s="80">
        <f>'Cronograma 2020V1'!T22</f>
        <v>44013</v>
      </c>
      <c r="F24" s="80">
        <f>'Cronograma 2020V1'!U22</f>
        <v>44195</v>
      </c>
      <c r="G24" s="87" t="str">
        <f>'Cronograma 2020V1'!F22</f>
        <v>Participación en ferias de servicio</v>
      </c>
      <c r="H24" s="81">
        <f>'Cronograma 2020V1'!G22</f>
        <v>1</v>
      </c>
      <c r="I24" s="84">
        <v>0</v>
      </c>
      <c r="J24" s="83">
        <f t="shared" si="0"/>
        <v>0</v>
      </c>
      <c r="K24" s="83">
        <v>0</v>
      </c>
      <c r="L24" s="84" t="s">
        <v>367</v>
      </c>
      <c r="M24" s="84" t="s">
        <v>367</v>
      </c>
      <c r="N24" s="84" t="s">
        <v>367</v>
      </c>
      <c r="O24" s="84" t="s">
        <v>367</v>
      </c>
      <c r="P24" s="84" t="s">
        <v>367</v>
      </c>
      <c r="Q24" s="84" t="s">
        <v>367</v>
      </c>
      <c r="R24" s="84" t="s">
        <v>367</v>
      </c>
      <c r="S24" s="84"/>
      <c r="T24" s="84" t="s">
        <v>367</v>
      </c>
      <c r="U24" s="84" t="s">
        <v>367</v>
      </c>
      <c r="V24" s="84" t="s">
        <v>367</v>
      </c>
      <c r="W24" s="84" t="s">
        <v>367</v>
      </c>
      <c r="X24" s="84" t="s">
        <v>367</v>
      </c>
      <c r="Y24" s="84" t="s">
        <v>367</v>
      </c>
      <c r="Z24" s="86" t="s">
        <v>367</v>
      </c>
      <c r="AA24" s="85" t="s">
        <v>424</v>
      </c>
      <c r="AB24" s="101" t="s">
        <v>377</v>
      </c>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row>
    <row r="25" spans="1:83" ht="96" customHeight="1">
      <c r="A25" s="127" t="str">
        <f>'Cronograma 2020V1'!B23</f>
        <v xml:space="preserve">Promoción efectiva de la participación ciudadana </v>
      </c>
      <c r="B25" s="130">
        <f>'Cronograma 2020V1'!C23</f>
        <v>17</v>
      </c>
      <c r="C25" s="79" t="str">
        <f>'Cronograma 2020V1'!D23</f>
        <v>Jornadas de socialización y/o fortalecimiento de la Kriss Romaní</v>
      </c>
      <c r="D25" s="78" t="str">
        <f>'Cronograma 2020V1'!V23</f>
        <v xml:space="preserve">Dirección de Justicia Formal </v>
      </c>
      <c r="E25" s="80">
        <f>'Cronograma 2020V1'!T23</f>
        <v>44044</v>
      </c>
      <c r="F25" s="80">
        <f>'Cronograma 2020V1'!U23</f>
        <v>44196</v>
      </c>
      <c r="G25" s="87" t="str">
        <f>'Cronograma 2020V1'!F23</f>
        <v>Mesa de trabajo realizadas</v>
      </c>
      <c r="H25" s="81">
        <f>'Cronograma 2020V1'!G23</f>
        <v>4</v>
      </c>
      <c r="I25" s="84">
        <v>0</v>
      </c>
      <c r="J25" s="83">
        <f t="shared" si="0"/>
        <v>0</v>
      </c>
      <c r="K25" s="83">
        <v>0.1</v>
      </c>
      <c r="L25" s="92" t="s">
        <v>425</v>
      </c>
      <c r="M25" s="103" t="s">
        <v>426</v>
      </c>
      <c r="N25" s="92" t="s">
        <v>367</v>
      </c>
      <c r="O25" s="92" t="s">
        <v>367</v>
      </c>
      <c r="P25" s="92" t="s">
        <v>367</v>
      </c>
      <c r="Q25" s="92" t="s">
        <v>367</v>
      </c>
      <c r="R25" s="92" t="s">
        <v>367</v>
      </c>
      <c r="S25" s="92"/>
      <c r="T25" s="92" t="s">
        <v>367</v>
      </c>
      <c r="U25" s="92" t="s">
        <v>367</v>
      </c>
      <c r="V25" s="92" t="s">
        <v>367</v>
      </c>
      <c r="W25" s="92" t="s">
        <v>367</v>
      </c>
      <c r="X25" s="92" t="s">
        <v>367</v>
      </c>
      <c r="Y25" s="92" t="s">
        <v>367</v>
      </c>
      <c r="Z25" s="109" t="s">
        <v>367</v>
      </c>
      <c r="AA25" s="94" t="s">
        <v>427</v>
      </c>
      <c r="AB25" s="101" t="s">
        <v>428</v>
      </c>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row>
    <row r="26" spans="1:83" ht="96" customHeight="1">
      <c r="A26" s="127" t="str">
        <f>'Cronograma 2020V1'!B24</f>
        <v xml:space="preserve">Promoción efectiva de la participación ciudadana </v>
      </c>
      <c r="B26" s="130">
        <f>'Cronograma 2020V1'!C24</f>
        <v>18</v>
      </c>
      <c r="C26" s="79" t="str">
        <f>'Cronograma 2020V1'!D24</f>
        <v>Realizar formación con enfoque diferencial étnico en territorios priorizados a operadores de justicia</v>
      </c>
      <c r="D26" s="78" t="str">
        <f>'Cronograma 2020V1'!V24</f>
        <v xml:space="preserve">Dirección de Justicia Formal </v>
      </c>
      <c r="E26" s="80">
        <f>'Cronograma 2020V1'!T24</f>
        <v>44044</v>
      </c>
      <c r="F26" s="80">
        <f>'Cronograma 2020V1'!U24</f>
        <v>44196</v>
      </c>
      <c r="G26" s="87" t="str">
        <f>'Cronograma 2020V1'!F24</f>
        <v>Operadores de justicia capacitados</v>
      </c>
      <c r="H26" s="81">
        <f>'Cronograma 2020V1'!G24</f>
        <v>100</v>
      </c>
      <c r="I26" s="84">
        <v>0</v>
      </c>
      <c r="J26" s="83">
        <f t="shared" si="0"/>
        <v>0</v>
      </c>
      <c r="K26" s="83">
        <v>0.1</v>
      </c>
      <c r="L26" s="92" t="s">
        <v>429</v>
      </c>
      <c r="M26" s="103" t="s">
        <v>430</v>
      </c>
      <c r="N26" s="92" t="s">
        <v>367</v>
      </c>
      <c r="O26" s="92" t="s">
        <v>367</v>
      </c>
      <c r="P26" s="92" t="s">
        <v>367</v>
      </c>
      <c r="Q26" s="92" t="s">
        <v>367</v>
      </c>
      <c r="R26" s="92" t="s">
        <v>367</v>
      </c>
      <c r="S26" s="92"/>
      <c r="T26" s="92" t="s">
        <v>367</v>
      </c>
      <c r="U26" s="92" t="s">
        <v>367</v>
      </c>
      <c r="V26" s="92" t="s">
        <v>367</v>
      </c>
      <c r="W26" s="92" t="s">
        <v>367</v>
      </c>
      <c r="X26" s="92" t="s">
        <v>367</v>
      </c>
      <c r="Y26" s="92" t="s">
        <v>367</v>
      </c>
      <c r="Z26" s="109" t="s">
        <v>367</v>
      </c>
      <c r="AA26" s="94" t="s">
        <v>431</v>
      </c>
      <c r="AB26" s="101" t="s">
        <v>428</v>
      </c>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row>
    <row r="27" spans="1:83" s="117" customFormat="1" ht="96" customHeight="1">
      <c r="A27" s="127" t="str">
        <f>'Cronograma 2020V1'!B25</f>
        <v xml:space="preserve">Promoción efectiva de la participación ciudadana </v>
      </c>
      <c r="B27" s="132">
        <f>'Cronograma 2020V1'!C25</f>
        <v>19</v>
      </c>
      <c r="C27" s="79" t="str">
        <f>'Cronograma 2020V1'!D25</f>
        <v>Realizar formación en Género  y discapacidad en territorios priorizados a la comunidad júridica.</v>
      </c>
      <c r="D27" s="78" t="str">
        <f>'Cronograma 2020V1'!V25</f>
        <v xml:space="preserve">Dirección de Justicia Formal </v>
      </c>
      <c r="E27" s="78">
        <f>'Cronograma 2020V1'!T25</f>
        <v>43891</v>
      </c>
      <c r="F27" s="78">
        <f>'Cronograma 2020V1'!U25</f>
        <v>44196</v>
      </c>
      <c r="G27" s="87" t="str">
        <f>'Cronograma 2020V1'!F25</f>
        <v xml:space="preserve">Programas de formación implementados </v>
      </c>
      <c r="H27" s="87">
        <f>'Cronograma 2020V1'!G25</f>
        <v>2</v>
      </c>
      <c r="I27" s="92">
        <v>2</v>
      </c>
      <c r="J27" s="115">
        <f t="shared" si="0"/>
        <v>1</v>
      </c>
      <c r="K27" s="115">
        <v>0.8</v>
      </c>
      <c r="L27" s="92" t="s">
        <v>432</v>
      </c>
      <c r="M27" s="103" t="s">
        <v>433</v>
      </c>
      <c r="N27" s="92" t="s">
        <v>434</v>
      </c>
      <c r="O27" s="92" t="s">
        <v>396</v>
      </c>
      <c r="P27" s="92" t="s">
        <v>434</v>
      </c>
      <c r="Q27" s="92" t="s">
        <v>396</v>
      </c>
      <c r="R27" s="92" t="s">
        <v>435</v>
      </c>
      <c r="S27" s="92" t="s">
        <v>436</v>
      </c>
      <c r="T27" s="92" t="s">
        <v>437</v>
      </c>
      <c r="U27" s="103" t="s">
        <v>367</v>
      </c>
      <c r="V27" s="103" t="s">
        <v>367</v>
      </c>
      <c r="W27" s="103" t="s">
        <v>367</v>
      </c>
      <c r="X27" s="92" t="s">
        <v>380</v>
      </c>
      <c r="Y27" s="92" t="s">
        <v>380</v>
      </c>
      <c r="Z27" s="109" t="s">
        <v>380</v>
      </c>
      <c r="AA27" s="92" t="s">
        <v>380</v>
      </c>
      <c r="AB27" s="102" t="s">
        <v>438</v>
      </c>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c r="CC27" s="273"/>
      <c r="CD27" s="273"/>
      <c r="CE27" s="273"/>
    </row>
    <row r="28" spans="1:83" s="117" customFormat="1" ht="96" customHeight="1">
      <c r="A28" s="127" t="str">
        <f>'Cronograma 2020V1'!B26</f>
        <v xml:space="preserve">Promoción efectiva de la participación ciudadana </v>
      </c>
      <c r="B28" s="132">
        <f>'Cronograma 2020V1'!C26</f>
        <v>20</v>
      </c>
      <c r="C28" s="79" t="str">
        <f>'Cronograma 2020V1'!D26</f>
        <v xml:space="preserve">Desarrollar espacios de articulación con los integrantes de la red tejiendo justicia. </v>
      </c>
      <c r="D28" s="78" t="str">
        <f>'Cronograma 2020V1'!V26</f>
        <v xml:space="preserve">Dirección de Justicia Formal </v>
      </c>
      <c r="E28" s="78">
        <f>'Cronograma 2020V1'!T26</f>
        <v>43891</v>
      </c>
      <c r="F28" s="78">
        <f>'Cronograma 2020V1'!U26</f>
        <v>44196</v>
      </c>
      <c r="G28" s="87" t="str">
        <f>'Cronograma 2020V1'!F26</f>
        <v>Foros y talleres de formación, realizados.</v>
      </c>
      <c r="H28" s="87">
        <f>'Cronograma 2020V1'!G26</f>
        <v>1</v>
      </c>
      <c r="I28" s="92">
        <v>1</v>
      </c>
      <c r="J28" s="115">
        <f t="shared" si="0"/>
        <v>1</v>
      </c>
      <c r="K28" s="115">
        <v>0.8</v>
      </c>
      <c r="L28" s="92" t="s">
        <v>439</v>
      </c>
      <c r="M28" s="103" t="s">
        <v>433</v>
      </c>
      <c r="N28" s="93">
        <v>43857</v>
      </c>
      <c r="O28" s="92" t="s">
        <v>396</v>
      </c>
      <c r="P28" s="93">
        <v>43857</v>
      </c>
      <c r="Q28" s="92" t="s">
        <v>396</v>
      </c>
      <c r="R28" s="93">
        <v>43882</v>
      </c>
      <c r="S28" s="93" t="s">
        <v>28</v>
      </c>
      <c r="T28" s="92" t="s">
        <v>440</v>
      </c>
      <c r="U28" s="103" t="s">
        <v>367</v>
      </c>
      <c r="V28" s="103" t="s">
        <v>367</v>
      </c>
      <c r="W28" s="103" t="s">
        <v>367</v>
      </c>
      <c r="X28" s="92" t="s">
        <v>380</v>
      </c>
      <c r="Y28" s="92" t="s">
        <v>380</v>
      </c>
      <c r="Z28" s="109" t="s">
        <v>380</v>
      </c>
      <c r="AA28" s="92" t="s">
        <v>380</v>
      </c>
      <c r="AB28" s="102" t="s">
        <v>438</v>
      </c>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row>
    <row r="29" spans="1:83" ht="96" customHeight="1">
      <c r="A29" s="127" t="str">
        <f>'Cronograma 2020V1'!B27</f>
        <v xml:space="preserve">Promoción efectiva de la participación ciudadana </v>
      </c>
      <c r="B29" s="130">
        <f>'Cronograma 2020V1'!C27</f>
        <v>21</v>
      </c>
      <c r="C29" s="79" t="str">
        <f>'Cronograma 2020V1'!D27</f>
        <v xml:space="preserve">Adelantar proceso de sensibilización ciudadana dirigido a la mujer rural sobre acceso a la justicia y la tierra en un  municipio. </v>
      </c>
      <c r="D29" s="78" t="str">
        <f>'Cronograma 2020V1'!V27</f>
        <v xml:space="preserve">Dirección de Justicia Formal </v>
      </c>
      <c r="E29" s="80">
        <f>'Cronograma 2020V1'!T27</f>
        <v>44136</v>
      </c>
      <c r="F29" s="80">
        <f>'Cronograma 2020V1'!U27</f>
        <v>44196</v>
      </c>
      <c r="G29" s="87" t="str">
        <f>'Cronograma 2020V1'!F27</f>
        <v>Foros y talleres de formación, realizados.</v>
      </c>
      <c r="H29" s="81">
        <f>'Cronograma 2020V1'!G27</f>
        <v>1</v>
      </c>
      <c r="I29" s="84">
        <v>0</v>
      </c>
      <c r="J29" s="83">
        <f t="shared" si="0"/>
        <v>0</v>
      </c>
      <c r="K29" s="83">
        <v>0</v>
      </c>
      <c r="L29" s="92" t="s">
        <v>367</v>
      </c>
      <c r="M29" s="104" t="s">
        <v>367</v>
      </c>
      <c r="N29" s="92" t="s">
        <v>367</v>
      </c>
      <c r="O29" s="92" t="s">
        <v>367</v>
      </c>
      <c r="P29" s="92" t="s">
        <v>367</v>
      </c>
      <c r="Q29" s="92" t="s">
        <v>367</v>
      </c>
      <c r="R29" s="92" t="s">
        <v>367</v>
      </c>
      <c r="S29" s="92"/>
      <c r="T29" s="92" t="s">
        <v>367</v>
      </c>
      <c r="U29" s="92" t="s">
        <v>367</v>
      </c>
      <c r="V29" s="92" t="s">
        <v>367</v>
      </c>
      <c r="W29" s="92" t="s">
        <v>367</v>
      </c>
      <c r="X29" s="92" t="s">
        <v>367</v>
      </c>
      <c r="Y29" s="92" t="s">
        <v>367</v>
      </c>
      <c r="Z29" s="109" t="s">
        <v>367</v>
      </c>
      <c r="AA29" s="94" t="s">
        <v>441</v>
      </c>
      <c r="AB29" s="101" t="s">
        <v>377</v>
      </c>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3"/>
      <c r="BY29" s="273"/>
      <c r="BZ29" s="273"/>
      <c r="CA29" s="273"/>
      <c r="CB29" s="273"/>
      <c r="CC29" s="273"/>
      <c r="CD29" s="273"/>
      <c r="CE29" s="273"/>
    </row>
    <row r="30" spans="1:83" ht="96" customHeight="1">
      <c r="A30" s="127" t="str">
        <f>'Cronograma 2020V1'!B28</f>
        <v xml:space="preserve">Promoción efectiva de la participación ciudadana </v>
      </c>
      <c r="B30" s="130">
        <f>'Cronograma 2020V1'!C28</f>
        <v>22</v>
      </c>
      <c r="C30" s="79" t="str">
        <f>'Cronograma 2020V1'!D28</f>
        <v>Implementar proceso de capacitación a Inspectores y Corregidores de Policía</v>
      </c>
      <c r="D30" s="78" t="str">
        <f>'Cronograma 2020V1'!V28</f>
        <v xml:space="preserve">Dirección de Justicia Formal </v>
      </c>
      <c r="E30" s="80">
        <f>'Cronograma 2020V1'!T28</f>
        <v>44013</v>
      </c>
      <c r="F30" s="80">
        <f>'Cronograma 2020V1'!U28</f>
        <v>44196</v>
      </c>
      <c r="G30" s="87" t="str">
        <f>'Cronograma 2020V1'!F28</f>
        <v xml:space="preserve">
Inspectores y Corregidores de Policía capacitados</v>
      </c>
      <c r="H30" s="81">
        <f>'Cronograma 2020V1'!G28</f>
        <v>100</v>
      </c>
      <c r="I30" s="84">
        <v>0</v>
      </c>
      <c r="J30" s="83">
        <f t="shared" si="0"/>
        <v>0</v>
      </c>
      <c r="K30" s="83">
        <v>0</v>
      </c>
      <c r="L30" s="92" t="s">
        <v>367</v>
      </c>
      <c r="M30" s="104" t="s">
        <v>367</v>
      </c>
      <c r="N30" s="92" t="s">
        <v>367</v>
      </c>
      <c r="O30" s="92" t="s">
        <v>367</v>
      </c>
      <c r="P30" s="92" t="s">
        <v>367</v>
      </c>
      <c r="Q30" s="92" t="s">
        <v>367</v>
      </c>
      <c r="R30" s="92" t="s">
        <v>367</v>
      </c>
      <c r="S30" s="92"/>
      <c r="T30" s="92" t="s">
        <v>367</v>
      </c>
      <c r="U30" s="92" t="s">
        <v>367</v>
      </c>
      <c r="V30" s="92" t="s">
        <v>367</v>
      </c>
      <c r="W30" s="92" t="s">
        <v>367</v>
      </c>
      <c r="X30" s="92" t="s">
        <v>367</v>
      </c>
      <c r="Y30" s="92" t="s">
        <v>367</v>
      </c>
      <c r="Z30" s="109" t="s">
        <v>367</v>
      </c>
      <c r="AA30" s="94" t="s">
        <v>442</v>
      </c>
      <c r="AB30" s="101" t="s">
        <v>377</v>
      </c>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3"/>
      <c r="BY30" s="273"/>
      <c r="BZ30" s="273"/>
      <c r="CA30" s="273"/>
      <c r="CB30" s="273"/>
      <c r="CC30" s="273"/>
      <c r="CD30" s="273"/>
      <c r="CE30" s="273"/>
    </row>
    <row r="31" spans="1:83" s="117" customFormat="1" ht="96" customHeight="1">
      <c r="A31" s="127" t="str">
        <f>'Cronograma 2020V1'!B29</f>
        <v xml:space="preserve">Promoción efectiva de la participación ciudadana </v>
      </c>
      <c r="B31" s="132">
        <f>'Cronograma 2020V1'!C29</f>
        <v>23</v>
      </c>
      <c r="C31" s="79" t="str">
        <f>'Cronograma 2020V1'!D29</f>
        <v>Generar espacios de participación para la socialización de las iniciativas de reforma al Sistema de Administración Justicia</v>
      </c>
      <c r="D31" s="78" t="str">
        <f>'Cronograma 2020V1'!V29</f>
        <v xml:space="preserve">Dirección de Justicia Formal </v>
      </c>
      <c r="E31" s="78">
        <f>'Cronograma 2020V1'!T29</f>
        <v>44013</v>
      </c>
      <c r="F31" s="78">
        <f>'Cronograma 2020V1'!U29</f>
        <v>44196</v>
      </c>
      <c r="G31" s="87" t="str">
        <f>'Cronograma 2020V1'!F29</f>
        <v>Foros realizados</v>
      </c>
      <c r="H31" s="87">
        <f>'Cronograma 2020V1'!G29</f>
        <v>4</v>
      </c>
      <c r="I31" s="92">
        <v>1</v>
      </c>
      <c r="J31" s="115">
        <f t="shared" si="0"/>
        <v>0.25</v>
      </c>
      <c r="K31" s="124">
        <v>0.2</v>
      </c>
      <c r="L31" s="92" t="s">
        <v>443</v>
      </c>
      <c r="M31" s="103" t="s">
        <v>433</v>
      </c>
      <c r="N31" s="92" t="s">
        <v>444</v>
      </c>
      <c r="O31" s="92" t="s">
        <v>445</v>
      </c>
      <c r="P31" s="92" t="s">
        <v>444</v>
      </c>
      <c r="Q31" s="92" t="s">
        <v>445</v>
      </c>
      <c r="R31" s="92" t="s">
        <v>446</v>
      </c>
      <c r="S31" s="92" t="s">
        <v>28</v>
      </c>
      <c r="T31" s="92" t="s">
        <v>447</v>
      </c>
      <c r="U31" s="103" t="s">
        <v>367</v>
      </c>
      <c r="V31" s="103" t="s">
        <v>367</v>
      </c>
      <c r="W31" s="103" t="s">
        <v>367</v>
      </c>
      <c r="X31" s="92" t="s">
        <v>380</v>
      </c>
      <c r="Y31" s="92" t="s">
        <v>380</v>
      </c>
      <c r="Z31" s="109" t="s">
        <v>380</v>
      </c>
      <c r="AA31" s="92" t="s">
        <v>380</v>
      </c>
      <c r="AB31" s="102" t="s">
        <v>448</v>
      </c>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row>
    <row r="32" spans="1:83" s="117" customFormat="1" ht="96" hidden="1" customHeight="1">
      <c r="A32" s="127" t="str">
        <f>'Cronograma 2020V1'!B30</f>
        <v xml:space="preserve">Promoción efectiva de la participación ciudadana </v>
      </c>
      <c r="B32" s="132">
        <f>'Cronograma 2020V1'!C30</f>
        <v>24</v>
      </c>
      <c r="C32" s="79" t="str">
        <f>'Cronograma 2020V1'!D30</f>
        <v>Realizar la construcción participativa del plan de participación ciudadana del Ministerio de Justicia y del Derecho para la vigencia 2020.</v>
      </c>
      <c r="D32" s="78" t="str">
        <f>'Cronograma 2020V1'!V30</f>
        <v>Grupo de Servicio al Ciudadano</v>
      </c>
      <c r="E32" s="78">
        <f>'Cronograma 2020V1'!T30</f>
        <v>43843</v>
      </c>
      <c r="F32" s="78">
        <f>'Cronograma 2020V1'!U30</f>
        <v>43921</v>
      </c>
      <c r="G32" s="87" t="str">
        <f>'Cronograma 2020V1'!F30</f>
        <v>Dialogo implementado</v>
      </c>
      <c r="H32" s="87">
        <v>1</v>
      </c>
      <c r="I32" s="92">
        <v>1</v>
      </c>
      <c r="J32" s="115">
        <f t="shared" si="0"/>
        <v>1</v>
      </c>
      <c r="K32" s="115">
        <v>1</v>
      </c>
      <c r="L32" s="111" t="s">
        <v>449</v>
      </c>
      <c r="M32" s="111" t="s">
        <v>450</v>
      </c>
      <c r="N32" s="92" t="s">
        <v>451</v>
      </c>
      <c r="O32" s="92" t="s">
        <v>452</v>
      </c>
      <c r="P32" s="92" t="s">
        <v>453</v>
      </c>
      <c r="Q32" s="92" t="s">
        <v>454</v>
      </c>
      <c r="R32" s="92" t="s">
        <v>453</v>
      </c>
      <c r="S32" s="92" t="s">
        <v>455</v>
      </c>
      <c r="T32" s="92" t="s">
        <v>456</v>
      </c>
      <c r="U32" s="110">
        <v>43886</v>
      </c>
      <c r="V32" s="109" t="s">
        <v>457</v>
      </c>
      <c r="W32" s="109" t="s">
        <v>458</v>
      </c>
      <c r="X32" s="109" t="s">
        <v>459</v>
      </c>
      <c r="Y32" s="109" t="s">
        <v>460</v>
      </c>
      <c r="Z32" s="110">
        <v>43910</v>
      </c>
      <c r="AA32" s="92" t="s">
        <v>380</v>
      </c>
      <c r="AB32" s="102" t="s">
        <v>461</v>
      </c>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row>
    <row r="33" spans="1:83" s="117" customFormat="1" ht="96" hidden="1" customHeight="1">
      <c r="A33" s="127" t="str">
        <f>'Cronograma 2020V1'!B31</f>
        <v xml:space="preserve">Promoción efectiva de la participación ciudadana </v>
      </c>
      <c r="B33" s="132">
        <f>'Cronograma 2020V1'!C31</f>
        <v>25</v>
      </c>
      <c r="C33" s="79" t="str">
        <f>'Cronograma 2020V1'!D31</f>
        <v>Consultar a los grupos de valor de la entidad su nivel de satisfación frente a la atención recibida por los diferenes canales de atención al ciudadano.</v>
      </c>
      <c r="D33" s="78" t="str">
        <f>'Cronograma 2020V1'!V31</f>
        <v>Grupo de Servicio al Ciudadano</v>
      </c>
      <c r="E33" s="78">
        <f>'Cronograma 2020V1'!T31</f>
        <v>43951</v>
      </c>
      <c r="F33" s="78">
        <f>'Cronograma 2020V1'!U31</f>
        <v>44195</v>
      </c>
      <c r="G33" s="87" t="str">
        <f>'Cronograma 2020V1'!F31</f>
        <v>Consultas realizadas</v>
      </c>
      <c r="H33" s="87">
        <f>'Cronograma 2020V1'!G31</f>
        <v>1</v>
      </c>
      <c r="I33" s="92">
        <v>0.5</v>
      </c>
      <c r="J33" s="115">
        <f t="shared" si="0"/>
        <v>0.5</v>
      </c>
      <c r="K33" s="115">
        <v>0.5</v>
      </c>
      <c r="L33" s="111" t="s">
        <v>462</v>
      </c>
      <c r="M33" s="111" t="s">
        <v>463</v>
      </c>
      <c r="N33" s="111" t="s">
        <v>464</v>
      </c>
      <c r="O33" s="111" t="s">
        <v>465</v>
      </c>
      <c r="P33" s="111" t="s">
        <v>464</v>
      </c>
      <c r="Q33" s="111" t="s">
        <v>465</v>
      </c>
      <c r="R33" s="111" t="s">
        <v>464</v>
      </c>
      <c r="S33" s="111" t="s">
        <v>466</v>
      </c>
      <c r="T33" s="111" t="s">
        <v>467</v>
      </c>
      <c r="U33" s="111" t="s">
        <v>367</v>
      </c>
      <c r="V33" s="111" t="s">
        <v>367</v>
      </c>
      <c r="W33" s="111" t="s">
        <v>468</v>
      </c>
      <c r="X33" s="111" t="s">
        <v>380</v>
      </c>
      <c r="Y33" s="111" t="s">
        <v>380</v>
      </c>
      <c r="Z33" s="136" t="s">
        <v>380</v>
      </c>
      <c r="AA33" s="137" t="s">
        <v>380</v>
      </c>
      <c r="AB33" s="102" t="s">
        <v>469</v>
      </c>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row>
    <row r="34" spans="1:83" s="117" customFormat="1" ht="96" hidden="1" customHeight="1">
      <c r="A34" s="127" t="str">
        <f>'Cronograma 2020V1'!B32</f>
        <v xml:space="preserve">Promoción efectiva de la participación ciudadana </v>
      </c>
      <c r="B34" s="132">
        <f>'Cronograma 2020V1'!C32</f>
        <v>26</v>
      </c>
      <c r="C34" s="79" t="str">
        <f>'Cronograma 2020V1'!D32</f>
        <v>Consultar a los servidores y contratistas de la entidad, así como de la ciudadanía en general,  sobre sus sugerencias al proyecto del Plan Anticorrupción y de Atención al Ciudadano 2020. (Elaboración de banner y socialización en redes sociales).</v>
      </c>
      <c r="D34" s="78" t="str">
        <f>'Cronograma 2020V1'!V32</f>
        <v>Oficina Asesora de Planeación</v>
      </c>
      <c r="E34" s="78">
        <f>'Cronograma 2020V1'!T32</f>
        <v>43831</v>
      </c>
      <c r="F34" s="78">
        <f>'Cronograma 2020V1'!U32</f>
        <v>43889</v>
      </c>
      <c r="G34" s="87" t="str">
        <f>'Cronograma 2020V1'!F32</f>
        <v>Diálogo virtual implementado</v>
      </c>
      <c r="H34" s="87">
        <f>'Cronograma 2020V1'!G32</f>
        <v>1</v>
      </c>
      <c r="I34" s="92">
        <v>1</v>
      </c>
      <c r="J34" s="115">
        <v>1</v>
      </c>
      <c r="K34" s="115">
        <v>1</v>
      </c>
      <c r="L34" s="92" t="s">
        <v>470</v>
      </c>
      <c r="M34" s="92" t="s">
        <v>471</v>
      </c>
      <c r="N34" s="93">
        <v>43852</v>
      </c>
      <c r="O34" s="92" t="s">
        <v>472</v>
      </c>
      <c r="P34" s="93">
        <v>43852</v>
      </c>
      <c r="Q34" s="92" t="s">
        <v>472</v>
      </c>
      <c r="R34" s="93">
        <v>43852</v>
      </c>
      <c r="S34" s="93" t="s">
        <v>473</v>
      </c>
      <c r="T34" s="103">
        <v>24</v>
      </c>
      <c r="U34" s="106">
        <v>43889</v>
      </c>
      <c r="V34" s="103" t="s">
        <v>474</v>
      </c>
      <c r="W34" s="103" t="s">
        <v>475</v>
      </c>
      <c r="X34" s="103" t="s">
        <v>476</v>
      </c>
      <c r="Y34" s="103" t="s">
        <v>477</v>
      </c>
      <c r="Z34" s="118" t="s">
        <v>478</v>
      </c>
      <c r="AA34" s="92" t="s">
        <v>479</v>
      </c>
      <c r="AB34" s="102" t="s">
        <v>461</v>
      </c>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3"/>
      <c r="CE34" s="273"/>
    </row>
    <row r="35" spans="1:83" ht="96" hidden="1" customHeight="1">
      <c r="A35" s="127" t="str">
        <f>'Cronograma 2020V1'!B33</f>
        <v xml:space="preserve">Promoción efectiva de la participación ciudadana </v>
      </c>
      <c r="B35" s="130">
        <f>'Cronograma 2020V1'!C33</f>
        <v>27</v>
      </c>
      <c r="C35" s="79" t="str">
        <f>'Cronograma 2020V1'!D33</f>
        <v>Diseñar y Socializar  la campaña de sensibilización de la Politica Criminal y Penitenciaria</v>
      </c>
      <c r="D35" s="78" t="str">
        <f>'Cronograma 2020V1'!V33</f>
        <v>Dirección de Política Criminal</v>
      </c>
      <c r="E35" s="78" t="s">
        <v>480</v>
      </c>
      <c r="F35" s="78" t="str">
        <f>'Cronograma 2020V1'!U33</f>
        <v>30 de noviembre de 2020</v>
      </c>
      <c r="G35" s="87" t="str">
        <f>'Cronograma 2020V1'!F33</f>
        <v>Estrategia  validada para la sensibilización y concientización de la ciudadanía sobre la política criminal.</v>
      </c>
      <c r="H35" s="81">
        <f>'Cronograma 2020V1'!G33</f>
        <v>1</v>
      </c>
      <c r="I35" s="84">
        <v>0</v>
      </c>
      <c r="J35" s="83">
        <v>0</v>
      </c>
      <c r="K35" s="83">
        <v>0</v>
      </c>
      <c r="L35" s="92" t="s">
        <v>481</v>
      </c>
      <c r="M35" s="84" t="s">
        <v>367</v>
      </c>
      <c r="N35" s="84" t="s">
        <v>367</v>
      </c>
      <c r="O35" s="86" t="s">
        <v>367</v>
      </c>
      <c r="P35" s="84" t="s">
        <v>367</v>
      </c>
      <c r="Q35" s="84" t="s">
        <v>367</v>
      </c>
      <c r="R35" s="84" t="s">
        <v>367</v>
      </c>
      <c r="S35" s="86"/>
      <c r="T35" s="86" t="s">
        <v>367</v>
      </c>
      <c r="U35" s="86" t="s">
        <v>367</v>
      </c>
      <c r="V35" s="86" t="s">
        <v>367</v>
      </c>
      <c r="W35" s="86" t="s">
        <v>367</v>
      </c>
      <c r="X35" s="84" t="s">
        <v>367</v>
      </c>
      <c r="Y35" s="84" t="s">
        <v>367</v>
      </c>
      <c r="Z35" s="86" t="s">
        <v>367</v>
      </c>
      <c r="AA35" s="92" t="s">
        <v>482</v>
      </c>
      <c r="AB35" s="101" t="s">
        <v>377</v>
      </c>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row>
    <row r="36" spans="1:83" ht="96" hidden="1" customHeight="1">
      <c r="A36" s="127" t="str">
        <f>'Cronograma 2020V1'!B34</f>
        <v xml:space="preserve">Promoción efectiva de la participación ciudadana </v>
      </c>
      <c r="B36" s="130">
        <f>'Cronograma 2020V1'!C34</f>
        <v>28</v>
      </c>
      <c r="C36" s="79" t="str">
        <f>'Cronograma 2020V1'!D34</f>
        <v xml:space="preserve">Desarrollar un ejercicio de participación ciudadana en el marco del proceso de formación y transferencia metodológica  del programa justicia juvenil restaurativa a las autoridades competentes del SRPA y del Sistema de convivencia escolar del ente territorial </v>
      </c>
      <c r="D36" s="78" t="str">
        <f>'Cronograma 2020V1'!V34</f>
        <v>Dirección de Política Criminal</v>
      </c>
      <c r="E36" s="78" t="str">
        <f>'Cronograma 2020V1'!T34</f>
        <v>Cuando se suscriba el Convenio de Cooperación con la OIM</v>
      </c>
      <c r="F36" s="78" t="str">
        <f>'Cronograma 2020V1'!U34</f>
        <v>Diciembre de 2020</v>
      </c>
      <c r="G36" s="87" t="str">
        <f>'Cronograma 2020V1'!F34</f>
        <v>Número de personas capacitadas</v>
      </c>
      <c r="H36" s="81">
        <f>'Cronograma 2020V1'!G34</f>
        <v>3</v>
      </c>
      <c r="I36" s="84">
        <v>0</v>
      </c>
      <c r="J36" s="83">
        <f t="shared" si="0"/>
        <v>0</v>
      </c>
      <c r="K36" s="83">
        <v>0</v>
      </c>
      <c r="L36" s="92" t="s">
        <v>481</v>
      </c>
      <c r="M36" s="84" t="s">
        <v>367</v>
      </c>
      <c r="N36" s="84" t="s">
        <v>367</v>
      </c>
      <c r="O36" s="84" t="s">
        <v>367</v>
      </c>
      <c r="P36" s="84" t="s">
        <v>367</v>
      </c>
      <c r="Q36" s="84" t="s">
        <v>367</v>
      </c>
      <c r="R36" s="84" t="s">
        <v>367</v>
      </c>
      <c r="S36" s="84"/>
      <c r="T36" s="84" t="s">
        <v>367</v>
      </c>
      <c r="U36" s="84" t="s">
        <v>367</v>
      </c>
      <c r="V36" s="84" t="s">
        <v>367</v>
      </c>
      <c r="W36" s="84" t="s">
        <v>367</v>
      </c>
      <c r="X36" s="84" t="s">
        <v>367</v>
      </c>
      <c r="Y36" s="84" t="s">
        <v>367</v>
      </c>
      <c r="Z36" s="86" t="s">
        <v>367</v>
      </c>
      <c r="AA36" s="92" t="s">
        <v>483</v>
      </c>
      <c r="AB36" s="101" t="s">
        <v>377</v>
      </c>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row>
    <row r="37" spans="1:83" ht="96" hidden="1" customHeight="1">
      <c r="A37" s="127" t="str">
        <f>'Cronograma 2020V1'!B35</f>
        <v xml:space="preserve">Promoción efectiva de la participación ciudadana </v>
      </c>
      <c r="B37" s="130">
        <f>'Cronograma 2020V1'!C35</f>
        <v>29</v>
      </c>
      <c r="C37" s="79" t="str">
        <f>'Cronograma 2020V1'!D35</f>
        <v>Construir participativamente del Plan de Acción Institucional vigencia  2021, a través de la puesta en consideración a los servidores y contratistas de la entidad, así como de la ciudadanía en general"</v>
      </c>
      <c r="D37" s="78" t="str">
        <f>'Cronograma 2020V1'!V35</f>
        <v>Oficina Asesora de Planeación</v>
      </c>
      <c r="E37" s="80">
        <f>'Cronograma 2020V1'!T35</f>
        <v>44105</v>
      </c>
      <c r="F37" s="80">
        <f>'Cronograma 2020V1'!U35</f>
        <v>44185</v>
      </c>
      <c r="G37" s="87" t="str">
        <f>'Cronograma 2020V1'!F35</f>
        <v>Diálogo virtual implementado</v>
      </c>
      <c r="H37" s="81">
        <f>'Cronograma 2020V1'!G35</f>
        <v>1</v>
      </c>
      <c r="I37" s="84">
        <v>0</v>
      </c>
      <c r="J37" s="83">
        <f t="shared" si="0"/>
        <v>0</v>
      </c>
      <c r="K37" s="83">
        <v>0</v>
      </c>
      <c r="L37" s="84" t="s">
        <v>367</v>
      </c>
      <c r="M37" s="84" t="s">
        <v>367</v>
      </c>
      <c r="N37" s="84" t="s">
        <v>367</v>
      </c>
      <c r="O37" s="84" t="s">
        <v>367</v>
      </c>
      <c r="P37" s="84" t="s">
        <v>367</v>
      </c>
      <c r="Q37" s="84" t="s">
        <v>367</v>
      </c>
      <c r="R37" s="84" t="s">
        <v>367</v>
      </c>
      <c r="S37" s="84"/>
      <c r="T37" s="84" t="s">
        <v>367</v>
      </c>
      <c r="U37" s="84" t="s">
        <v>367</v>
      </c>
      <c r="V37" s="84" t="s">
        <v>367</v>
      </c>
      <c r="W37" s="84" t="s">
        <v>367</v>
      </c>
      <c r="X37" s="84" t="s">
        <v>367</v>
      </c>
      <c r="Y37" s="84" t="s">
        <v>367</v>
      </c>
      <c r="Z37" s="86" t="s">
        <v>367</v>
      </c>
      <c r="AA37" s="84" t="s">
        <v>380</v>
      </c>
      <c r="AB37" s="101" t="s">
        <v>377</v>
      </c>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row>
    <row r="38" spans="1:83" s="117" customFormat="1" ht="96" hidden="1" customHeight="1">
      <c r="A38" s="129" t="str">
        <f>'Cronograma 2020V1'!B36</f>
        <v xml:space="preserve">Condiciones institucionales idóneas para la promoción de la participación </v>
      </c>
      <c r="B38" s="132">
        <f>'Cronograma 2020V1'!C36</f>
        <v>30</v>
      </c>
      <c r="C38" s="79" t="str">
        <f>'Cronograma 2020V1'!D36</f>
        <v>Elaborar el diagnóstico del estado actual de la participación ciudadana en la entidad</v>
      </c>
      <c r="D38" s="78" t="str">
        <f>'Cronograma 2020V1'!V36</f>
        <v>Grupo de Servicio al Ciudadano</v>
      </c>
      <c r="E38" s="78">
        <f>'Cronograma 2020V1'!T36</f>
        <v>43872</v>
      </c>
      <c r="F38" s="78">
        <f>'Cronograma 2020V1'!U36</f>
        <v>43951</v>
      </c>
      <c r="G38" s="87" t="str">
        <f>'Cronograma 2020V1'!F36</f>
        <v>Diagnóstico elaborado</v>
      </c>
      <c r="H38" s="87">
        <f>'Cronograma 2020V1'!G36</f>
        <v>1</v>
      </c>
      <c r="I38" s="92">
        <v>1</v>
      </c>
      <c r="J38" s="115">
        <f t="shared" si="0"/>
        <v>1</v>
      </c>
      <c r="K38" s="115">
        <v>1</v>
      </c>
      <c r="L38" s="111" t="s">
        <v>484</v>
      </c>
      <c r="M38" s="111" t="s">
        <v>485</v>
      </c>
      <c r="N38" s="92" t="s">
        <v>380</v>
      </c>
      <c r="O38" s="92" t="s">
        <v>380</v>
      </c>
      <c r="P38" s="92" t="s">
        <v>380</v>
      </c>
      <c r="Q38" s="92" t="s">
        <v>380</v>
      </c>
      <c r="R38" s="92" t="s">
        <v>380</v>
      </c>
      <c r="S38" s="92" t="s">
        <v>380</v>
      </c>
      <c r="T38" s="92" t="s">
        <v>380</v>
      </c>
      <c r="U38" s="92" t="s">
        <v>380</v>
      </c>
      <c r="V38" s="92" t="s">
        <v>380</v>
      </c>
      <c r="W38" s="92" t="s">
        <v>380</v>
      </c>
      <c r="X38" s="92" t="s">
        <v>380</v>
      </c>
      <c r="Y38" s="92" t="s">
        <v>380</v>
      </c>
      <c r="Z38" s="109" t="s">
        <v>380</v>
      </c>
      <c r="AA38" s="92" t="s">
        <v>380</v>
      </c>
      <c r="AB38" s="102" t="s">
        <v>486</v>
      </c>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3"/>
      <c r="BR38" s="273"/>
      <c r="BS38" s="273"/>
      <c r="BT38" s="273"/>
      <c r="BU38" s="273"/>
      <c r="BV38" s="273"/>
      <c r="BW38" s="273"/>
      <c r="BX38" s="273"/>
      <c r="BY38" s="273"/>
      <c r="BZ38" s="273"/>
      <c r="CA38" s="273"/>
      <c r="CB38" s="273"/>
      <c r="CC38" s="273"/>
      <c r="CD38" s="273"/>
      <c r="CE38" s="273"/>
    </row>
    <row r="39" spans="1:83" s="117" customFormat="1" ht="96" hidden="1" customHeight="1">
      <c r="A39" s="129" t="str">
        <f>'Cronograma 2020V1'!B37</f>
        <v xml:space="preserve">Condiciones institucionales idóneas para la promoción de la participación </v>
      </c>
      <c r="B39" s="132">
        <f>'Cronograma 2020V1'!C37</f>
        <v>31</v>
      </c>
      <c r="C39" s="79" t="str">
        <f>'Cronograma 2020V1'!D37</f>
        <v>Construir y socializar un formato interno de reporte de las actividades de participación del MinJusticia.</v>
      </c>
      <c r="D39" s="78" t="str">
        <f>'Cronograma 2020V1'!V37</f>
        <v>Grupo de Servicio al Ciudadano</v>
      </c>
      <c r="E39" s="78">
        <f>'Cronograma 2020V1'!T37</f>
        <v>43891</v>
      </c>
      <c r="F39" s="78">
        <f>'Cronograma 2020V1'!U37</f>
        <v>43951</v>
      </c>
      <c r="G39" s="87" t="str">
        <f>'Cronograma 2020V1'!F37</f>
        <v>Formato socializado</v>
      </c>
      <c r="H39" s="87">
        <f>'Cronograma 2020V1'!G37</f>
        <v>1</v>
      </c>
      <c r="I39" s="92">
        <v>1</v>
      </c>
      <c r="J39" s="115">
        <f t="shared" si="0"/>
        <v>1</v>
      </c>
      <c r="K39" s="115">
        <v>1</v>
      </c>
      <c r="L39" s="111" t="s">
        <v>487</v>
      </c>
      <c r="M39" s="111" t="s">
        <v>488</v>
      </c>
      <c r="N39" s="92" t="s">
        <v>380</v>
      </c>
      <c r="O39" s="92" t="s">
        <v>380</v>
      </c>
      <c r="P39" s="92" t="s">
        <v>380</v>
      </c>
      <c r="Q39" s="92" t="s">
        <v>380</v>
      </c>
      <c r="R39" s="92" t="s">
        <v>380</v>
      </c>
      <c r="S39" s="92" t="s">
        <v>380</v>
      </c>
      <c r="T39" s="92" t="s">
        <v>380</v>
      </c>
      <c r="U39" s="92" t="s">
        <v>380</v>
      </c>
      <c r="V39" s="92" t="s">
        <v>380</v>
      </c>
      <c r="W39" s="92" t="s">
        <v>380</v>
      </c>
      <c r="X39" s="92" t="s">
        <v>380</v>
      </c>
      <c r="Y39" s="92" t="s">
        <v>380</v>
      </c>
      <c r="Z39" s="109" t="s">
        <v>380</v>
      </c>
      <c r="AA39" s="92" t="s">
        <v>380</v>
      </c>
      <c r="AB39" s="102" t="s">
        <v>461</v>
      </c>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73"/>
      <c r="BV39" s="273"/>
      <c r="BW39" s="273"/>
      <c r="BX39" s="273"/>
      <c r="BY39" s="273"/>
      <c r="BZ39" s="273"/>
      <c r="CA39" s="273"/>
      <c r="CB39" s="273"/>
      <c r="CC39" s="273"/>
      <c r="CD39" s="273"/>
      <c r="CE39" s="273"/>
    </row>
    <row r="40" spans="1:83" s="117" customFormat="1" ht="96" hidden="1" customHeight="1">
      <c r="A40" s="129" t="str">
        <f>'Cronograma 2020V1'!B38</f>
        <v xml:space="preserve">Condiciones institucionales idóneas para la promoción de la participación </v>
      </c>
      <c r="B40" s="132">
        <f>'Cronograma 2020V1'!C38</f>
        <v>32</v>
      </c>
      <c r="C40" s="79" t="str">
        <f>'Cronograma 2020V1'!D38</f>
        <v>Estructuración y publicación del micrositio de participación ciudadana del Ministerio, que incluya herramientas de diálogo y de consulta de información georreferenciada sobre las actividades de participación.</v>
      </c>
      <c r="D40" s="78" t="str">
        <f>'Cronograma 2020V1'!V38</f>
        <v>Grupo de Servicio al Ciudadano</v>
      </c>
      <c r="E40" s="78">
        <f>'Cronograma 2020V1'!T38</f>
        <v>43891</v>
      </c>
      <c r="F40" s="78">
        <f>'Cronograma 2020V1'!U38</f>
        <v>44104</v>
      </c>
      <c r="G40" s="87" t="str">
        <f>'Cronograma 2020V1'!F38</f>
        <v>Micrositio de participación ciudadana publicado</v>
      </c>
      <c r="H40" s="87">
        <f>'Cronograma 2020V1'!G38</f>
        <v>1</v>
      </c>
      <c r="I40" s="92">
        <v>1</v>
      </c>
      <c r="J40" s="115">
        <f t="shared" si="0"/>
        <v>1</v>
      </c>
      <c r="K40" s="115">
        <v>1</v>
      </c>
      <c r="L40" s="92" t="s">
        <v>489</v>
      </c>
      <c r="M40" s="111" t="s">
        <v>490</v>
      </c>
      <c r="N40" s="92" t="s">
        <v>380</v>
      </c>
      <c r="O40" s="92" t="s">
        <v>380</v>
      </c>
      <c r="P40" s="92" t="s">
        <v>380</v>
      </c>
      <c r="Q40" s="92" t="s">
        <v>380</v>
      </c>
      <c r="R40" s="92" t="s">
        <v>380</v>
      </c>
      <c r="S40" s="92" t="s">
        <v>380</v>
      </c>
      <c r="T40" s="92" t="s">
        <v>380</v>
      </c>
      <c r="U40" s="92" t="s">
        <v>380</v>
      </c>
      <c r="V40" s="92" t="s">
        <v>380</v>
      </c>
      <c r="W40" s="92" t="s">
        <v>380</v>
      </c>
      <c r="X40" s="92" t="s">
        <v>380</v>
      </c>
      <c r="Y40" s="92" t="s">
        <v>380</v>
      </c>
      <c r="Z40" s="109" t="s">
        <v>380</v>
      </c>
      <c r="AA40" s="92" t="s">
        <v>380</v>
      </c>
      <c r="AB40" s="102" t="s">
        <v>461</v>
      </c>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row>
    <row r="41" spans="1:83" s="117" customFormat="1" ht="96" hidden="1" customHeight="1">
      <c r="A41" s="129" t="str">
        <f>'Cronograma 2020V1'!B39</f>
        <v xml:space="preserve">Condiciones institucionales idóneas para la promoción de la participación </v>
      </c>
      <c r="B41" s="132">
        <f>'Cronograma 2020V1'!C39</f>
        <v>33</v>
      </c>
      <c r="C41" s="79" t="str">
        <f>'Cronograma 2020V1'!D39</f>
        <v>Documentar y socializar con las dependencias, los lineamientos para el desarrollo de las actividades de participación ciudadana en el Ministerio.</v>
      </c>
      <c r="D41" s="78" t="str">
        <f>'Cronograma 2020V1'!V39</f>
        <v>Grupo de Servicio al Ciudadano</v>
      </c>
      <c r="E41" s="78">
        <f>'Cronograma 2020V1'!T39</f>
        <v>43891</v>
      </c>
      <c r="F41" s="78">
        <f>'Cronograma 2020V1'!U39</f>
        <v>43982</v>
      </c>
      <c r="G41" s="87" t="str">
        <f>'Cronograma 2020V1'!F39</f>
        <v>Documento con lineamientos</v>
      </c>
      <c r="H41" s="87">
        <f>'Cronograma 2020V1'!G39</f>
        <v>1</v>
      </c>
      <c r="I41" s="92">
        <v>1</v>
      </c>
      <c r="J41" s="115">
        <f t="shared" si="0"/>
        <v>1</v>
      </c>
      <c r="K41" s="115">
        <v>1</v>
      </c>
      <c r="L41" s="111" t="s">
        <v>491</v>
      </c>
      <c r="M41" s="111" t="s">
        <v>492</v>
      </c>
      <c r="N41" s="92" t="s">
        <v>380</v>
      </c>
      <c r="O41" s="92" t="s">
        <v>380</v>
      </c>
      <c r="P41" s="92" t="s">
        <v>380</v>
      </c>
      <c r="Q41" s="92" t="s">
        <v>380</v>
      </c>
      <c r="R41" s="92" t="s">
        <v>380</v>
      </c>
      <c r="S41" s="92" t="s">
        <v>380</v>
      </c>
      <c r="T41" s="92" t="s">
        <v>380</v>
      </c>
      <c r="U41" s="92" t="s">
        <v>380</v>
      </c>
      <c r="V41" s="92" t="s">
        <v>380</v>
      </c>
      <c r="W41" s="92" t="s">
        <v>380</v>
      </c>
      <c r="X41" s="92" t="s">
        <v>380</v>
      </c>
      <c r="Y41" s="92" t="s">
        <v>380</v>
      </c>
      <c r="Z41" s="109" t="s">
        <v>380</v>
      </c>
      <c r="AA41" s="92" t="s">
        <v>380</v>
      </c>
      <c r="AB41" s="102" t="s">
        <v>461</v>
      </c>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73"/>
      <c r="BT41" s="273"/>
      <c r="BU41" s="273"/>
      <c r="BV41" s="273"/>
      <c r="BW41" s="273"/>
      <c r="BX41" s="273"/>
      <c r="BY41" s="273"/>
      <c r="BZ41" s="273"/>
      <c r="CA41" s="273"/>
      <c r="CB41" s="273"/>
      <c r="CC41" s="273"/>
      <c r="CD41" s="273"/>
      <c r="CE41" s="273"/>
    </row>
    <row r="42" spans="1:83" s="117" customFormat="1" ht="96" hidden="1" customHeight="1">
      <c r="A42" s="129" t="str">
        <f>'Cronograma 2020V1'!B40</f>
        <v xml:space="preserve">Condiciones institucionales idóneas para la promoción de la participación </v>
      </c>
      <c r="B42" s="132">
        <f>'Cronograma 2020V1'!C40</f>
        <v>34</v>
      </c>
      <c r="C42" s="79" t="str">
        <f>'Cronograma 2020V1'!D40</f>
        <v>Construir y socializar con las dependencias de la Entidad, un modelo de encuesta de satisfacción para aplicar en los ejercicios de diálogo con los grupos de interés.</v>
      </c>
      <c r="D42" s="78" t="str">
        <f>'Cronograma 2020V1'!V40</f>
        <v>Grupo de Servicio al Ciudadano</v>
      </c>
      <c r="E42" s="78">
        <f>'Cronograma 2020V1'!T40</f>
        <v>43891</v>
      </c>
      <c r="F42" s="78">
        <f>'Cronograma 2020V1'!U40</f>
        <v>43951</v>
      </c>
      <c r="G42" s="87" t="str">
        <f>'Cronograma 2020V1'!F40</f>
        <v>Modelo de encuesta socializado</v>
      </c>
      <c r="H42" s="87">
        <f>'Cronograma 2020V1'!G40</f>
        <v>1</v>
      </c>
      <c r="I42" s="92">
        <v>1</v>
      </c>
      <c r="J42" s="115">
        <f t="shared" si="0"/>
        <v>1</v>
      </c>
      <c r="K42" s="115">
        <v>1</v>
      </c>
      <c r="L42" s="111" t="s">
        <v>493</v>
      </c>
      <c r="M42" s="111" t="s">
        <v>494</v>
      </c>
      <c r="N42" s="92" t="s">
        <v>380</v>
      </c>
      <c r="O42" s="92" t="s">
        <v>380</v>
      </c>
      <c r="P42" s="92" t="s">
        <v>380</v>
      </c>
      <c r="Q42" s="92" t="s">
        <v>380</v>
      </c>
      <c r="R42" s="92" t="s">
        <v>380</v>
      </c>
      <c r="S42" s="92" t="s">
        <v>380</v>
      </c>
      <c r="T42" s="92" t="s">
        <v>380</v>
      </c>
      <c r="U42" s="92" t="s">
        <v>380</v>
      </c>
      <c r="V42" s="92" t="s">
        <v>380</v>
      </c>
      <c r="W42" s="92" t="s">
        <v>380</v>
      </c>
      <c r="X42" s="92" t="s">
        <v>380</v>
      </c>
      <c r="Y42" s="92" t="s">
        <v>380</v>
      </c>
      <c r="Z42" s="109" t="s">
        <v>380</v>
      </c>
      <c r="AA42" s="92" t="s">
        <v>380</v>
      </c>
      <c r="AB42" s="102" t="s">
        <v>461</v>
      </c>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73"/>
      <c r="BV42" s="273"/>
      <c r="BW42" s="273"/>
      <c r="BX42" s="273"/>
      <c r="BY42" s="273"/>
      <c r="BZ42" s="273"/>
      <c r="CA42" s="273"/>
      <c r="CB42" s="273"/>
      <c r="CC42" s="273"/>
      <c r="CD42" s="273"/>
      <c r="CE42" s="273"/>
    </row>
    <row r="43" spans="1:83" ht="96" hidden="1" customHeight="1">
      <c r="A43" s="129" t="str">
        <f>'Cronograma 2020V1'!B41</f>
        <v xml:space="preserve">Condiciones institucionales idóneas para la promoción de la participación </v>
      </c>
      <c r="B43" s="130">
        <f>'Cronograma 2020V1'!C41</f>
        <v>35</v>
      </c>
      <c r="C43" s="79" t="str">
        <f>'Cronograma 2020V1'!D41</f>
        <v xml:space="preserve">Gestionar el diligenciamiento cuatrimestral del formato interno de reporte del plan de participación ciudadana. </v>
      </c>
      <c r="D43" s="78" t="str">
        <f>'Cronograma 2020V1'!V41</f>
        <v>Grupo de Servicio al Ciudadano</v>
      </c>
      <c r="E43" s="80">
        <f>'Cronograma 2020V1'!T41</f>
        <v>43952</v>
      </c>
      <c r="F43" s="80">
        <f>'Cronograma 2020V1'!U41</f>
        <v>44211</v>
      </c>
      <c r="G43" s="87" t="str">
        <f>'Cronograma 2020V1'!F41</f>
        <v xml:space="preserve">Seguimientos cuatrimestrales </v>
      </c>
      <c r="H43" s="81">
        <f>'Cronograma 2020V1'!G41</f>
        <v>3</v>
      </c>
      <c r="I43" s="84">
        <v>0</v>
      </c>
      <c r="J43" s="83">
        <f t="shared" si="0"/>
        <v>0</v>
      </c>
      <c r="K43" s="83">
        <v>0.15</v>
      </c>
      <c r="L43" s="85" t="s">
        <v>495</v>
      </c>
      <c r="M43" s="84" t="s">
        <v>496</v>
      </c>
      <c r="N43" s="84" t="s">
        <v>380</v>
      </c>
      <c r="O43" s="84" t="s">
        <v>380</v>
      </c>
      <c r="P43" s="84" t="s">
        <v>380</v>
      </c>
      <c r="Q43" s="84" t="s">
        <v>380</v>
      </c>
      <c r="R43" s="84" t="s">
        <v>380</v>
      </c>
      <c r="S43" s="84" t="s">
        <v>380</v>
      </c>
      <c r="T43" s="84" t="s">
        <v>380</v>
      </c>
      <c r="U43" s="84" t="s">
        <v>380</v>
      </c>
      <c r="V43" s="84" t="s">
        <v>380</v>
      </c>
      <c r="W43" s="84" t="s">
        <v>380</v>
      </c>
      <c r="X43" s="84" t="s">
        <v>380</v>
      </c>
      <c r="Y43" s="84" t="s">
        <v>380</v>
      </c>
      <c r="Z43" s="86" t="s">
        <v>380</v>
      </c>
      <c r="AA43" s="84" t="s">
        <v>380</v>
      </c>
      <c r="AB43" s="102" t="s">
        <v>497</v>
      </c>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row>
    <row r="44" spans="1:83" s="117" customFormat="1" ht="96" hidden="1" customHeight="1">
      <c r="A44" s="129" t="str">
        <f>'Cronograma 2020V1'!B42</f>
        <v xml:space="preserve">Condiciones institucionales idóneas para la promoción de la participación </v>
      </c>
      <c r="B44" s="132">
        <f>'Cronograma 2020V1'!C42</f>
        <v>36</v>
      </c>
      <c r="C44" s="79" t="str">
        <f>'Cronograma 2020V1'!D42</f>
        <v>Construir y socializar con las dependencias, modelo de informe de ejercicios de participación ciudadana.</v>
      </c>
      <c r="D44" s="78" t="str">
        <f>'Cronograma 2020V1'!V42</f>
        <v>Grupo de Servicio al Ciudadano</v>
      </c>
      <c r="E44" s="78">
        <f>'Cronograma 2020V1'!T42</f>
        <v>43891</v>
      </c>
      <c r="F44" s="78">
        <f>'Cronograma 2020V1'!U42</f>
        <v>43951</v>
      </c>
      <c r="G44" s="87" t="str">
        <f>'Cronograma 2020V1'!F42</f>
        <v>Modelo de informe socializado</v>
      </c>
      <c r="H44" s="87">
        <f>'Cronograma 2020V1'!G42</f>
        <v>1</v>
      </c>
      <c r="I44" s="92">
        <v>1</v>
      </c>
      <c r="J44" s="115">
        <f t="shared" si="0"/>
        <v>1</v>
      </c>
      <c r="K44" s="115">
        <v>1</v>
      </c>
      <c r="L44" s="111" t="s">
        <v>498</v>
      </c>
      <c r="M44" s="111" t="s">
        <v>499</v>
      </c>
      <c r="N44" s="92" t="s">
        <v>380</v>
      </c>
      <c r="O44" s="92" t="s">
        <v>380</v>
      </c>
      <c r="P44" s="92" t="s">
        <v>380</v>
      </c>
      <c r="Q44" s="92" t="s">
        <v>380</v>
      </c>
      <c r="R44" s="92" t="s">
        <v>380</v>
      </c>
      <c r="S44" s="92" t="s">
        <v>380</v>
      </c>
      <c r="T44" s="92" t="s">
        <v>380</v>
      </c>
      <c r="U44" s="92" t="s">
        <v>380</v>
      </c>
      <c r="V44" s="92" t="s">
        <v>380</v>
      </c>
      <c r="W44" s="92" t="s">
        <v>380</v>
      </c>
      <c r="X44" s="92" t="s">
        <v>380</v>
      </c>
      <c r="Y44" s="92" t="s">
        <v>380</v>
      </c>
      <c r="Z44" s="109" t="s">
        <v>380</v>
      </c>
      <c r="AA44" s="92" t="s">
        <v>380</v>
      </c>
      <c r="AB44" s="102" t="s">
        <v>461</v>
      </c>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273"/>
      <c r="BS44" s="273"/>
      <c r="BT44" s="273"/>
      <c r="BU44" s="273"/>
      <c r="BV44" s="273"/>
      <c r="BW44" s="273"/>
      <c r="BX44" s="273"/>
      <c r="BY44" s="273"/>
      <c r="BZ44" s="273"/>
      <c r="CA44" s="273"/>
      <c r="CB44" s="273"/>
      <c r="CC44" s="273"/>
      <c r="CD44" s="273"/>
      <c r="CE44" s="273"/>
    </row>
    <row r="45" spans="1:83" ht="96" hidden="1" customHeight="1">
      <c r="A45" s="129" t="str">
        <f>'Cronograma 2020V1'!B43</f>
        <v xml:space="preserve">Condiciones institucionales idóneas para la promoción de la participación </v>
      </c>
      <c r="B45" s="130">
        <f>'Cronograma 2020V1'!C43</f>
        <v>37</v>
      </c>
      <c r="C45" s="79" t="str">
        <f>'Cronograma 2020V1'!D43</f>
        <v>Construir y publicar informe de resultados obtenidos de las diferentes actividades de participación ciudadana adelantadas en el plan 2020 y las buenas prácticas identificadas.</v>
      </c>
      <c r="D45" s="78" t="str">
        <f>'Cronograma 2020V1'!V43</f>
        <v>Grupo de Servicio al Ciudadano</v>
      </c>
      <c r="E45" s="80">
        <f>'Cronograma 2020V1'!T43</f>
        <v>44013</v>
      </c>
      <c r="F45" s="80">
        <f>'Cronograma 2020V1'!U43</f>
        <v>44211</v>
      </c>
      <c r="G45" s="87" t="str">
        <f>'Cronograma 2020V1'!F43</f>
        <v>Informe socializado (semestral)</v>
      </c>
      <c r="H45" s="81">
        <f>'Cronograma 2020V1'!G43</f>
        <v>1</v>
      </c>
      <c r="I45" s="84">
        <v>0</v>
      </c>
      <c r="J45" s="83">
        <f t="shared" si="0"/>
        <v>0</v>
      </c>
      <c r="K45" s="83">
        <v>0</v>
      </c>
      <c r="L45" s="111" t="s">
        <v>367</v>
      </c>
      <c r="M45" s="111" t="s">
        <v>367</v>
      </c>
      <c r="N45" s="84" t="s">
        <v>380</v>
      </c>
      <c r="O45" s="84" t="s">
        <v>380</v>
      </c>
      <c r="P45" s="84" t="s">
        <v>380</v>
      </c>
      <c r="Q45" s="84" t="s">
        <v>380</v>
      </c>
      <c r="R45" s="84" t="s">
        <v>380</v>
      </c>
      <c r="S45" s="84" t="s">
        <v>380</v>
      </c>
      <c r="T45" s="84" t="s">
        <v>380</v>
      </c>
      <c r="U45" s="84" t="s">
        <v>380</v>
      </c>
      <c r="V45" s="84" t="s">
        <v>380</v>
      </c>
      <c r="W45" s="84" t="s">
        <v>380</v>
      </c>
      <c r="X45" s="84" t="s">
        <v>380</v>
      </c>
      <c r="Y45" s="84" t="s">
        <v>380</v>
      </c>
      <c r="Z45" s="86" t="s">
        <v>380</v>
      </c>
      <c r="AA45" s="84" t="s">
        <v>380</v>
      </c>
      <c r="AB45" s="101" t="s">
        <v>377</v>
      </c>
    </row>
    <row r="46" spans="1:83" ht="96" hidden="1" customHeight="1">
      <c r="A46" s="126" t="str">
        <f>'Cronograma 2020V1'!B44</f>
        <v>Fomento de la cultura institucional de participación ciudadana</v>
      </c>
      <c r="B46" s="130">
        <f>'Cronograma 2020V1'!C44</f>
        <v>38</v>
      </c>
      <c r="C46" s="79" t="str">
        <f>'Cronograma 2020V1'!D44</f>
        <v>Construcción participativa de la estrategia para la organización de archivos y transferencias documentales.</v>
      </c>
      <c r="D46" s="78" t="str">
        <f>'Cronograma 2020V1'!V44</f>
        <v>Grupo de Gestión Documental</v>
      </c>
      <c r="E46" s="80">
        <f>'Cronograma 2020V1'!T44</f>
        <v>43862</v>
      </c>
      <c r="F46" s="80">
        <f>'Cronograma 2020V1'!U44</f>
        <v>44196</v>
      </c>
      <c r="G46" s="87" t="str">
        <f>'Cronograma 2020V1'!F44</f>
        <v>Ejercicio de participación implementado</v>
      </c>
      <c r="H46" s="81">
        <f>'Cronograma 2020V1'!G44</f>
        <v>1</v>
      </c>
      <c r="I46" s="84">
        <v>0</v>
      </c>
      <c r="J46" s="83">
        <f t="shared" si="0"/>
        <v>0</v>
      </c>
      <c r="K46" s="83">
        <v>0</v>
      </c>
      <c r="L46" s="107" t="s">
        <v>500</v>
      </c>
      <c r="M46" s="84" t="s">
        <v>367</v>
      </c>
      <c r="N46" s="84" t="s">
        <v>367</v>
      </c>
      <c r="O46" s="84" t="s">
        <v>501</v>
      </c>
      <c r="P46" s="84" t="s">
        <v>367</v>
      </c>
      <c r="Q46" s="84" t="s">
        <v>501</v>
      </c>
      <c r="R46" s="84" t="s">
        <v>367</v>
      </c>
      <c r="S46" s="84" t="s">
        <v>367</v>
      </c>
      <c r="T46" s="84" t="s">
        <v>367</v>
      </c>
      <c r="U46" s="84" t="s">
        <v>367</v>
      </c>
      <c r="V46" s="84" t="s">
        <v>367</v>
      </c>
      <c r="W46" s="84" t="s">
        <v>367</v>
      </c>
      <c r="X46" s="84" t="s">
        <v>367</v>
      </c>
      <c r="Y46" s="84" t="s">
        <v>367</v>
      </c>
      <c r="Z46" s="86" t="s">
        <v>367</v>
      </c>
      <c r="AA46" s="138" t="s">
        <v>502</v>
      </c>
      <c r="AB46" s="101" t="s">
        <v>377</v>
      </c>
    </row>
    <row r="47" spans="1:83" s="117" customFormat="1" ht="96" hidden="1" customHeight="1">
      <c r="A47" s="126" t="str">
        <f>'Cronograma 2020V1'!B45</f>
        <v>Fomento de la cultura institucional de participación ciudadana</v>
      </c>
      <c r="B47" s="132">
        <f>'Cronograma 2020V1'!C45</f>
        <v>39</v>
      </c>
      <c r="C47" s="79" t="str">
        <f>'Cronograma 2020V1'!D45</f>
        <v>Socializar los protocolos de atención al ciudadano a los colaboradores de la Entidad</v>
      </c>
      <c r="D47" s="78" t="str">
        <f>'Cronograma 2020V1'!V45</f>
        <v>Grupo de Servicio al Ciudadano</v>
      </c>
      <c r="E47" s="78">
        <f>'Cronograma 2020V1'!T45</f>
        <v>43862</v>
      </c>
      <c r="F47" s="78">
        <f>'Cronograma 2020V1'!U45</f>
        <v>44196</v>
      </c>
      <c r="G47" s="87" t="str">
        <f>'Cronograma 2020V1'!F45</f>
        <v>Capacitaciones/talleres/charlas/jornadas resalizados/información divulgada</v>
      </c>
      <c r="H47" s="87">
        <f>'Cronograma 2020V1'!G45</f>
        <v>2</v>
      </c>
      <c r="I47" s="92">
        <v>1</v>
      </c>
      <c r="J47" s="115">
        <f t="shared" si="0"/>
        <v>0.5</v>
      </c>
      <c r="K47" s="115">
        <v>0.6</v>
      </c>
      <c r="L47" s="111" t="s">
        <v>503</v>
      </c>
      <c r="M47" s="111" t="s">
        <v>504</v>
      </c>
      <c r="N47" s="92" t="s">
        <v>380</v>
      </c>
      <c r="O47" s="92" t="s">
        <v>380</v>
      </c>
      <c r="P47" s="92" t="s">
        <v>380</v>
      </c>
      <c r="Q47" s="92" t="s">
        <v>380</v>
      </c>
      <c r="R47" s="92" t="s">
        <v>380</v>
      </c>
      <c r="S47" s="92" t="s">
        <v>380</v>
      </c>
      <c r="T47" s="92" t="s">
        <v>380</v>
      </c>
      <c r="U47" s="92" t="s">
        <v>380</v>
      </c>
      <c r="V47" s="92" t="s">
        <v>380</v>
      </c>
      <c r="W47" s="92" t="s">
        <v>380</v>
      </c>
      <c r="X47" s="92" t="s">
        <v>380</v>
      </c>
      <c r="Y47" s="92" t="s">
        <v>380</v>
      </c>
      <c r="Z47" s="109" t="s">
        <v>380</v>
      </c>
      <c r="AA47" s="92" t="s">
        <v>380</v>
      </c>
      <c r="AB47" s="102" t="s">
        <v>505</v>
      </c>
    </row>
    <row r="48" spans="1:83" s="117" customFormat="1" ht="96" hidden="1" customHeight="1">
      <c r="A48" s="126" t="str">
        <f>'Cronograma 2020V1'!B46</f>
        <v>Fomento de la cultura institucional de participación ciudadana</v>
      </c>
      <c r="B48" s="132">
        <f>'Cronograma 2020V1'!C46</f>
        <v>40</v>
      </c>
      <c r="C48" s="79" t="str">
        <f>'Cronograma 2020V1'!D46</f>
        <v>Socializar los lineamientos institucionales de participación ciudadana a los colaboradores de la Entidad.</v>
      </c>
      <c r="D48" s="78" t="str">
        <f>'Cronograma 2020V1'!V46</f>
        <v>Grupo de Servicio al Ciudadano</v>
      </c>
      <c r="E48" s="78">
        <f>'Cronograma 2020V1'!T46</f>
        <v>43891</v>
      </c>
      <c r="F48" s="78">
        <f>'Cronograma 2020V1'!U46</f>
        <v>44165</v>
      </c>
      <c r="G48" s="87" t="str">
        <f>'Cronograma 2020V1'!F46</f>
        <v>Jornadas realizadas</v>
      </c>
      <c r="H48" s="87">
        <f>'Cronograma 2020V1'!G46</f>
        <v>2</v>
      </c>
      <c r="I48" s="92">
        <v>1</v>
      </c>
      <c r="J48" s="115">
        <f t="shared" si="0"/>
        <v>0.5</v>
      </c>
      <c r="K48" s="115">
        <v>0.5</v>
      </c>
      <c r="L48" s="111" t="s">
        <v>506</v>
      </c>
      <c r="M48" s="111" t="s">
        <v>507</v>
      </c>
      <c r="N48" s="92" t="s">
        <v>380</v>
      </c>
      <c r="O48" s="92" t="s">
        <v>380</v>
      </c>
      <c r="P48" s="92" t="s">
        <v>380</v>
      </c>
      <c r="Q48" s="92" t="s">
        <v>380</v>
      </c>
      <c r="R48" s="92" t="s">
        <v>380</v>
      </c>
      <c r="S48" s="92" t="s">
        <v>380</v>
      </c>
      <c r="T48" s="92" t="s">
        <v>380</v>
      </c>
      <c r="U48" s="92" t="s">
        <v>380</v>
      </c>
      <c r="V48" s="92" t="s">
        <v>380</v>
      </c>
      <c r="W48" s="92" t="s">
        <v>380</v>
      </c>
      <c r="X48" s="92" t="s">
        <v>380</v>
      </c>
      <c r="Y48" s="92" t="s">
        <v>380</v>
      </c>
      <c r="Z48" s="109" t="s">
        <v>380</v>
      </c>
      <c r="AA48" s="92" t="s">
        <v>380</v>
      </c>
      <c r="AB48" s="102" t="s">
        <v>508</v>
      </c>
    </row>
    <row r="49" spans="1:28" s="117" customFormat="1" ht="96" hidden="1" customHeight="1">
      <c r="A49" s="126" t="str">
        <f>'Cronograma 2020V1'!B47</f>
        <v>Fomento de la cultura institucional de participación ciudadana</v>
      </c>
      <c r="B49" s="132">
        <f>'Cronograma 2020V1'!C47</f>
        <v>41</v>
      </c>
      <c r="C49" s="79" t="str">
        <f>'Cronograma 2020V1'!D47</f>
        <v>Construir participativamente el código de integridad del Ministerio.</v>
      </c>
      <c r="D49" s="78" t="str">
        <f>'Cronograma 2020V1'!V47</f>
        <v>Grupo de Gestión Humana</v>
      </c>
      <c r="E49" s="78">
        <f>'Cronograma 2020V1'!T47</f>
        <v>43891</v>
      </c>
      <c r="F49" s="78">
        <f>'Cronograma 2020V1'!U47</f>
        <v>44196</v>
      </c>
      <c r="G49" s="87" t="str">
        <f>'Cronograma 2020V1'!F47</f>
        <v>Propuesta de Código de integridad Ministerio de Justicia y del Derecho construida con el Equipo de Integridad Ministerio de Justicia y del Derecho que se conforme</v>
      </c>
      <c r="H49" s="87">
        <f>'Cronograma 2020V1'!G47</f>
        <v>1</v>
      </c>
      <c r="I49" s="92">
        <v>0.33</v>
      </c>
      <c r="J49" s="115">
        <f t="shared" si="0"/>
        <v>0.33</v>
      </c>
      <c r="K49" s="115">
        <v>0.33</v>
      </c>
      <c r="L49" s="92" t="s">
        <v>509</v>
      </c>
      <c r="M49" s="92" t="s">
        <v>510</v>
      </c>
      <c r="N49" s="92" t="s">
        <v>511</v>
      </c>
      <c r="O49" s="92" t="s">
        <v>512</v>
      </c>
      <c r="P49" s="92" t="s">
        <v>511</v>
      </c>
      <c r="Q49" s="92" t="s">
        <v>512</v>
      </c>
      <c r="R49" s="92" t="s">
        <v>511</v>
      </c>
      <c r="S49" s="92" t="s">
        <v>513</v>
      </c>
      <c r="T49" s="92">
        <v>18</v>
      </c>
      <c r="U49" s="93" t="s">
        <v>514</v>
      </c>
      <c r="V49" s="92" t="s">
        <v>515</v>
      </c>
      <c r="W49" s="92" t="s">
        <v>516</v>
      </c>
      <c r="X49" s="92" t="s">
        <v>517</v>
      </c>
      <c r="Y49" s="92" t="s">
        <v>518</v>
      </c>
      <c r="Z49" s="109" t="s">
        <v>519</v>
      </c>
      <c r="AA49" s="92"/>
      <c r="AB49" s="102" t="s">
        <v>520</v>
      </c>
    </row>
    <row r="51" spans="1:28">
      <c r="L51" s="113"/>
    </row>
  </sheetData>
  <autoFilter ref="A8:CE49">
    <filterColumn colId="3">
      <filters>
        <filter val="Dirección de Justicia Formal"/>
      </filters>
    </filterColumn>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autoFilter>
  <mergeCells count="32">
    <mergeCell ref="A2:G2"/>
    <mergeCell ref="H2:J2"/>
    <mergeCell ref="L2:M2"/>
    <mergeCell ref="D1:T1"/>
    <mergeCell ref="P7:Q7"/>
    <mergeCell ref="A6:AB6"/>
    <mergeCell ref="AB7:AB8"/>
    <mergeCell ref="R7:T7"/>
    <mergeCell ref="A3:C5"/>
    <mergeCell ref="H3:N3"/>
    <mergeCell ref="H4:N4"/>
    <mergeCell ref="H5:N5"/>
    <mergeCell ref="O3:Z5"/>
    <mergeCell ref="D3:G3"/>
    <mergeCell ref="D4:G4"/>
    <mergeCell ref="D5:G5"/>
    <mergeCell ref="U1:W1"/>
    <mergeCell ref="AC1:CE44"/>
    <mergeCell ref="A7:A8"/>
    <mergeCell ref="C7:C8"/>
    <mergeCell ref="D7:D8"/>
    <mergeCell ref="N7:O7"/>
    <mergeCell ref="AA1:AB5"/>
    <mergeCell ref="W7:W8"/>
    <mergeCell ref="X7:Z7"/>
    <mergeCell ref="AA7:AA8"/>
    <mergeCell ref="B7:B8"/>
    <mergeCell ref="E7:E8"/>
    <mergeCell ref="F7:F8"/>
    <mergeCell ref="U7:V7"/>
    <mergeCell ref="G7:G8"/>
    <mergeCell ref="H7:M7"/>
  </mergeCells>
  <phoneticPr fontId="30" type="noConversion"/>
  <conditionalFormatting sqref="J9:K9">
    <cfRule type="cellIs" dxfId="155" priority="53" operator="equal">
      <formula>1</formula>
    </cfRule>
    <cfRule type="cellIs" dxfId="154" priority="54" operator="between">
      <formula>0.01</formula>
      <formula>0.99</formula>
    </cfRule>
    <cfRule type="cellIs" dxfId="153" priority="55" operator="equal">
      <formula>0</formula>
    </cfRule>
    <cfRule type="containsText" dxfId="152" priority="56" operator="containsText" text="0%">
      <formula>NOT(ISERROR(SEARCH("0%",J9)))</formula>
    </cfRule>
  </conditionalFormatting>
  <conditionalFormatting sqref="J10:K10 J12:K14 J18:K20 J36:K49 J22:K24 J32:K33">
    <cfRule type="cellIs" dxfId="151" priority="49" operator="equal">
      <formula>1</formula>
    </cfRule>
    <cfRule type="cellIs" dxfId="150" priority="50" operator="between">
      <formula>0.01</formula>
      <formula>0.99</formula>
    </cfRule>
    <cfRule type="cellIs" dxfId="149" priority="51" operator="equal">
      <formula>0</formula>
    </cfRule>
    <cfRule type="containsText" dxfId="148" priority="52" operator="containsText" text="0%">
      <formula>NOT(ISERROR(SEARCH("0%",J10)))</formula>
    </cfRule>
  </conditionalFormatting>
  <conditionalFormatting sqref="J11:K11">
    <cfRule type="cellIs" dxfId="147" priority="45" operator="equal">
      <formula>1</formula>
    </cfRule>
    <cfRule type="cellIs" dxfId="146" priority="46" operator="between">
      <formula>0.01</formula>
      <formula>0.99</formula>
    </cfRule>
    <cfRule type="cellIs" dxfId="145" priority="47" operator="equal">
      <formula>0</formula>
    </cfRule>
    <cfRule type="containsText" dxfId="144" priority="48" operator="containsText" text="0%">
      <formula>NOT(ISERROR(SEARCH("0%",J11)))</formula>
    </cfRule>
  </conditionalFormatting>
  <conditionalFormatting sqref="J16:K16">
    <cfRule type="cellIs" dxfId="143" priority="33" operator="equal">
      <formula>1</formula>
    </cfRule>
    <cfRule type="cellIs" dxfId="142" priority="34" operator="between">
      <formula>0.01</formula>
      <formula>0.99</formula>
    </cfRule>
    <cfRule type="cellIs" dxfId="141" priority="35" operator="equal">
      <formula>0</formula>
    </cfRule>
    <cfRule type="containsText" dxfId="140" priority="36" operator="containsText" text="0%">
      <formula>NOT(ISERROR(SEARCH("0%",J16)))</formula>
    </cfRule>
  </conditionalFormatting>
  <conditionalFormatting sqref="J17:K17">
    <cfRule type="cellIs" dxfId="139" priority="37" operator="equal">
      <formula>1</formula>
    </cfRule>
    <cfRule type="cellIs" dxfId="138" priority="38" operator="between">
      <formula>0.01</formula>
      <formula>0.99</formula>
    </cfRule>
    <cfRule type="cellIs" dxfId="137" priority="39" operator="equal">
      <formula>0</formula>
    </cfRule>
    <cfRule type="containsText" dxfId="136" priority="40" operator="containsText" text="0%">
      <formula>NOT(ISERROR(SEARCH("0%",J17)))</formula>
    </cfRule>
  </conditionalFormatting>
  <conditionalFormatting sqref="J15:K15">
    <cfRule type="cellIs" dxfId="135" priority="29" operator="equal">
      <formula>1</formula>
    </cfRule>
    <cfRule type="cellIs" dxfId="134" priority="30" operator="between">
      <formula>0.01</formula>
      <formula>0.99</formula>
    </cfRule>
    <cfRule type="cellIs" dxfId="133" priority="31" operator="equal">
      <formula>0</formula>
    </cfRule>
    <cfRule type="containsText" dxfId="132" priority="32" operator="containsText" text="0%">
      <formula>NOT(ISERROR(SEARCH("0%",J15)))</formula>
    </cfRule>
  </conditionalFormatting>
  <conditionalFormatting sqref="J21:K21">
    <cfRule type="cellIs" dxfId="131" priority="21" operator="equal">
      <formula>1</formula>
    </cfRule>
    <cfRule type="cellIs" dxfId="130" priority="22" operator="between">
      <formula>0.01</formula>
      <formula>0.99</formula>
    </cfRule>
    <cfRule type="cellIs" dxfId="129" priority="23" operator="equal">
      <formula>0</formula>
    </cfRule>
    <cfRule type="containsText" dxfId="128" priority="24" operator="containsText" text="0%">
      <formula>NOT(ISERROR(SEARCH("0%",J21)))</formula>
    </cfRule>
  </conditionalFormatting>
  <conditionalFormatting sqref="J34:K34">
    <cfRule type="cellIs" dxfId="127" priority="17" operator="equal">
      <formula>1</formula>
    </cfRule>
    <cfRule type="cellIs" dxfId="126" priority="18" operator="between">
      <formula>0.01</formula>
      <formula>0.99</formula>
    </cfRule>
    <cfRule type="cellIs" dxfId="125" priority="19" operator="equal">
      <formula>0</formula>
    </cfRule>
    <cfRule type="containsText" dxfId="124" priority="20" operator="containsText" text="0%">
      <formula>NOT(ISERROR(SEARCH("0%",J34)))</formula>
    </cfRule>
  </conditionalFormatting>
  <conditionalFormatting sqref="J35:K35">
    <cfRule type="cellIs" dxfId="123" priority="13" operator="equal">
      <formula>1</formula>
    </cfRule>
    <cfRule type="cellIs" dxfId="122" priority="14" operator="between">
      <formula>0.01</formula>
      <formula>0.99</formula>
    </cfRule>
    <cfRule type="cellIs" dxfId="121" priority="15" operator="equal">
      <formula>0</formula>
    </cfRule>
    <cfRule type="containsText" dxfId="120" priority="16" operator="containsText" text="0%">
      <formula>NOT(ISERROR(SEARCH("0%",J35)))</formula>
    </cfRule>
  </conditionalFormatting>
  <conditionalFormatting sqref="J25:K31">
    <cfRule type="cellIs" dxfId="119" priority="9" operator="equal">
      <formula>1</formula>
    </cfRule>
    <cfRule type="cellIs" dxfId="118" priority="10" operator="between">
      <formula>0.01</formula>
      <formula>0.99</formula>
    </cfRule>
    <cfRule type="cellIs" dxfId="117" priority="11" operator="equal">
      <formula>0</formula>
    </cfRule>
    <cfRule type="containsText" dxfId="116" priority="12" operator="containsText" text="0%">
      <formula>NOT(ISERROR(SEARCH("0%",J25)))</formula>
    </cfRule>
  </conditionalFormatting>
  <conditionalFormatting sqref="K2">
    <cfRule type="cellIs" dxfId="115" priority="5" operator="equal">
      <formula>1</formula>
    </cfRule>
    <cfRule type="cellIs" dxfId="114" priority="6" operator="between">
      <formula>0.01</formula>
      <formula>0.99</formula>
    </cfRule>
    <cfRule type="cellIs" dxfId="113" priority="7" operator="equal">
      <formula>0</formula>
    </cfRule>
    <cfRule type="containsText" dxfId="112" priority="8" operator="containsText" text="0%">
      <formula>NOT(ISERROR(SEARCH("0%",K2)))</formula>
    </cfRule>
  </conditionalFormatting>
  <conditionalFormatting sqref="N2">
    <cfRule type="cellIs" dxfId="111" priority="1" operator="equal">
      <formula>1</formula>
    </cfRule>
    <cfRule type="cellIs" dxfId="110" priority="2" operator="between">
      <formula>0.01</formula>
      <formula>0.99</formula>
    </cfRule>
    <cfRule type="cellIs" dxfId="109" priority="3" operator="equal">
      <formula>0</formula>
    </cfRule>
    <cfRule type="containsText" dxfId="108" priority="4" operator="containsText" text="0%">
      <formula>NOT(ISERROR(SEARCH("0%",N2)))</formula>
    </cfRule>
  </conditionalFormatting>
  <hyperlinks>
    <hyperlink ref="M14" r:id="rId1" display="https://drive.google.com/drive/folders/1Xpsp_sdnN9V5qjASAjAfgopshpBcVC5I"/>
    <hyperlink ref="M11" r:id="rId2"/>
    <hyperlink ref="V49" r:id="rId3" display="https://www.minjusticia.gov.co/Normatividad/Normatividad/Resoluciones/Resoluciones_2020"/>
  </hyperlinks>
  <pageMargins left="0.75" right="0.75" top="1" bottom="1" header="0.5" footer="0.5"/>
  <pageSetup orientation="portrait" horizontalDpi="4294967292" verticalDpi="4294967292"/>
  <drawing r:id="rId4"/>
  <legacyDrawing r:id="rId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enableFormatConditionsCalculation="0"/>
  <dimension ref="A1:CE49"/>
  <sheetViews>
    <sheetView topLeftCell="B7" workbookViewId="0">
      <selection activeCell="L31" sqref="L31"/>
    </sheetView>
  </sheetViews>
  <sheetFormatPr baseColWidth="10" defaultColWidth="10.83203125" defaultRowHeight="13" x14ac:dyDescent="0"/>
  <cols>
    <col min="1" max="1" width="14.83203125" style="97" customWidth="1"/>
    <col min="2" max="2" width="5.6640625" style="88" customWidth="1"/>
    <col min="3" max="3" width="32.33203125" style="89" customWidth="1"/>
    <col min="4" max="4" width="20.1640625" style="88" customWidth="1"/>
    <col min="5" max="5" width="13.1640625" style="88" customWidth="1"/>
    <col min="6" max="6" width="12.5" style="88" customWidth="1"/>
    <col min="7" max="7" width="15" style="88" customWidth="1"/>
    <col min="8" max="8" width="10.6640625" style="88" customWidth="1"/>
    <col min="9" max="9" width="10.33203125" style="90" customWidth="1"/>
    <col min="10" max="11" width="9.83203125" style="88" customWidth="1"/>
    <col min="12" max="12" width="48.83203125" style="97" customWidth="1"/>
    <col min="13" max="13" width="28.5" style="90" customWidth="1"/>
    <col min="14" max="14" width="13.33203125" style="97" customWidth="1"/>
    <col min="15" max="15" width="14.83203125" style="97" customWidth="1"/>
    <col min="16" max="16" width="13" style="97" customWidth="1"/>
    <col min="17" max="17" width="14.1640625" style="97" customWidth="1"/>
    <col min="18" max="18" width="15.5" style="97" customWidth="1"/>
    <col min="19" max="19" width="12.83203125" style="97" customWidth="1"/>
    <col min="20" max="22" width="13" style="97" customWidth="1"/>
    <col min="23" max="23" width="20.5" style="97" customWidth="1"/>
    <col min="24" max="24" width="13.5" style="97" customWidth="1"/>
    <col min="25" max="25" width="11.83203125" style="97" customWidth="1"/>
    <col min="26" max="26" width="17" style="97" customWidth="1"/>
    <col min="27" max="27" width="43.33203125" style="90" customWidth="1"/>
    <col min="28" max="28" width="98" style="90" customWidth="1"/>
    <col min="29" max="16384" width="10.83203125" style="71"/>
  </cols>
  <sheetData>
    <row r="1" spans="1:83" ht="66" customHeight="1" thickBot="1">
      <c r="A1" s="125"/>
      <c r="B1" s="70"/>
      <c r="C1" s="143"/>
      <c r="D1" s="325" t="s">
        <v>331</v>
      </c>
      <c r="E1" s="326"/>
      <c r="F1" s="326"/>
      <c r="G1" s="326"/>
      <c r="H1" s="326"/>
      <c r="I1" s="326"/>
      <c r="J1" s="326"/>
      <c r="K1" s="326"/>
      <c r="L1" s="326"/>
      <c r="M1" s="326"/>
      <c r="N1" s="326"/>
      <c r="O1" s="326"/>
      <c r="P1" s="326"/>
      <c r="Q1" s="326"/>
      <c r="R1" s="326"/>
      <c r="S1" s="326"/>
      <c r="T1" s="327"/>
      <c r="U1" s="270" t="s">
        <v>332</v>
      </c>
      <c r="V1" s="271"/>
      <c r="W1" s="272"/>
      <c r="X1" s="142"/>
      <c r="Y1" s="142"/>
      <c r="Z1" s="142"/>
      <c r="AA1" s="282"/>
      <c r="AB1" s="282"/>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row>
    <row r="2" spans="1:83" ht="63" customHeight="1" thickBot="1">
      <c r="A2" s="290" t="s">
        <v>333</v>
      </c>
      <c r="B2" s="291"/>
      <c r="C2" s="291"/>
      <c r="D2" s="291"/>
      <c r="E2" s="291"/>
      <c r="F2" s="291"/>
      <c r="G2" s="291"/>
      <c r="H2" s="292" t="s">
        <v>334</v>
      </c>
      <c r="I2" s="293"/>
      <c r="J2" s="293"/>
      <c r="K2" s="144">
        <f>AVERAGE(J9:J49)</f>
        <v>0.62010269576379995</v>
      </c>
      <c r="L2" s="293" t="s">
        <v>335</v>
      </c>
      <c r="M2" s="293"/>
      <c r="N2" s="147">
        <f>AVERAGE(K9:K49)</f>
        <v>0.63577317073170747</v>
      </c>
      <c r="O2" s="180" t="s">
        <v>529</v>
      </c>
      <c r="P2" s="181" t="s">
        <v>528</v>
      </c>
      <c r="Q2" s="112"/>
      <c r="R2" s="112"/>
      <c r="S2" s="112"/>
      <c r="T2" s="112"/>
      <c r="U2" s="112"/>
      <c r="V2" s="112"/>
      <c r="W2" s="112"/>
      <c r="X2" s="112"/>
      <c r="Y2" s="112"/>
      <c r="Z2" s="112"/>
      <c r="AA2" s="282"/>
      <c r="AB2" s="282"/>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c r="BF2" s="273"/>
      <c r="BG2" s="273"/>
      <c r="BH2" s="273"/>
      <c r="BI2" s="273"/>
      <c r="BJ2" s="273"/>
      <c r="BK2" s="273"/>
      <c r="BL2" s="273"/>
      <c r="BM2" s="273"/>
      <c r="BN2" s="273"/>
      <c r="BO2" s="273"/>
      <c r="BP2" s="273"/>
      <c r="BQ2" s="273"/>
      <c r="BR2" s="273"/>
      <c r="BS2" s="273"/>
      <c r="BT2" s="273"/>
      <c r="BU2" s="273"/>
      <c r="BV2" s="273"/>
      <c r="BW2" s="273"/>
      <c r="BX2" s="273"/>
      <c r="BY2" s="273"/>
      <c r="BZ2" s="273"/>
      <c r="CA2" s="273"/>
      <c r="CB2" s="273"/>
      <c r="CC2" s="273"/>
      <c r="CD2" s="273"/>
      <c r="CE2" s="273"/>
    </row>
    <row r="3" spans="1:83" ht="16" customHeight="1" thickBot="1">
      <c r="A3" s="330" t="s">
        <v>336</v>
      </c>
      <c r="B3" s="331"/>
      <c r="C3" s="332"/>
      <c r="D3" s="316" t="s">
        <v>337</v>
      </c>
      <c r="E3" s="317"/>
      <c r="F3" s="317"/>
      <c r="G3" s="318"/>
      <c r="H3" s="305" t="s">
        <v>522</v>
      </c>
      <c r="I3" s="306"/>
      <c r="J3" s="306"/>
      <c r="K3" s="306"/>
      <c r="L3" s="306"/>
      <c r="M3" s="306"/>
      <c r="N3" s="306"/>
      <c r="O3" s="336" t="s">
        <v>530</v>
      </c>
      <c r="P3" s="337" t="s">
        <v>43</v>
      </c>
      <c r="Q3" s="112"/>
      <c r="R3" s="112"/>
      <c r="S3" s="112"/>
      <c r="T3" s="112"/>
      <c r="U3" s="112"/>
      <c r="V3" s="112"/>
      <c r="W3" s="112"/>
      <c r="X3" s="112"/>
      <c r="Y3" s="112"/>
      <c r="Z3" s="112"/>
      <c r="AA3" s="282"/>
      <c r="AB3" s="282"/>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row>
    <row r="4" spans="1:83" ht="16" customHeight="1" thickBot="1">
      <c r="A4" s="333"/>
      <c r="B4" s="334"/>
      <c r="C4" s="335"/>
      <c r="D4" s="338" t="s">
        <v>338</v>
      </c>
      <c r="E4" s="339"/>
      <c r="F4" s="339"/>
      <c r="G4" s="340"/>
      <c r="H4" s="341" t="s">
        <v>521</v>
      </c>
      <c r="I4" s="342"/>
      <c r="J4" s="342"/>
      <c r="K4" s="342"/>
      <c r="L4" s="342"/>
      <c r="M4" s="342"/>
      <c r="N4" s="342"/>
      <c r="O4" s="336"/>
      <c r="P4" s="337"/>
      <c r="Q4" s="112"/>
      <c r="R4" s="112"/>
      <c r="S4" s="112"/>
      <c r="T4" s="112"/>
      <c r="U4" s="112"/>
      <c r="V4" s="112"/>
      <c r="W4" s="112"/>
      <c r="X4" s="112"/>
      <c r="Y4" s="112"/>
      <c r="Z4" s="112"/>
      <c r="AA4" s="282"/>
      <c r="AB4" s="282"/>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row>
    <row r="5" spans="1:83" ht="16" customHeight="1">
      <c r="A5" s="333"/>
      <c r="B5" s="334"/>
      <c r="C5" s="335"/>
      <c r="D5" s="322" t="s">
        <v>339</v>
      </c>
      <c r="E5" s="323"/>
      <c r="F5" s="323"/>
      <c r="G5" s="324"/>
      <c r="H5" s="311" t="s">
        <v>523</v>
      </c>
      <c r="I5" s="312"/>
      <c r="J5" s="312"/>
      <c r="K5" s="312"/>
      <c r="L5" s="312"/>
      <c r="M5" s="312"/>
      <c r="N5" s="312"/>
      <c r="O5" s="336"/>
      <c r="P5" s="337"/>
      <c r="Q5" s="112"/>
      <c r="R5" s="112"/>
      <c r="S5" s="112"/>
      <c r="T5" s="112"/>
      <c r="U5" s="112"/>
      <c r="V5" s="112"/>
      <c r="W5" s="112"/>
      <c r="X5" s="112"/>
      <c r="Y5" s="112"/>
      <c r="Z5" s="112"/>
      <c r="AA5" s="282"/>
      <c r="AB5" s="282"/>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row>
    <row r="6" spans="1:83" ht="27" customHeight="1" thickBot="1">
      <c r="A6" s="295" t="s">
        <v>340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row>
    <row r="7" spans="1:83" ht="25" customHeight="1" thickBot="1">
      <c r="A7" s="274" t="s">
        <v>4</v>
      </c>
      <c r="B7" s="278" t="s">
        <v>5</v>
      </c>
      <c r="C7" s="276" t="s">
        <v>6</v>
      </c>
      <c r="D7" s="278" t="str">
        <f>'[1]Cronograma 2020 consolidado'!V5</f>
        <v>Dependencia (s) responsable (s)</v>
      </c>
      <c r="E7" s="286" t="s">
        <v>341</v>
      </c>
      <c r="F7" s="278" t="s">
        <v>20</v>
      </c>
      <c r="G7" s="278" t="s">
        <v>8</v>
      </c>
      <c r="H7" s="287" t="s">
        <v>342</v>
      </c>
      <c r="I7" s="288"/>
      <c r="J7" s="288"/>
      <c r="K7" s="288"/>
      <c r="L7" s="288"/>
      <c r="M7" s="289"/>
      <c r="N7" s="280" t="s">
        <v>343</v>
      </c>
      <c r="O7" s="281"/>
      <c r="P7" s="280" t="s">
        <v>344</v>
      </c>
      <c r="Q7" s="285"/>
      <c r="R7" s="280" t="s">
        <v>345</v>
      </c>
      <c r="S7" s="285"/>
      <c r="T7" s="285"/>
      <c r="U7" s="280" t="s">
        <v>346</v>
      </c>
      <c r="V7" s="285"/>
      <c r="W7" s="328" t="s">
        <v>347</v>
      </c>
      <c r="X7" s="280" t="s">
        <v>348</v>
      </c>
      <c r="Y7" s="285"/>
      <c r="Z7" s="285"/>
      <c r="AA7" s="276" t="s">
        <v>349</v>
      </c>
      <c r="AB7" s="297" t="s">
        <v>350</v>
      </c>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3"/>
      <c r="BA7" s="273"/>
      <c r="BB7" s="273"/>
      <c r="BC7" s="273"/>
      <c r="BD7" s="273"/>
      <c r="BE7" s="273"/>
      <c r="BF7" s="273"/>
      <c r="BG7" s="273"/>
      <c r="BH7" s="273"/>
      <c r="BI7" s="273"/>
      <c r="BJ7" s="273"/>
      <c r="BK7" s="273"/>
      <c r="BL7" s="273"/>
      <c r="BM7" s="273"/>
      <c r="BN7" s="273"/>
      <c r="BO7" s="273"/>
      <c r="BP7" s="273"/>
      <c r="BQ7" s="273"/>
      <c r="BR7" s="273"/>
      <c r="BS7" s="273"/>
      <c r="BT7" s="273"/>
      <c r="BU7" s="273"/>
      <c r="BV7" s="273"/>
      <c r="BW7" s="273"/>
      <c r="BX7" s="273"/>
      <c r="BY7" s="273"/>
      <c r="BZ7" s="273"/>
      <c r="CA7" s="273"/>
      <c r="CB7" s="273"/>
      <c r="CC7" s="273"/>
      <c r="CD7" s="273"/>
      <c r="CE7" s="273"/>
    </row>
    <row r="8" spans="1:83" ht="53" thickBot="1">
      <c r="A8" s="275"/>
      <c r="B8" s="279"/>
      <c r="C8" s="277"/>
      <c r="D8" s="279"/>
      <c r="E8" s="280"/>
      <c r="F8" s="279"/>
      <c r="G8" s="279"/>
      <c r="H8" s="179" t="s">
        <v>351</v>
      </c>
      <c r="I8" s="72" t="s">
        <v>352</v>
      </c>
      <c r="J8" s="69" t="s">
        <v>353</v>
      </c>
      <c r="K8" s="69" t="s">
        <v>354</v>
      </c>
      <c r="L8" s="73" t="s">
        <v>524</v>
      </c>
      <c r="M8" s="72" t="s">
        <v>525</v>
      </c>
      <c r="N8" s="72" t="s">
        <v>355</v>
      </c>
      <c r="O8" s="74" t="s">
        <v>356</v>
      </c>
      <c r="P8" s="75" t="s">
        <v>357</v>
      </c>
      <c r="Q8" s="72" t="s">
        <v>358</v>
      </c>
      <c r="R8" s="72" t="s">
        <v>359</v>
      </c>
      <c r="S8" s="72" t="s">
        <v>360</v>
      </c>
      <c r="T8" s="76" t="s">
        <v>361</v>
      </c>
      <c r="U8" s="72" t="s">
        <v>362</v>
      </c>
      <c r="V8" s="72" t="s">
        <v>363</v>
      </c>
      <c r="W8" s="329"/>
      <c r="X8" s="74" t="s">
        <v>364</v>
      </c>
      <c r="Y8" s="77" t="s">
        <v>365</v>
      </c>
      <c r="Z8" s="76" t="s">
        <v>366</v>
      </c>
      <c r="AA8" s="277"/>
      <c r="AB8" s="298"/>
      <c r="AC8" s="273"/>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273"/>
      <c r="BB8" s="273"/>
      <c r="BC8" s="273"/>
      <c r="BD8" s="273"/>
      <c r="BE8" s="273"/>
      <c r="BF8" s="273"/>
      <c r="BG8" s="273"/>
      <c r="BH8" s="273"/>
      <c r="BI8" s="273"/>
      <c r="BJ8" s="273"/>
      <c r="BK8" s="273"/>
      <c r="BL8" s="273"/>
      <c r="BM8" s="273"/>
      <c r="BN8" s="273"/>
      <c r="BO8" s="273"/>
      <c r="BP8" s="273"/>
      <c r="BQ8" s="273"/>
      <c r="BR8" s="273"/>
      <c r="BS8" s="273"/>
      <c r="BT8" s="273"/>
      <c r="BU8" s="273"/>
      <c r="BV8" s="273"/>
      <c r="BW8" s="273"/>
      <c r="BX8" s="273"/>
      <c r="BY8" s="273"/>
      <c r="BZ8" s="273"/>
      <c r="CA8" s="273"/>
      <c r="CB8" s="273"/>
      <c r="CC8" s="273"/>
      <c r="CD8" s="273"/>
      <c r="CE8" s="273"/>
    </row>
    <row r="9" spans="1:83" ht="96" hidden="1" customHeight="1">
      <c r="A9" s="127" t="str">
        <f>'Cronograma 2020V2'!B7</f>
        <v xml:space="preserve">Promoción efectiva de la participación ciudadana </v>
      </c>
      <c r="B9" s="130">
        <f>'Cronograma 2020V2'!C7</f>
        <v>1</v>
      </c>
      <c r="C9" s="79" t="str">
        <f>'Cronograma 2020V2'!D7</f>
        <v>Desarrollar el VI encuentro nacional de socialización de la política integral para enfrentar el problema de las drogas "Ruta Futuro" con los entes territoriales.</v>
      </c>
      <c r="D9" s="78" t="str">
        <f>'Cronograma 2020V2'!V7</f>
        <v>Dirección de Política de Drogas y Actividades Relacionadas</v>
      </c>
      <c r="E9" s="80">
        <f>'Cronograma 2020V2'!T7</f>
        <v>43862</v>
      </c>
      <c r="F9" s="80">
        <f>'Cronograma 2020V2'!U7</f>
        <v>44165</v>
      </c>
      <c r="G9" s="87" t="str">
        <f>'Cronograma 2020V2'!F7</f>
        <v>Encuentro realizado</v>
      </c>
      <c r="H9" s="81">
        <f>'Cronograma 2020V2'!G7</f>
        <v>1</v>
      </c>
      <c r="I9" s="82">
        <v>0</v>
      </c>
      <c r="J9" s="83">
        <f>I9/H9</f>
        <v>0</v>
      </c>
      <c r="K9" s="83">
        <v>0.2</v>
      </c>
      <c r="L9" s="91" t="s">
        <v>598</v>
      </c>
      <c r="M9" s="91" t="s">
        <v>590</v>
      </c>
      <c r="N9" s="91" t="s">
        <v>367</v>
      </c>
      <c r="O9" s="91" t="s">
        <v>367</v>
      </c>
      <c r="P9" s="91" t="s">
        <v>367</v>
      </c>
      <c r="Q9" s="91" t="s">
        <v>367</v>
      </c>
      <c r="R9" s="91" t="s">
        <v>367</v>
      </c>
      <c r="S9" s="91" t="s">
        <v>367</v>
      </c>
      <c r="T9" s="91" t="s">
        <v>367</v>
      </c>
      <c r="U9" s="91" t="s">
        <v>367</v>
      </c>
      <c r="V9" s="91" t="s">
        <v>367</v>
      </c>
      <c r="W9" s="91" t="s">
        <v>367</v>
      </c>
      <c r="X9" s="91" t="s">
        <v>367</v>
      </c>
      <c r="Y9" s="91" t="s">
        <v>367</v>
      </c>
      <c r="Z9" s="134" t="s">
        <v>367</v>
      </c>
      <c r="AA9" s="92"/>
      <c r="AB9" s="146" t="s">
        <v>600</v>
      </c>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c r="BU9" s="273"/>
      <c r="BV9" s="273"/>
      <c r="BW9" s="273"/>
      <c r="BX9" s="273"/>
      <c r="BY9" s="273"/>
      <c r="BZ9" s="273"/>
      <c r="CA9" s="273"/>
      <c r="CB9" s="273"/>
      <c r="CC9" s="273"/>
      <c r="CD9" s="273"/>
      <c r="CE9" s="273"/>
    </row>
    <row r="10" spans="1:83" ht="96" hidden="1" customHeight="1">
      <c r="A10" s="127" t="str">
        <f>'Cronograma 2020V2'!B8</f>
        <v xml:space="preserve">Promoción efectiva de la participación ciudadana </v>
      </c>
      <c r="B10" s="130">
        <f>'Cronograma 2020V2'!C8</f>
        <v>2</v>
      </c>
      <c r="C10" s="79" t="str">
        <f>'Cronograma 2020V2'!D8</f>
        <v>Realizar mediciones de percepción del grupo objetivo al que va dirigida la información respecto a la calidad y accesibilidad de la oferta institucional y el servicio recibido. (Encuesta ODC).</v>
      </c>
      <c r="D10" s="78" t="str">
        <f>'Cronograma 2020V2'!V8</f>
        <v>Dirección de Política de Drogas y Actividades Relacionadas</v>
      </c>
      <c r="E10" s="80">
        <f>'Cronograma 2020V2'!T8</f>
        <v>44042</v>
      </c>
      <c r="F10" s="80" t="str">
        <f>'Cronograma 2020V2'!U8</f>
        <v xml:space="preserve"> 30/12/20</v>
      </c>
      <c r="G10" s="87" t="str">
        <f>'Cronograma 2020V2'!F8</f>
        <v>Mediciones realizadas</v>
      </c>
      <c r="H10" s="81">
        <f>'Cronograma 2020V2'!G8</f>
        <v>1</v>
      </c>
      <c r="I10" s="84">
        <v>0</v>
      </c>
      <c r="J10" s="83">
        <f t="shared" ref="J10:J49" si="0">I10/H10</f>
        <v>0</v>
      </c>
      <c r="K10" s="83">
        <v>0</v>
      </c>
      <c r="L10" s="91" t="s">
        <v>591</v>
      </c>
      <c r="M10" s="91" t="s">
        <v>592</v>
      </c>
      <c r="N10" s="91" t="s">
        <v>367</v>
      </c>
      <c r="O10" s="91" t="s">
        <v>367</v>
      </c>
      <c r="P10" s="91" t="s">
        <v>367</v>
      </c>
      <c r="Q10" s="91" t="s">
        <v>367</v>
      </c>
      <c r="R10" s="91" t="s">
        <v>367</v>
      </c>
      <c r="S10" s="91" t="s">
        <v>367</v>
      </c>
      <c r="T10" s="91" t="s">
        <v>367</v>
      </c>
      <c r="U10" s="91" t="s">
        <v>367</v>
      </c>
      <c r="V10" s="91" t="s">
        <v>367</v>
      </c>
      <c r="W10" s="91" t="s">
        <v>367</v>
      </c>
      <c r="X10" s="91" t="s">
        <v>367</v>
      </c>
      <c r="Y10" s="91" t="s">
        <v>367</v>
      </c>
      <c r="Z10" s="134" t="s">
        <v>367</v>
      </c>
      <c r="AA10" s="92"/>
      <c r="AB10" s="146" t="s">
        <v>599</v>
      </c>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row>
    <row r="11" spans="1:83" ht="207" hidden="1" customHeight="1">
      <c r="A11" s="127" t="str">
        <f>'Cronograma 2020V2'!B9</f>
        <v xml:space="preserve">Promoción efectiva de la participación ciudadana </v>
      </c>
      <c r="B11" s="130">
        <f>'Cronograma 2020V2'!C9</f>
        <v>3</v>
      </c>
      <c r="C11" s="79" t="str">
        <f>'Cronograma 2020V2'!D9</f>
        <v>Evaluar el impacto y la funcionalidad del formulario web que permite  la racionalización del trámite de repatriaciones.</v>
      </c>
      <c r="D11" s="78" t="str">
        <f>'Cronograma 2020V2'!V9</f>
        <v>Dirección de Asuntos Internacionales</v>
      </c>
      <c r="E11" s="80">
        <f>'Cronograma 2020V2'!T9</f>
        <v>43892</v>
      </c>
      <c r="F11" s="80">
        <f>'Cronograma 2020V2'!U9</f>
        <v>44012</v>
      </c>
      <c r="G11" s="87" t="str">
        <f>'Cronograma 2020V2'!F9</f>
        <v>Consultas realizadas</v>
      </c>
      <c r="H11" s="81">
        <f>'Cronograma 2020V2'!G9</f>
        <v>3</v>
      </c>
      <c r="I11" s="84">
        <v>0</v>
      </c>
      <c r="J11" s="83">
        <f t="shared" si="0"/>
        <v>0</v>
      </c>
      <c r="K11" s="83">
        <v>0.3</v>
      </c>
      <c r="L11" s="92" t="s">
        <v>603</v>
      </c>
      <c r="M11" s="133" t="s">
        <v>372</v>
      </c>
      <c r="N11" s="95">
        <v>43839</v>
      </c>
      <c r="O11" s="84" t="s">
        <v>422</v>
      </c>
      <c r="P11" s="91" t="s">
        <v>367</v>
      </c>
      <c r="Q11" s="91" t="s">
        <v>367</v>
      </c>
      <c r="R11" s="91" t="s">
        <v>367</v>
      </c>
      <c r="S11" s="91" t="s">
        <v>367</v>
      </c>
      <c r="T11" s="91" t="s">
        <v>367</v>
      </c>
      <c r="U11" s="91" t="s">
        <v>367</v>
      </c>
      <c r="V11" s="91" t="s">
        <v>367</v>
      </c>
      <c r="W11" s="91" t="s">
        <v>367</v>
      </c>
      <c r="X11" s="91" t="s">
        <v>367</v>
      </c>
      <c r="Y11" s="91" t="s">
        <v>367</v>
      </c>
      <c r="Z11" s="134" t="s">
        <v>367</v>
      </c>
      <c r="AA11" s="92" t="s">
        <v>604</v>
      </c>
      <c r="AB11" s="160" t="s">
        <v>605</v>
      </c>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3"/>
      <c r="BA11" s="273"/>
      <c r="BB11" s="273"/>
      <c r="BC11" s="273"/>
      <c r="BD11" s="273"/>
      <c r="BE11" s="273"/>
      <c r="BF11" s="273"/>
      <c r="BG11" s="273"/>
      <c r="BH11" s="273"/>
      <c r="BI11" s="273"/>
      <c r="BJ11" s="273"/>
      <c r="BK11" s="273"/>
      <c r="BL11" s="273"/>
      <c r="BM11" s="273"/>
      <c r="BN11" s="273"/>
      <c r="BO11" s="273"/>
      <c r="BP11" s="273"/>
      <c r="BQ11" s="273"/>
      <c r="BR11" s="273"/>
      <c r="BS11" s="273"/>
      <c r="BT11" s="273"/>
      <c r="BU11" s="273"/>
      <c r="BV11" s="273"/>
      <c r="BW11" s="273"/>
      <c r="BX11" s="273"/>
      <c r="BY11" s="273"/>
      <c r="BZ11" s="273"/>
      <c r="CA11" s="273"/>
      <c r="CB11" s="273"/>
      <c r="CC11" s="273"/>
      <c r="CD11" s="273"/>
      <c r="CE11" s="273"/>
    </row>
    <row r="12" spans="1:83" ht="143" hidden="1" customHeight="1">
      <c r="A12" s="127" t="str">
        <f>'Cronograma 2020V2'!B10</f>
        <v xml:space="preserve">Promoción efectiva de la participación ciudadana </v>
      </c>
      <c r="B12" s="130">
        <f>'Cronograma 2020V2'!C10</f>
        <v>4</v>
      </c>
      <c r="C12" s="79" t="str">
        <f>'Cronograma 2020V2'!D10</f>
        <v>Realizar un Facebook live o un directo en YouTube para dialogar con los grupos de interés sobre los trámites de licencias cannabis.</v>
      </c>
      <c r="D12" s="78" t="str">
        <f>'Cronograma 2020V2'!V10</f>
        <v>Subdirección de Control y Fiscalización de Sustancias Químicas y Estupefacientes</v>
      </c>
      <c r="E12" s="80">
        <f>'Cronograma 2020V2'!T10</f>
        <v>43983</v>
      </c>
      <c r="F12" s="80">
        <f>'Cronograma 2020V2'!U10</f>
        <v>44196</v>
      </c>
      <c r="G12" s="87" t="str">
        <f>'Cronograma 2020V2'!F10</f>
        <v>Diálogo virtual implementado</v>
      </c>
      <c r="H12" s="81">
        <f>'Cronograma 2020V2'!G10</f>
        <v>1</v>
      </c>
      <c r="I12" s="84">
        <v>1</v>
      </c>
      <c r="J12" s="83">
        <f t="shared" si="0"/>
        <v>1</v>
      </c>
      <c r="K12" s="83">
        <v>0.8</v>
      </c>
      <c r="L12" s="92" t="s">
        <v>593</v>
      </c>
      <c r="M12" s="94" t="s">
        <v>594</v>
      </c>
      <c r="N12" s="95">
        <v>43997</v>
      </c>
      <c r="O12" s="84" t="s">
        <v>373</v>
      </c>
      <c r="P12" s="95">
        <v>43997</v>
      </c>
      <c r="Q12" s="92" t="s">
        <v>472</v>
      </c>
      <c r="R12" s="95">
        <v>44006</v>
      </c>
      <c r="S12" s="92" t="s">
        <v>595</v>
      </c>
      <c r="T12" s="84">
        <v>400</v>
      </c>
      <c r="U12" s="177">
        <v>44006</v>
      </c>
      <c r="V12" s="103" t="s">
        <v>595</v>
      </c>
      <c r="W12" s="104" t="s">
        <v>367</v>
      </c>
      <c r="X12" s="84" t="s">
        <v>380</v>
      </c>
      <c r="Y12" s="84" t="s">
        <v>380</v>
      </c>
      <c r="Z12" s="86" t="s">
        <v>380</v>
      </c>
      <c r="AA12" s="92"/>
      <c r="AB12" s="146" t="s">
        <v>602</v>
      </c>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row>
    <row r="13" spans="1:83" ht="177" hidden="1" customHeight="1">
      <c r="A13" s="127" t="str">
        <f>'Cronograma 2020V2'!B11</f>
        <v xml:space="preserve">Promoción efectiva de la participación ciudadana </v>
      </c>
      <c r="B13" s="130">
        <f>'Cronograma 2020V2'!C11</f>
        <v>5</v>
      </c>
      <c r="C13" s="79" t="str">
        <f>'Cronograma 2020V2'!D11</f>
        <v>Realizar un Facebook live o un directo en YouTube para dialogar con los grupos de interés sobre los trámites de sustancias químicas.</v>
      </c>
      <c r="D13" s="78" t="str">
        <f>'Cronograma 2020V2'!V11</f>
        <v>Subdirección de Control y Fiscalización de Sustancias Químicas y Estupefacientes</v>
      </c>
      <c r="E13" s="80">
        <f>'Cronograma 2020V2'!T11</f>
        <v>43983</v>
      </c>
      <c r="F13" s="80">
        <f>'Cronograma 2020V2'!U11</f>
        <v>44196</v>
      </c>
      <c r="G13" s="87" t="str">
        <f>'Cronograma 2020V2'!F11</f>
        <v>Diálogo virtual implementado</v>
      </c>
      <c r="H13" s="81">
        <f>'Cronograma 2020V2'!G11</f>
        <v>1</v>
      </c>
      <c r="I13" s="84">
        <v>1</v>
      </c>
      <c r="J13" s="83">
        <f t="shared" si="0"/>
        <v>1</v>
      </c>
      <c r="K13" s="83">
        <v>0.8</v>
      </c>
      <c r="L13" s="92" t="s">
        <v>596</v>
      </c>
      <c r="M13" s="92" t="s">
        <v>597</v>
      </c>
      <c r="N13" s="95">
        <v>44025</v>
      </c>
      <c r="O13" s="84" t="s">
        <v>373</v>
      </c>
      <c r="P13" s="95">
        <v>44025</v>
      </c>
      <c r="Q13" s="92" t="s">
        <v>472</v>
      </c>
      <c r="R13" s="95">
        <v>44029</v>
      </c>
      <c r="S13" s="92" t="s">
        <v>595</v>
      </c>
      <c r="T13" s="84">
        <v>4000</v>
      </c>
      <c r="U13" s="177">
        <v>44029</v>
      </c>
      <c r="V13" s="103" t="s">
        <v>595</v>
      </c>
      <c r="W13" s="104" t="s">
        <v>367</v>
      </c>
      <c r="X13" s="84" t="s">
        <v>380</v>
      </c>
      <c r="Y13" s="84" t="s">
        <v>380</v>
      </c>
      <c r="Z13" s="86" t="s">
        <v>380</v>
      </c>
      <c r="AA13" s="92"/>
      <c r="AB13" s="146" t="s">
        <v>601</v>
      </c>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row>
    <row r="14" spans="1:83" ht="172.5" hidden="1" customHeight="1">
      <c r="A14" s="127" t="str">
        <f>'Cronograma 2020V2'!B12</f>
        <v xml:space="preserve">Promoción efectiva de la participación ciudadana </v>
      </c>
      <c r="B14" s="130">
        <f>'Cronograma 2020V2'!C12</f>
        <v>6</v>
      </c>
      <c r="C14" s="79" t="str">
        <f>'Cronograma 2020V2'!D12</f>
        <v xml:space="preserve">Realización de conversatorios virtuales sobre la "continuidad de los servicios de conciliación por medios virtuales".  </v>
      </c>
      <c r="D14" s="78" t="str">
        <f>'Cronograma 2020V2'!V12</f>
        <v>Dirección de Métodos Alternativos de Solución de Conflictos</v>
      </c>
      <c r="E14" s="80">
        <f>'Cronograma 2020V2'!T12</f>
        <v>43922</v>
      </c>
      <c r="F14" s="80">
        <f>'Cronograma 2020V2'!U12</f>
        <v>44196</v>
      </c>
      <c r="G14" s="87" t="str">
        <f>'Cronograma 2020V2'!F12</f>
        <v>Conversatorios virtuales realizados</v>
      </c>
      <c r="H14" s="81">
        <f>'Cronograma 2020V2'!G12</f>
        <v>7</v>
      </c>
      <c r="I14" s="84">
        <v>7</v>
      </c>
      <c r="J14" s="83">
        <f t="shared" si="0"/>
        <v>1</v>
      </c>
      <c r="K14" s="83">
        <v>1</v>
      </c>
      <c r="L14" s="156" t="s">
        <v>537</v>
      </c>
      <c r="M14" s="150" t="s">
        <v>538</v>
      </c>
      <c r="N14" s="153" t="s">
        <v>533</v>
      </c>
      <c r="O14" s="151" t="s">
        <v>531</v>
      </c>
      <c r="P14" s="153" t="s">
        <v>533</v>
      </c>
      <c r="Q14" s="151" t="s">
        <v>531</v>
      </c>
      <c r="R14" s="151" t="s">
        <v>532</v>
      </c>
      <c r="S14" s="151" t="s">
        <v>534</v>
      </c>
      <c r="T14" s="84">
        <f>28+26+14+0+172+105+67</f>
        <v>412</v>
      </c>
      <c r="U14" s="158" t="s">
        <v>539</v>
      </c>
      <c r="V14" s="155" t="s">
        <v>540</v>
      </c>
      <c r="W14" s="157" t="s">
        <v>535</v>
      </c>
      <c r="X14" s="154" t="s">
        <v>380</v>
      </c>
      <c r="Y14" s="152" t="s">
        <v>380</v>
      </c>
      <c r="Z14" s="154" t="s">
        <v>380</v>
      </c>
      <c r="AA14" s="150" t="s">
        <v>536</v>
      </c>
      <c r="AB14" s="146" t="s">
        <v>541</v>
      </c>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row>
    <row r="15" spans="1:83" s="117" customFormat="1" ht="209" hidden="1" customHeight="1">
      <c r="A15" s="127" t="str">
        <f>'Cronograma 2020V2'!B13</f>
        <v xml:space="preserve">Promoción efectiva de la participación ciudadana </v>
      </c>
      <c r="B15" s="130">
        <f>'Cronograma 2020V2'!C13</f>
        <v>7</v>
      </c>
      <c r="C15" s="79" t="str">
        <f>'Cronograma 2020V2'!D13</f>
        <v>Realizar divulgación y socialización de la política de simplificación, depuración y armonización del ordenamiento jurídico y de la herramienta Suin Juriscol.</v>
      </c>
      <c r="D15" s="78" t="str">
        <f>'Cronograma 2020V2'!V13</f>
        <v>Dirección de Desarrollo del Derecho y el Ordenamiento Jurídico</v>
      </c>
      <c r="E15" s="80">
        <f>'Cronograma 2020V2'!T13</f>
        <v>43922</v>
      </c>
      <c r="F15" s="80">
        <f>'Cronograma 2020V2'!U13</f>
        <v>44196</v>
      </c>
      <c r="G15" s="87" t="str">
        <f>'Cronograma 2020V2'!F13</f>
        <v>Eventos realizados</v>
      </c>
      <c r="H15" s="81">
        <f>'Cronograma 2020V2'!G13</f>
        <v>2</v>
      </c>
      <c r="I15" s="92">
        <v>1</v>
      </c>
      <c r="J15" s="115">
        <f>I15/H15</f>
        <v>0.5</v>
      </c>
      <c r="K15" s="115">
        <v>0.6</v>
      </c>
      <c r="L15" s="92" t="s">
        <v>573</v>
      </c>
      <c r="M15" s="92" t="s">
        <v>688</v>
      </c>
      <c r="N15" s="93" t="s">
        <v>574</v>
      </c>
      <c r="O15" s="92" t="s">
        <v>575</v>
      </c>
      <c r="P15" s="93" t="s">
        <v>576</v>
      </c>
      <c r="Q15" s="92" t="s">
        <v>577</v>
      </c>
      <c r="R15" s="93" t="s">
        <v>388</v>
      </c>
      <c r="S15" s="92" t="s">
        <v>578</v>
      </c>
      <c r="T15" s="92" t="s">
        <v>564</v>
      </c>
      <c r="U15" s="116" t="s">
        <v>579</v>
      </c>
      <c r="V15" s="109" t="s">
        <v>367</v>
      </c>
      <c r="W15" s="109" t="s">
        <v>367</v>
      </c>
      <c r="X15" s="109" t="s">
        <v>367</v>
      </c>
      <c r="Y15" s="109" t="s">
        <v>584</v>
      </c>
      <c r="Z15" s="109" t="s">
        <v>380</v>
      </c>
      <c r="AA15" s="103" t="s">
        <v>580</v>
      </c>
      <c r="AB15" s="146" t="s">
        <v>587</v>
      </c>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E15" s="273"/>
    </row>
    <row r="16" spans="1:83" s="117" customFormat="1" ht="207" hidden="1" customHeight="1">
      <c r="A16" s="127" t="str">
        <f>'Cronograma 2020V2'!B14</f>
        <v xml:space="preserve">Promoción efectiva de la participación ciudadana </v>
      </c>
      <c r="B16" s="130">
        <f>'Cronograma 2020V2'!C14</f>
        <v>8</v>
      </c>
      <c r="C16" s="79" t="str">
        <f>'Cronograma 2020V2'!D14</f>
        <v>Difusión de la la herramienta Suin-Juriscol para las entidades territoriales.</v>
      </c>
      <c r="D16" s="78" t="str">
        <f>'Cronograma 2020V2'!V14</f>
        <v>Dirección de Desarrollo del Derecho y el Ordenamiento Jurídico</v>
      </c>
      <c r="E16" s="80">
        <f>'Cronograma 2020V2'!T14</f>
        <v>43922</v>
      </c>
      <c r="F16" s="80">
        <f>'Cronograma 2020V2'!U14</f>
        <v>44196</v>
      </c>
      <c r="G16" s="87" t="str">
        <f>'Cronograma 2020V2'!F14</f>
        <v>Divulgación realizada</v>
      </c>
      <c r="H16" s="81">
        <v>1</v>
      </c>
      <c r="I16" s="92">
        <v>1</v>
      </c>
      <c r="J16" s="115">
        <f>I16/H16</f>
        <v>1</v>
      </c>
      <c r="K16" s="115">
        <v>0.8</v>
      </c>
      <c r="L16" s="92" t="s">
        <v>554</v>
      </c>
      <c r="M16" s="103" t="s">
        <v>565</v>
      </c>
      <c r="N16" s="93">
        <v>43916</v>
      </c>
      <c r="O16" s="92" t="s">
        <v>394</v>
      </c>
      <c r="P16" s="93" t="s">
        <v>556</v>
      </c>
      <c r="Q16" s="92" t="s">
        <v>394</v>
      </c>
      <c r="R16" s="92" t="s">
        <v>557</v>
      </c>
      <c r="S16" s="92" t="s">
        <v>396</v>
      </c>
      <c r="T16" s="92" t="s">
        <v>558</v>
      </c>
      <c r="U16" s="165" t="s">
        <v>367</v>
      </c>
      <c r="V16" s="163" t="s">
        <v>367</v>
      </c>
      <c r="W16" s="163" t="s">
        <v>367</v>
      </c>
      <c r="X16" s="163" t="s">
        <v>380</v>
      </c>
      <c r="Y16" s="163" t="s">
        <v>380</v>
      </c>
      <c r="Z16" s="163" t="s">
        <v>380</v>
      </c>
      <c r="AA16" s="103" t="s">
        <v>581</v>
      </c>
      <c r="AB16" s="146" t="s">
        <v>585</v>
      </c>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row>
    <row r="17" spans="1:83" s="117" customFormat="1" ht="155" hidden="1" customHeight="1">
      <c r="A17" s="127" t="str">
        <f>'Cronograma 2020V2'!B15</f>
        <v xml:space="preserve">Promoción efectiva de la participación ciudadana </v>
      </c>
      <c r="B17" s="130">
        <f>'Cronograma 2020V2'!C15</f>
        <v>9</v>
      </c>
      <c r="C17" s="79" t="str">
        <f>'Cronograma 2020V2'!D15</f>
        <v>Presentar y socializar la Metodología de depuración de los Decretos Únicos Reglamentarios (DUR).</v>
      </c>
      <c r="D17" s="78" t="str">
        <f>'Cronograma 2020V2'!V15</f>
        <v>Dirección de Desarrollo del Derecho y el Ordenamiento Jurídico</v>
      </c>
      <c r="E17" s="80">
        <f>'Cronograma 2020V2'!T15</f>
        <v>43862</v>
      </c>
      <c r="F17" s="80">
        <f>'Cronograma 2020V2'!U15</f>
        <v>44470</v>
      </c>
      <c r="G17" s="87" t="str">
        <f>'Cronograma 2020V2'!F15</f>
        <v>Mesa de trabajo realizada</v>
      </c>
      <c r="H17" s="81">
        <f>'Cronograma 2020V2'!G15</f>
        <v>1</v>
      </c>
      <c r="I17" s="92">
        <v>1</v>
      </c>
      <c r="J17" s="115">
        <f>I17/H17</f>
        <v>1</v>
      </c>
      <c r="K17" s="115">
        <v>0.8</v>
      </c>
      <c r="L17" s="92" t="s">
        <v>566</v>
      </c>
      <c r="M17" s="103" t="s">
        <v>555</v>
      </c>
      <c r="N17" s="161">
        <v>44071</v>
      </c>
      <c r="O17" s="92" t="s">
        <v>559</v>
      </c>
      <c r="P17" s="162">
        <v>44064</v>
      </c>
      <c r="Q17" s="137" t="s">
        <v>560</v>
      </c>
      <c r="R17" s="161" t="s">
        <v>561</v>
      </c>
      <c r="S17" s="161" t="s">
        <v>562</v>
      </c>
      <c r="T17" s="137" t="s">
        <v>563</v>
      </c>
      <c r="U17" s="165" t="s">
        <v>367</v>
      </c>
      <c r="V17" s="163" t="s">
        <v>367</v>
      </c>
      <c r="W17" s="163" t="s">
        <v>380</v>
      </c>
      <c r="X17" s="163" t="s">
        <v>583</v>
      </c>
      <c r="Y17" s="163" t="s">
        <v>367</v>
      </c>
      <c r="Z17" s="163" t="s">
        <v>367</v>
      </c>
      <c r="AA17" s="103" t="s">
        <v>582</v>
      </c>
      <c r="AB17" s="178" t="s">
        <v>586</v>
      </c>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row>
    <row r="18" spans="1:83" s="117" customFormat="1" ht="96" hidden="1" customHeight="1">
      <c r="A18" s="127" t="str">
        <f>'Cronograma 2020V2'!B16</f>
        <v xml:space="preserve">Promoción efectiva de la participación ciudadana </v>
      </c>
      <c r="B18" s="130">
        <f>'Cronograma 2020V2'!C16</f>
        <v>10</v>
      </c>
      <c r="C18" s="79" t="str">
        <f>'Cronograma 2020V2'!D16</f>
        <v>Jornadas de capacitación sobre procedimiento legislativo.</v>
      </c>
      <c r="D18" s="78" t="str">
        <f>'Cronograma 2020V2'!V16</f>
        <v>Grupo de Asuntos Legislativos</v>
      </c>
      <c r="E18" s="80">
        <f>'Cronograma 2020V2'!T16</f>
        <v>43922</v>
      </c>
      <c r="F18" s="80">
        <f>'Cronograma 2020V2'!U16</f>
        <v>44196</v>
      </c>
      <c r="G18" s="87" t="str">
        <f>'Cronograma 2020V2'!F16</f>
        <v>Jornada presencial realizada</v>
      </c>
      <c r="H18" s="81">
        <f>'Cronograma 2020V2'!G16</f>
        <v>1</v>
      </c>
      <c r="I18" s="92">
        <v>1</v>
      </c>
      <c r="J18" s="119">
        <f t="shared" si="0"/>
        <v>1</v>
      </c>
      <c r="K18" s="119">
        <v>1</v>
      </c>
      <c r="L18" s="108" t="s">
        <v>645</v>
      </c>
      <c r="M18" s="92" t="s">
        <v>646</v>
      </c>
      <c r="N18" s="120">
        <v>43895</v>
      </c>
      <c r="O18" s="114" t="s">
        <v>408</v>
      </c>
      <c r="P18" s="120">
        <v>43895</v>
      </c>
      <c r="Q18" s="114" t="s">
        <v>409</v>
      </c>
      <c r="R18" s="120">
        <v>43899</v>
      </c>
      <c r="S18" s="120" t="s">
        <v>28</v>
      </c>
      <c r="T18" s="121">
        <v>38</v>
      </c>
      <c r="U18" s="140">
        <v>43899</v>
      </c>
      <c r="V18" s="141" t="s">
        <v>474</v>
      </c>
      <c r="W18" s="141" t="s">
        <v>380</v>
      </c>
      <c r="X18" s="122" t="s">
        <v>380</v>
      </c>
      <c r="Y18" s="122" t="s">
        <v>380</v>
      </c>
      <c r="Z18" s="135" t="s">
        <v>380</v>
      </c>
      <c r="AA18" s="92" t="s">
        <v>380</v>
      </c>
      <c r="AB18" s="146" t="s">
        <v>541</v>
      </c>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row>
    <row r="19" spans="1:83" ht="96" hidden="1" customHeight="1">
      <c r="A19" s="127" t="str">
        <f>'Cronograma 2020V2'!B17</f>
        <v xml:space="preserve">Promoción efectiva de la participación ciudadana </v>
      </c>
      <c r="B19" s="130">
        <f>'Cronograma 2020V2'!C17</f>
        <v>11</v>
      </c>
      <c r="C19" s="79" t="str">
        <f>'Cronograma 2020V2'!D17</f>
        <v>Consulta de percepción de la información oficial producida por el Ministerio de Justicia y del Derecho a los medios de comunicación masivos nacionales.</v>
      </c>
      <c r="D19" s="78" t="str">
        <f>'Cronograma 2020V2'!V17</f>
        <v>Oficina de Prensa y Comunicaciones</v>
      </c>
      <c r="E19" s="80">
        <f>'Cronograma 2020V2'!T17</f>
        <v>43831</v>
      </c>
      <c r="F19" s="80">
        <f>'Cronograma 2020V2'!U17</f>
        <v>44195</v>
      </c>
      <c r="G19" s="87" t="str">
        <f>'Cronograma 2020V2'!F17</f>
        <v>Encuesta aplicada</v>
      </c>
      <c r="H19" s="81">
        <f>'Cronograma 2020V2'!G17</f>
        <v>3</v>
      </c>
      <c r="I19" s="82">
        <v>2</v>
      </c>
      <c r="J19" s="83">
        <f t="shared" si="0"/>
        <v>0.66666666666666663</v>
      </c>
      <c r="K19" s="83">
        <v>0.67</v>
      </c>
      <c r="L19" s="172" t="s">
        <v>657</v>
      </c>
      <c r="M19" s="172" t="s">
        <v>677</v>
      </c>
      <c r="N19" s="103" t="s">
        <v>367</v>
      </c>
      <c r="O19" s="103" t="s">
        <v>367</v>
      </c>
      <c r="P19" s="103" t="s">
        <v>367</v>
      </c>
      <c r="Q19" s="103" t="s">
        <v>367</v>
      </c>
      <c r="R19" s="103" t="s">
        <v>367</v>
      </c>
      <c r="S19" s="103"/>
      <c r="T19" s="103" t="s">
        <v>367</v>
      </c>
      <c r="U19" s="103" t="s">
        <v>367</v>
      </c>
      <c r="V19" s="103" t="s">
        <v>367</v>
      </c>
      <c r="W19" s="103" t="s">
        <v>367</v>
      </c>
      <c r="X19" s="103" t="s">
        <v>367</v>
      </c>
      <c r="Y19" s="103" t="s">
        <v>367</v>
      </c>
      <c r="Z19" s="163" t="s">
        <v>367</v>
      </c>
      <c r="AA19" s="103" t="s">
        <v>678</v>
      </c>
      <c r="AB19" s="171" t="s">
        <v>679</v>
      </c>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row>
    <row r="20" spans="1:83" s="117" customFormat="1" ht="96" hidden="1" customHeight="1">
      <c r="A20" s="127" t="str">
        <f>'Cronograma 2020V2'!B18</f>
        <v xml:space="preserve">Promoción efectiva de la participación ciudadana </v>
      </c>
      <c r="B20" s="130">
        <f>'Cronograma 2020V2'!C18</f>
        <v>12</v>
      </c>
      <c r="C20" s="79" t="str">
        <f>'Cronograma 2020V2'!D18</f>
        <v>Encuestas realizadas en la Estrategia Interinstitucional de Jornadas móviles de atención y orientación a víctimas del conflicto armado.</v>
      </c>
      <c r="D20" s="78" t="str">
        <f>'Cronograma 2020V2'!V18</f>
        <v>Dirección de Justicia Transicional</v>
      </c>
      <c r="E20" s="80">
        <f>'Cronograma 2020V2'!T18</f>
        <v>43922</v>
      </c>
      <c r="F20" s="80">
        <f>'Cronograma 2020V2'!U18</f>
        <v>44165</v>
      </c>
      <c r="G20" s="87" t="str">
        <f>'Cronograma 2020V2'!F18</f>
        <v>Encuesta aplicada (10% de la población atendida)</v>
      </c>
      <c r="H20" s="81">
        <f>'Cronograma 2020V2'!G18</f>
        <v>1</v>
      </c>
      <c r="I20" s="103">
        <v>0.3</v>
      </c>
      <c r="J20" s="119">
        <f t="shared" si="0"/>
        <v>0.3</v>
      </c>
      <c r="K20" s="123">
        <v>0.4</v>
      </c>
      <c r="L20" s="92" t="s">
        <v>656</v>
      </c>
      <c r="M20" s="139" t="s">
        <v>367</v>
      </c>
      <c r="N20" s="103" t="s">
        <v>415</v>
      </c>
      <c r="O20" s="103" t="s">
        <v>416</v>
      </c>
      <c r="P20" s="103" t="s">
        <v>415</v>
      </c>
      <c r="Q20" s="103" t="s">
        <v>416</v>
      </c>
      <c r="R20" s="103" t="s">
        <v>415</v>
      </c>
      <c r="S20" s="103" t="s">
        <v>28</v>
      </c>
      <c r="T20" s="103">
        <v>706</v>
      </c>
      <c r="U20" s="109" t="s">
        <v>367</v>
      </c>
      <c r="V20" s="109" t="s">
        <v>367</v>
      </c>
      <c r="W20" s="109" t="s">
        <v>367</v>
      </c>
      <c r="X20" s="109" t="s">
        <v>367</v>
      </c>
      <c r="Y20" s="92" t="s">
        <v>367</v>
      </c>
      <c r="Z20" s="109" t="s">
        <v>367</v>
      </c>
      <c r="AA20" s="92"/>
      <c r="AB20" s="146" t="s">
        <v>599</v>
      </c>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73"/>
      <c r="CD20" s="273"/>
      <c r="CE20" s="273"/>
    </row>
    <row r="21" spans="1:83" s="117" customFormat="1" ht="96" hidden="1" customHeight="1">
      <c r="A21" s="127" t="str">
        <f>'Cronograma 2020V2'!B19</f>
        <v xml:space="preserve">Promoción efectiva de la participación ciudadana </v>
      </c>
      <c r="B21" s="130">
        <f>'Cronograma 2020V2'!C19</f>
        <v>13</v>
      </c>
      <c r="C21" s="79" t="str">
        <f>'Cronograma 2020V2'!D19</f>
        <v>Publicar en el SECOP I y II la información relacionada con los procesos contractuales, para brindar el espacio a los oferentes, veedurías ciudadanas y ciudadanos en general de participar en el proceso contractual de la Entidad.</v>
      </c>
      <c r="D21" s="78" t="str">
        <f>'Cronograma 2020V2'!V19</f>
        <v>Grupo de Gestión Contractual</v>
      </c>
      <c r="E21" s="80">
        <f>'Cronograma 2020V2'!T19</f>
        <v>43862</v>
      </c>
      <c r="F21" s="80">
        <f>'Cronograma 2020V2'!U19</f>
        <v>44196</v>
      </c>
      <c r="G21" s="87" t="str">
        <f>'Cronograma 2020V2'!F19</f>
        <v>Información publicada</v>
      </c>
      <c r="H21" s="81">
        <f>'Cronograma 2020V2'!G19</f>
        <v>1</v>
      </c>
      <c r="I21" s="91">
        <v>0.67</v>
      </c>
      <c r="J21" s="115">
        <f t="shared" si="0"/>
        <v>0.67</v>
      </c>
      <c r="K21" s="164">
        <v>6.7000000000000002E-3</v>
      </c>
      <c r="L21" s="92" t="s">
        <v>567</v>
      </c>
      <c r="M21" s="92" t="s">
        <v>419</v>
      </c>
      <c r="N21" s="92" t="s">
        <v>420</v>
      </c>
      <c r="O21" s="92" t="s">
        <v>421</v>
      </c>
      <c r="P21" s="109" t="s">
        <v>420</v>
      </c>
      <c r="Q21" s="92" t="s">
        <v>421</v>
      </c>
      <c r="R21" s="92" t="s">
        <v>420</v>
      </c>
      <c r="S21" s="92" t="s">
        <v>422</v>
      </c>
      <c r="T21" s="92" t="s">
        <v>380</v>
      </c>
      <c r="U21" s="109" t="s">
        <v>420</v>
      </c>
      <c r="V21" s="109" t="s">
        <v>421</v>
      </c>
      <c r="W21" s="109" t="s">
        <v>380</v>
      </c>
      <c r="X21" s="109" t="s">
        <v>380</v>
      </c>
      <c r="Y21" s="109" t="s">
        <v>380</v>
      </c>
      <c r="Z21" s="109" t="s">
        <v>380</v>
      </c>
      <c r="AA21" s="92" t="s">
        <v>380</v>
      </c>
      <c r="AB21" s="146" t="s">
        <v>568</v>
      </c>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273"/>
      <c r="BV21" s="273"/>
      <c r="BW21" s="273"/>
      <c r="BX21" s="273"/>
      <c r="BY21" s="273"/>
      <c r="BZ21" s="273"/>
      <c r="CA21" s="273"/>
      <c r="CB21" s="273"/>
      <c r="CC21" s="273"/>
      <c r="CD21" s="273"/>
      <c r="CE21" s="273"/>
    </row>
    <row r="22" spans="1:83" ht="96" hidden="1" customHeight="1">
      <c r="A22" s="127" t="str">
        <f>'Cronograma 2020V2'!B20</f>
        <v xml:space="preserve">Promoción efectiva de la participación ciudadana </v>
      </c>
      <c r="B22" s="130">
        <f>'Cronograma 2020V2'!C20</f>
        <v>14</v>
      </c>
      <c r="C22" s="79" t="str">
        <f>'Cronograma 2020V2'!D20</f>
        <v>Realizar 1 audiencia pública de Rendición de Cuentas programada para la vigencia 2020”</v>
      </c>
      <c r="D22" s="78" t="str">
        <f>'Cronograma 2020V2'!V20</f>
        <v>Oficina Asesora de Planeación / Equipo líder de RDC</v>
      </c>
      <c r="E22" s="80">
        <f>'Cronograma 2020V2'!T20</f>
        <v>44012</v>
      </c>
      <c r="F22" s="80">
        <f>'Cronograma 2020V2'!U20</f>
        <v>44196</v>
      </c>
      <c r="G22" s="87" t="str">
        <f>'Cronograma 2020V2'!F20</f>
        <v>Audiencias realizadas</v>
      </c>
      <c r="H22" s="81">
        <f>'Cronograma 2020V2'!G20</f>
        <v>1</v>
      </c>
      <c r="I22" s="84">
        <v>0</v>
      </c>
      <c r="J22" s="83">
        <f t="shared" si="0"/>
        <v>0</v>
      </c>
      <c r="K22" s="83">
        <v>0</v>
      </c>
      <c r="L22" s="169" t="s">
        <v>642</v>
      </c>
      <c r="M22" s="84" t="s">
        <v>367</v>
      </c>
      <c r="N22" s="84" t="s">
        <v>367</v>
      </c>
      <c r="O22" s="84" t="s">
        <v>367</v>
      </c>
      <c r="P22" s="84" t="s">
        <v>367</v>
      </c>
      <c r="Q22" s="84" t="s">
        <v>367</v>
      </c>
      <c r="R22" s="84" t="s">
        <v>367</v>
      </c>
      <c r="S22" s="84" t="s">
        <v>367</v>
      </c>
      <c r="T22" s="84" t="s">
        <v>367</v>
      </c>
      <c r="U22" s="84" t="s">
        <v>367</v>
      </c>
      <c r="V22" s="84" t="s">
        <v>367</v>
      </c>
      <c r="W22" s="84" t="s">
        <v>367</v>
      </c>
      <c r="X22" s="84" t="s">
        <v>367</v>
      </c>
      <c r="Y22" s="84" t="s">
        <v>367</v>
      </c>
      <c r="Z22" s="86" t="s">
        <v>367</v>
      </c>
      <c r="AA22" s="92" t="s">
        <v>643</v>
      </c>
      <c r="AB22" s="146" t="s">
        <v>647</v>
      </c>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row>
    <row r="23" spans="1:83" ht="96" hidden="1" customHeight="1">
      <c r="A23" s="127" t="str">
        <f>'Cronograma 2020V2'!B21</f>
        <v xml:space="preserve">Promoción efectiva de la participación ciudadana </v>
      </c>
      <c r="B23" s="130">
        <f>'Cronograma 2020V2'!C21</f>
        <v>15</v>
      </c>
      <c r="C23" s="79" t="str">
        <f>'Cronograma 2020V2'!D21</f>
        <v>Evaluar la percepción ciudadana de Rendicion de Cuentas  programada para cada semestre del 2020</v>
      </c>
      <c r="D23" s="78" t="str">
        <f>'Cronograma 2020V2'!V21</f>
        <v>Grupo de Servicio al Ciudadano</v>
      </c>
      <c r="E23" s="80">
        <f>'Cronograma 2020V2'!T21</f>
        <v>44012</v>
      </c>
      <c r="F23" s="80">
        <f>'Cronograma 2020V2'!U21</f>
        <v>44195</v>
      </c>
      <c r="G23" s="87" t="str">
        <f>'Cronograma 2020V2'!F21</f>
        <v>Consultas realizadas</v>
      </c>
      <c r="H23" s="81">
        <f>'Cronograma 2020V2'!G21</f>
        <v>2</v>
      </c>
      <c r="I23" s="84">
        <v>0</v>
      </c>
      <c r="J23" s="83">
        <f t="shared" si="0"/>
        <v>0</v>
      </c>
      <c r="K23" s="83">
        <v>0.2</v>
      </c>
      <c r="L23" s="103" t="s">
        <v>662</v>
      </c>
      <c r="M23" s="103" t="s">
        <v>663</v>
      </c>
      <c r="N23" s="84" t="s">
        <v>367</v>
      </c>
      <c r="O23" s="84" t="s">
        <v>367</v>
      </c>
      <c r="P23" s="84" t="s">
        <v>367</v>
      </c>
      <c r="Q23" s="84" t="s">
        <v>367</v>
      </c>
      <c r="R23" s="84" t="s">
        <v>367</v>
      </c>
      <c r="S23" s="84" t="s">
        <v>367</v>
      </c>
      <c r="T23" s="84" t="s">
        <v>367</v>
      </c>
      <c r="U23" s="84" t="s">
        <v>367</v>
      </c>
      <c r="V23" s="84" t="s">
        <v>367</v>
      </c>
      <c r="W23" s="84" t="s">
        <v>367</v>
      </c>
      <c r="X23" s="84" t="s">
        <v>367</v>
      </c>
      <c r="Y23" s="84" t="s">
        <v>367</v>
      </c>
      <c r="Z23" s="86" t="s">
        <v>367</v>
      </c>
      <c r="AA23" s="104" t="s">
        <v>648</v>
      </c>
      <c r="AB23" s="146" t="s">
        <v>649</v>
      </c>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row>
    <row r="24" spans="1:83" ht="96" hidden="1" customHeight="1">
      <c r="A24" s="127" t="str">
        <f>'Cronograma 2020V2'!B22</f>
        <v xml:space="preserve">Promoción efectiva de la participación ciudadana </v>
      </c>
      <c r="B24" s="130">
        <f>'Cronograma 2020V2'!C22</f>
        <v>16</v>
      </c>
      <c r="C24" s="79" t="str">
        <f>'Cronograma 2020V2'!D22</f>
        <v>Realizar 2 eventos de rendición de cuentas bajo la metodología de café del mundo para la vigencia 2020.</v>
      </c>
      <c r="D24" s="78" t="str">
        <f>'Cronograma 2020V2'!V22</f>
        <v>Oficina Asesora de Planeación / Equipo líder de RDC</v>
      </c>
      <c r="E24" s="80">
        <f>'Cronograma 2020V2'!T22</f>
        <v>44044</v>
      </c>
      <c r="F24" s="80">
        <f>'Cronograma 2020V2'!U22</f>
        <v>44195</v>
      </c>
      <c r="G24" s="87" t="str">
        <f>'Cronograma 2020V2'!F22</f>
        <v>Diálogos virtuales implementados</v>
      </c>
      <c r="H24" s="81">
        <f>'Cronograma 2020V2'!G22</f>
        <v>2</v>
      </c>
      <c r="I24" s="84">
        <v>0</v>
      </c>
      <c r="J24" s="83">
        <f t="shared" si="0"/>
        <v>0</v>
      </c>
      <c r="K24" s="83">
        <v>0</v>
      </c>
      <c r="L24" s="92" t="s">
        <v>650</v>
      </c>
      <c r="M24" s="84" t="s">
        <v>664</v>
      </c>
      <c r="N24" s="84" t="s">
        <v>367</v>
      </c>
      <c r="O24" s="84" t="s">
        <v>367</v>
      </c>
      <c r="P24" s="84" t="s">
        <v>367</v>
      </c>
      <c r="Q24" s="84" t="s">
        <v>367</v>
      </c>
      <c r="R24" s="84" t="s">
        <v>367</v>
      </c>
      <c r="S24" s="84"/>
      <c r="T24" s="84" t="s">
        <v>367</v>
      </c>
      <c r="U24" s="84" t="s">
        <v>367</v>
      </c>
      <c r="V24" s="84" t="s">
        <v>367</v>
      </c>
      <c r="W24" s="84" t="s">
        <v>367</v>
      </c>
      <c r="X24" s="84" t="s">
        <v>367</v>
      </c>
      <c r="Y24" s="84" t="s">
        <v>367</v>
      </c>
      <c r="Z24" s="86" t="s">
        <v>367</v>
      </c>
      <c r="AA24" s="92" t="s">
        <v>650</v>
      </c>
      <c r="AB24" s="160" t="s">
        <v>650</v>
      </c>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row>
    <row r="25" spans="1:83" ht="96" customHeight="1">
      <c r="A25" s="127" t="str">
        <f>'Cronograma 2020V2'!B23</f>
        <v xml:space="preserve">Promoción efectiva de la participación ciudadana </v>
      </c>
      <c r="B25" s="130">
        <f>'Cronograma 2020V2'!C23</f>
        <v>17</v>
      </c>
      <c r="C25" s="79" t="str">
        <f>'Cronograma 2020V2'!D23</f>
        <v>Jornadas de socialización y/o fortalecimiento de la Kriss Romaní</v>
      </c>
      <c r="D25" s="78" t="str">
        <f>'Cronograma 2020V2'!V23</f>
        <v xml:space="preserve">Dirección de Justicia Formal </v>
      </c>
      <c r="E25" s="80">
        <f>'Cronograma 2020V2'!T23</f>
        <v>44044</v>
      </c>
      <c r="F25" s="80">
        <f>'Cronograma 2020V2'!U23</f>
        <v>44196</v>
      </c>
      <c r="G25" s="87" t="str">
        <f>'Cronograma 2020V2'!F23</f>
        <v>Espacios de socialización realizados</v>
      </c>
      <c r="H25" s="81">
        <f>'Cronograma 2020V2'!G23</f>
        <v>4</v>
      </c>
      <c r="I25" s="84">
        <v>4</v>
      </c>
      <c r="J25" s="83">
        <f t="shared" si="0"/>
        <v>1</v>
      </c>
      <c r="K25" s="83">
        <v>1</v>
      </c>
      <c r="L25" s="92" t="s">
        <v>606</v>
      </c>
      <c r="M25" s="166" t="s">
        <v>607</v>
      </c>
      <c r="N25" s="92" t="s">
        <v>608</v>
      </c>
      <c r="O25" s="92" t="s">
        <v>396</v>
      </c>
      <c r="P25" s="92" t="s">
        <v>609</v>
      </c>
      <c r="Q25" s="92" t="s">
        <v>396</v>
      </c>
      <c r="R25" s="92" t="s">
        <v>610</v>
      </c>
      <c r="S25" s="92" t="s">
        <v>396</v>
      </c>
      <c r="T25" s="92" t="s">
        <v>611</v>
      </c>
      <c r="U25" s="106">
        <v>44091</v>
      </c>
      <c r="V25" s="103" t="s">
        <v>474</v>
      </c>
      <c r="W25" s="92" t="s">
        <v>184</v>
      </c>
      <c r="X25" s="92" t="s">
        <v>184</v>
      </c>
      <c r="Y25" s="92" t="s">
        <v>184</v>
      </c>
      <c r="Z25" s="109" t="s">
        <v>184</v>
      </c>
      <c r="AA25" s="92"/>
      <c r="AB25" s="146" t="s">
        <v>658</v>
      </c>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row>
    <row r="26" spans="1:83" ht="96" customHeight="1">
      <c r="A26" s="127" t="str">
        <f>'Cronograma 2020V2'!B24</f>
        <v xml:space="preserve">Promoción efectiva de la participación ciudadana </v>
      </c>
      <c r="B26" s="130">
        <f>'Cronograma 2020V2'!C24</f>
        <v>18</v>
      </c>
      <c r="C26" s="79" t="str">
        <f>'Cronograma 2020V2'!D24</f>
        <v>Realizar formación con enfoque diferencial étnico a operadores de justicia</v>
      </c>
      <c r="D26" s="78" t="str">
        <f>'Cronograma 2020V2'!V24</f>
        <v xml:space="preserve">Dirección de Justicia Formal </v>
      </c>
      <c r="E26" s="80">
        <f>'Cronograma 2020V2'!T24</f>
        <v>44044</v>
      </c>
      <c r="F26" s="80">
        <f>'Cronograma 2020V2'!U24</f>
        <v>44196</v>
      </c>
      <c r="G26" s="87" t="str">
        <f>'Cronograma 2020V2'!F24</f>
        <v>Operadores de justicia capacitados</v>
      </c>
      <c r="H26" s="81">
        <f>'Cronograma 2020V2'!G24</f>
        <v>100</v>
      </c>
      <c r="I26" s="84">
        <v>0</v>
      </c>
      <c r="J26" s="83">
        <f t="shared" si="0"/>
        <v>0</v>
      </c>
      <c r="K26" s="83">
        <v>0.3</v>
      </c>
      <c r="L26" s="92" t="s">
        <v>612</v>
      </c>
      <c r="M26" s="103" t="s">
        <v>660</v>
      </c>
      <c r="N26" s="92" t="s">
        <v>367</v>
      </c>
      <c r="O26" s="92" t="s">
        <v>367</v>
      </c>
      <c r="P26" s="92" t="s">
        <v>367</v>
      </c>
      <c r="Q26" s="92" t="s">
        <v>367</v>
      </c>
      <c r="R26" s="92" t="s">
        <v>367</v>
      </c>
      <c r="S26" s="92" t="s">
        <v>367</v>
      </c>
      <c r="T26" s="92" t="s">
        <v>367</v>
      </c>
      <c r="U26" s="92" t="s">
        <v>367</v>
      </c>
      <c r="V26" s="92" t="s">
        <v>367</v>
      </c>
      <c r="W26" s="92" t="s">
        <v>367</v>
      </c>
      <c r="X26" s="92" t="s">
        <v>184</v>
      </c>
      <c r="Y26" s="92" t="s">
        <v>184</v>
      </c>
      <c r="Z26" s="109" t="s">
        <v>184</v>
      </c>
      <c r="AA26" s="92"/>
      <c r="AB26" s="146" t="s">
        <v>659</v>
      </c>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row>
    <row r="27" spans="1:83" s="117" customFormat="1" ht="96" customHeight="1">
      <c r="A27" s="127" t="str">
        <f>'Cronograma 2020V2'!B25</f>
        <v xml:space="preserve">Promoción efectiva de la participación ciudadana </v>
      </c>
      <c r="B27" s="130">
        <f>'Cronograma 2020V2'!C25</f>
        <v>19</v>
      </c>
      <c r="C27" s="79" t="str">
        <f>'Cronograma 2020V2'!D25</f>
        <v>Implementar cursos de formación en género  y discapacidad para la comunidad júridica.</v>
      </c>
      <c r="D27" s="78" t="str">
        <f>'Cronograma 2020V2'!V25</f>
        <v xml:space="preserve">Dirección de Justicia Formal </v>
      </c>
      <c r="E27" s="80">
        <f>'Cronograma 2020V2'!T25</f>
        <v>43891</v>
      </c>
      <c r="F27" s="80">
        <f>'Cronograma 2020V2'!U25</f>
        <v>44196</v>
      </c>
      <c r="G27" s="87" t="str">
        <f>'Cronograma 2020V2'!F25</f>
        <v xml:space="preserve">Programas de formación implementados </v>
      </c>
      <c r="H27" s="81">
        <f>'Cronograma 2020V2'!G25</f>
        <v>2</v>
      </c>
      <c r="I27" s="92">
        <v>2</v>
      </c>
      <c r="J27" s="115">
        <f t="shared" si="0"/>
        <v>1</v>
      </c>
      <c r="K27" s="115">
        <v>1</v>
      </c>
      <c r="L27" s="92" t="s">
        <v>613</v>
      </c>
      <c r="M27" s="166" t="s">
        <v>614</v>
      </c>
      <c r="N27" s="92" t="s">
        <v>434</v>
      </c>
      <c r="O27" s="92" t="s">
        <v>396</v>
      </c>
      <c r="P27" s="92" t="s">
        <v>434</v>
      </c>
      <c r="Q27" s="92" t="s">
        <v>396</v>
      </c>
      <c r="R27" s="92" t="s">
        <v>435</v>
      </c>
      <c r="S27" s="92" t="s">
        <v>436</v>
      </c>
      <c r="T27" s="92" t="s">
        <v>437</v>
      </c>
      <c r="U27" s="103" t="s">
        <v>367</v>
      </c>
      <c r="V27" s="103" t="s">
        <v>367</v>
      </c>
      <c r="W27" s="103" t="s">
        <v>615</v>
      </c>
      <c r="X27" s="92" t="s">
        <v>184</v>
      </c>
      <c r="Y27" s="92" t="s">
        <v>184</v>
      </c>
      <c r="Z27" s="109" t="s">
        <v>184</v>
      </c>
      <c r="AA27" s="92" t="s">
        <v>616</v>
      </c>
      <c r="AB27" s="173" t="s">
        <v>661</v>
      </c>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c r="CC27" s="273"/>
      <c r="CD27" s="273"/>
      <c r="CE27" s="273"/>
    </row>
    <row r="28" spans="1:83" s="117" customFormat="1" ht="96" customHeight="1">
      <c r="A28" s="127" t="str">
        <f>'Cronograma 2020V2'!B26</f>
        <v xml:space="preserve">Promoción efectiva de la participación ciudadana </v>
      </c>
      <c r="B28" s="130">
        <f>'Cronograma 2020V2'!C26</f>
        <v>20</v>
      </c>
      <c r="C28" s="79" t="str">
        <f>'Cronograma 2020V2'!D26</f>
        <v xml:space="preserve">Desarrollar espacios de articulación con los integrantes de la red tejiendo justicia. </v>
      </c>
      <c r="D28" s="78" t="str">
        <f>'Cronograma 2020V2'!V26</f>
        <v xml:space="preserve">Dirección de Justicia Formal </v>
      </c>
      <c r="E28" s="80">
        <f>'Cronograma 2020V2'!T26</f>
        <v>43891</v>
      </c>
      <c r="F28" s="80">
        <f>'Cronograma 2020V2'!U26</f>
        <v>44196</v>
      </c>
      <c r="G28" s="87" t="str">
        <f>'Cronograma 2020V2'!F26</f>
        <v>Foros y talleres de formación, realizados.</v>
      </c>
      <c r="H28" s="81">
        <f>'Cronograma 2020V2'!G26</f>
        <v>1</v>
      </c>
      <c r="I28" s="92">
        <v>1</v>
      </c>
      <c r="J28" s="115">
        <f t="shared" si="0"/>
        <v>1</v>
      </c>
      <c r="K28" s="115">
        <v>1</v>
      </c>
      <c r="L28" s="92" t="s">
        <v>617</v>
      </c>
      <c r="M28" s="166" t="s">
        <v>618</v>
      </c>
      <c r="N28" s="93">
        <v>43857</v>
      </c>
      <c r="O28" s="92" t="s">
        <v>396</v>
      </c>
      <c r="P28" s="93">
        <v>43857</v>
      </c>
      <c r="Q28" s="92" t="s">
        <v>396</v>
      </c>
      <c r="R28" s="93">
        <v>43882</v>
      </c>
      <c r="S28" s="93" t="s">
        <v>28</v>
      </c>
      <c r="T28" s="92" t="s">
        <v>440</v>
      </c>
      <c r="U28" s="103" t="s">
        <v>367</v>
      </c>
      <c r="V28" s="103" t="s">
        <v>367</v>
      </c>
      <c r="W28" s="103" t="s">
        <v>619</v>
      </c>
      <c r="X28" s="92" t="s">
        <v>184</v>
      </c>
      <c r="Y28" s="92" t="s">
        <v>184</v>
      </c>
      <c r="Z28" s="109" t="s">
        <v>184</v>
      </c>
      <c r="AA28" s="92"/>
      <c r="AB28" s="173" t="s">
        <v>661</v>
      </c>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row>
    <row r="29" spans="1:83" ht="96" customHeight="1">
      <c r="A29" s="127" t="str">
        <f>'Cronograma 2020V2'!B27</f>
        <v xml:space="preserve">Promoción efectiva de la participación ciudadana </v>
      </c>
      <c r="B29" s="130">
        <f>'Cronograma 2020V2'!C27</f>
        <v>21</v>
      </c>
      <c r="C29" s="79" t="str">
        <f>'Cronograma 2020V2'!D27</f>
        <v>Adelantar proceso de formación ciudadana  sobre acceso a la justicia y a la tierra de la mujer rural.</v>
      </c>
      <c r="D29" s="78" t="str">
        <f>'Cronograma 2020V2'!V27</f>
        <v xml:space="preserve">Dirección de Justicia Formal </v>
      </c>
      <c r="E29" s="80">
        <f>'Cronograma 2020V2'!T27</f>
        <v>44136</v>
      </c>
      <c r="F29" s="80">
        <f>'Cronograma 2020V2'!U27</f>
        <v>44196</v>
      </c>
      <c r="G29" s="87" t="str">
        <f>'Cronograma 2020V2'!F27</f>
        <v>Personas capacitadas</v>
      </c>
      <c r="H29" s="81">
        <f>'Cronograma 2020V2'!G27</f>
        <v>100</v>
      </c>
      <c r="I29" s="84">
        <v>0</v>
      </c>
      <c r="J29" s="83">
        <f t="shared" si="0"/>
        <v>0</v>
      </c>
      <c r="K29" s="83">
        <v>0.3</v>
      </c>
      <c r="L29" s="92" t="s">
        <v>612</v>
      </c>
      <c r="M29" s="103" t="s">
        <v>660</v>
      </c>
      <c r="N29" s="92" t="s">
        <v>367</v>
      </c>
      <c r="O29" s="92" t="s">
        <v>367</v>
      </c>
      <c r="P29" s="92" t="s">
        <v>367</v>
      </c>
      <c r="Q29" s="92" t="s">
        <v>367</v>
      </c>
      <c r="R29" s="92" t="s">
        <v>367</v>
      </c>
      <c r="S29" s="92" t="s">
        <v>367</v>
      </c>
      <c r="T29" s="92" t="s">
        <v>367</v>
      </c>
      <c r="U29" s="92" t="s">
        <v>367</v>
      </c>
      <c r="V29" s="92" t="s">
        <v>367</v>
      </c>
      <c r="W29" s="92" t="s">
        <v>367</v>
      </c>
      <c r="X29" s="92" t="s">
        <v>184</v>
      </c>
      <c r="Y29" s="92" t="s">
        <v>184</v>
      </c>
      <c r="Z29" s="109" t="s">
        <v>184</v>
      </c>
      <c r="AA29" s="92"/>
      <c r="AB29" s="146" t="s">
        <v>659</v>
      </c>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3"/>
      <c r="BY29" s="273"/>
      <c r="BZ29" s="273"/>
      <c r="CA29" s="273"/>
      <c r="CB29" s="273"/>
      <c r="CC29" s="273"/>
      <c r="CD29" s="273"/>
      <c r="CE29" s="273"/>
    </row>
    <row r="30" spans="1:83" ht="96" customHeight="1">
      <c r="A30" s="127" t="str">
        <f>'Cronograma 2020V2'!B28</f>
        <v xml:space="preserve">Promoción efectiva de la participación ciudadana </v>
      </c>
      <c r="B30" s="130">
        <f>'Cronograma 2020V2'!C28</f>
        <v>22</v>
      </c>
      <c r="C30" s="79" t="str">
        <f>'Cronograma 2020V2'!D28</f>
        <v>Implementar proceso de capacitación a Inspectores y Corregidores de Policía</v>
      </c>
      <c r="D30" s="78" t="str">
        <f>'Cronograma 2020V2'!V28</f>
        <v xml:space="preserve">Dirección de Justicia Formal </v>
      </c>
      <c r="E30" s="80">
        <f>'Cronograma 2020V2'!T28</f>
        <v>44013</v>
      </c>
      <c r="F30" s="80">
        <f>'Cronograma 2020V2'!U28</f>
        <v>44196</v>
      </c>
      <c r="G30" s="87" t="str">
        <f>'Cronograma 2020V2'!F28</f>
        <v>_x000D_Inspectores y Corregidores de Policía capacitados</v>
      </c>
      <c r="H30" s="81">
        <f>'Cronograma 2020V2'!G28</f>
        <v>100</v>
      </c>
      <c r="I30" s="84">
        <v>0</v>
      </c>
      <c r="J30" s="83">
        <f t="shared" si="0"/>
        <v>0</v>
      </c>
      <c r="K30" s="83">
        <v>0.3</v>
      </c>
      <c r="L30" s="92" t="s">
        <v>612</v>
      </c>
      <c r="M30" s="103" t="s">
        <v>660</v>
      </c>
      <c r="N30" s="92" t="s">
        <v>367</v>
      </c>
      <c r="O30" s="92" t="s">
        <v>367</v>
      </c>
      <c r="P30" s="92" t="s">
        <v>367</v>
      </c>
      <c r="Q30" s="92" t="s">
        <v>367</v>
      </c>
      <c r="R30" s="92" t="s">
        <v>367</v>
      </c>
      <c r="S30" s="92" t="s">
        <v>367</v>
      </c>
      <c r="T30" s="92" t="s">
        <v>367</v>
      </c>
      <c r="U30" s="92" t="s">
        <v>367</v>
      </c>
      <c r="V30" s="92" t="s">
        <v>367</v>
      </c>
      <c r="W30" s="92" t="s">
        <v>367</v>
      </c>
      <c r="X30" s="92" t="s">
        <v>184</v>
      </c>
      <c r="Y30" s="92" t="s">
        <v>184</v>
      </c>
      <c r="Z30" s="109" t="s">
        <v>184</v>
      </c>
      <c r="AA30" s="92"/>
      <c r="AB30" s="146" t="s">
        <v>659</v>
      </c>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3"/>
      <c r="BY30" s="273"/>
      <c r="BZ30" s="273"/>
      <c r="CA30" s="273"/>
      <c r="CB30" s="273"/>
      <c r="CC30" s="273"/>
      <c r="CD30" s="273"/>
      <c r="CE30" s="273"/>
    </row>
    <row r="31" spans="1:83" s="117" customFormat="1" ht="96" customHeight="1">
      <c r="A31" s="127" t="str">
        <f>'Cronograma 2020V2'!B29</f>
        <v xml:space="preserve">Promoción efectiva de la participación ciudadana </v>
      </c>
      <c r="B31" s="130">
        <f>'Cronograma 2020V2'!C29</f>
        <v>23</v>
      </c>
      <c r="C31" s="79" t="str">
        <f>'Cronograma 2020V2'!D29</f>
        <v>Generar espacios de participación para la socialización de las iniciativas de reforma al Sistema de Administración Justicia</v>
      </c>
      <c r="D31" s="78" t="str">
        <f>'Cronograma 2020V2'!V29</f>
        <v xml:space="preserve">Dirección de Justicia Formal </v>
      </c>
      <c r="E31" s="80">
        <f>'Cronograma 2020V2'!T29</f>
        <v>44013</v>
      </c>
      <c r="F31" s="80">
        <f>'Cronograma 2020V2'!U29</f>
        <v>44196</v>
      </c>
      <c r="G31" s="87" t="str">
        <f>'Cronograma 2020V2'!F29</f>
        <v>Espacios de socialización realizados</v>
      </c>
      <c r="H31" s="81">
        <f>'Cronograma 2020V2'!G29</f>
        <v>4</v>
      </c>
      <c r="I31" s="92">
        <v>4</v>
      </c>
      <c r="J31" s="115">
        <f t="shared" si="0"/>
        <v>1</v>
      </c>
      <c r="K31" s="124">
        <v>1</v>
      </c>
      <c r="L31" s="92" t="s">
        <v>620</v>
      </c>
      <c r="M31" s="166" t="s">
        <v>621</v>
      </c>
      <c r="N31" s="167" t="s">
        <v>622</v>
      </c>
      <c r="O31" s="167" t="s">
        <v>623</v>
      </c>
      <c r="P31" s="167" t="s">
        <v>624</v>
      </c>
      <c r="Q31" s="167" t="s">
        <v>625</v>
      </c>
      <c r="R31" s="167" t="s">
        <v>626</v>
      </c>
      <c r="S31" s="167" t="s">
        <v>627</v>
      </c>
      <c r="T31" s="167" t="s">
        <v>628</v>
      </c>
      <c r="U31" s="103" t="s">
        <v>184</v>
      </c>
      <c r="V31" s="103" t="s">
        <v>184</v>
      </c>
      <c r="W31" s="103" t="s">
        <v>629</v>
      </c>
      <c r="X31" s="92" t="s">
        <v>184</v>
      </c>
      <c r="Y31" s="92" t="s">
        <v>184</v>
      </c>
      <c r="Z31" s="109" t="s">
        <v>184</v>
      </c>
      <c r="AA31" s="92" t="s">
        <v>629</v>
      </c>
      <c r="AB31" s="173" t="s">
        <v>630</v>
      </c>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row>
    <row r="32" spans="1:83" s="117" customFormat="1" ht="96" hidden="1" customHeight="1">
      <c r="A32" s="127" t="str">
        <f>'Cronograma 2020V2'!B30</f>
        <v xml:space="preserve">Promoción efectiva de la participación ciudadana </v>
      </c>
      <c r="B32" s="130">
        <f>'Cronograma 2020V2'!C30</f>
        <v>24</v>
      </c>
      <c r="C32" s="79" t="str">
        <f>'Cronograma 2020V2'!D30</f>
        <v>Realizar la construcción participativa del plan de participación ciudadana del Ministerio de Justicia y del Derecho para la vigencia 2020.</v>
      </c>
      <c r="D32" s="78" t="str">
        <f>'Cronograma 2020V2'!V30</f>
        <v>Grupo de Servicio al Ciudadano</v>
      </c>
      <c r="E32" s="80">
        <f>'Cronograma 2020V2'!T30</f>
        <v>43843</v>
      </c>
      <c r="F32" s="80">
        <f>'Cronograma 2020V2'!U30</f>
        <v>43921</v>
      </c>
      <c r="G32" s="87" t="str">
        <f>'Cronograma 2020V2'!F30</f>
        <v>Dialogo implementado</v>
      </c>
      <c r="H32" s="81">
        <f>'Cronograma 2020V2'!G30</f>
        <v>1</v>
      </c>
      <c r="I32" s="92">
        <v>1</v>
      </c>
      <c r="J32" s="115">
        <f t="shared" si="0"/>
        <v>1</v>
      </c>
      <c r="K32" s="115">
        <v>1</v>
      </c>
      <c r="L32" s="146" t="s">
        <v>665</v>
      </c>
      <c r="M32" s="146" t="s">
        <v>461</v>
      </c>
      <c r="N32" s="92" t="s">
        <v>451</v>
      </c>
      <c r="O32" s="92" t="s">
        <v>452</v>
      </c>
      <c r="P32" s="92" t="s">
        <v>453</v>
      </c>
      <c r="Q32" s="92" t="s">
        <v>454</v>
      </c>
      <c r="R32" s="92" t="s">
        <v>453</v>
      </c>
      <c r="S32" s="92" t="s">
        <v>455</v>
      </c>
      <c r="T32" s="92" t="s">
        <v>456</v>
      </c>
      <c r="U32" s="110">
        <v>43886</v>
      </c>
      <c r="V32" s="109" t="s">
        <v>457</v>
      </c>
      <c r="W32" s="109" t="s">
        <v>458</v>
      </c>
      <c r="X32" s="109" t="s">
        <v>459</v>
      </c>
      <c r="Y32" s="109" t="s">
        <v>460</v>
      </c>
      <c r="Z32" s="110">
        <v>43910</v>
      </c>
      <c r="AA32" s="146" t="s">
        <v>461</v>
      </c>
      <c r="AB32" s="146" t="s">
        <v>461</v>
      </c>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row>
    <row r="33" spans="1:83" s="117" customFormat="1" ht="96" hidden="1" customHeight="1">
      <c r="A33" s="127" t="str">
        <f>'Cronograma 2020V2'!B31</f>
        <v xml:space="preserve">Promoción efectiva de la participación ciudadana </v>
      </c>
      <c r="B33" s="130">
        <f>'Cronograma 2020V2'!C31</f>
        <v>25</v>
      </c>
      <c r="C33" s="79" t="str">
        <f>'Cronograma 2020V2'!D31</f>
        <v>Consultar a los grupos de valor de la entidad su nivel de satisfacción frente a la atención recibida por los diferentes canales de atención al ciudadano.</v>
      </c>
      <c r="D33" s="78" t="str">
        <f>'Cronograma 2020V2'!V31</f>
        <v>Grupo de Servicio al Ciudadano</v>
      </c>
      <c r="E33" s="80">
        <f>'Cronograma 2020V2'!T31</f>
        <v>43951</v>
      </c>
      <c r="F33" s="80">
        <f>'Cronograma 2020V2'!U31</f>
        <v>44195</v>
      </c>
      <c r="G33" s="87" t="str">
        <f>'Cronograma 2020V2'!F31</f>
        <v>Consultas realizadas</v>
      </c>
      <c r="H33" s="81">
        <f>'Cronograma 2020V2'!G31</f>
        <v>1</v>
      </c>
      <c r="I33" s="92">
        <v>1</v>
      </c>
      <c r="J33" s="115">
        <f t="shared" si="0"/>
        <v>1</v>
      </c>
      <c r="K33" s="115">
        <v>1</v>
      </c>
      <c r="L33" s="174" t="s">
        <v>666</v>
      </c>
      <c r="M33" s="174" t="s">
        <v>667</v>
      </c>
      <c r="N33" s="111" t="s">
        <v>651</v>
      </c>
      <c r="O33" s="111" t="s">
        <v>465</v>
      </c>
      <c r="P33" s="111" t="s">
        <v>651</v>
      </c>
      <c r="Q33" s="111" t="s">
        <v>465</v>
      </c>
      <c r="R33" s="111" t="s">
        <v>651</v>
      </c>
      <c r="S33" s="111" t="s">
        <v>466</v>
      </c>
      <c r="T33" s="174" t="s">
        <v>668</v>
      </c>
      <c r="U33" s="175">
        <v>44027</v>
      </c>
      <c r="V33" s="174" t="s">
        <v>474</v>
      </c>
      <c r="W33" s="174" t="s">
        <v>652</v>
      </c>
      <c r="X33" s="111" t="s">
        <v>380</v>
      </c>
      <c r="Y33" s="111" t="s">
        <v>380</v>
      </c>
      <c r="Z33" s="136" t="s">
        <v>380</v>
      </c>
      <c r="AA33" s="137"/>
      <c r="AB33" s="146" t="s">
        <v>653</v>
      </c>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row>
    <row r="34" spans="1:83" s="117" customFormat="1" ht="96" hidden="1" customHeight="1">
      <c r="A34" s="127" t="str">
        <f>'Cronograma 2020V2'!B32</f>
        <v xml:space="preserve">Promoción efectiva de la participación ciudadana </v>
      </c>
      <c r="B34" s="130">
        <f>'Cronograma 2020V2'!C32</f>
        <v>26</v>
      </c>
      <c r="C34" s="79" t="str">
        <f>'Cronograma 2020V2'!D32</f>
        <v>Consultar a los servidores y contratistas de la entidad, así como de la ciudadanía en general,  sobre sus sugerencias al proyecto del Plan Anticorrupción y de Atención al Ciudadano 2020. (Elaboración de banner y socialización en redes sociales).</v>
      </c>
      <c r="D34" s="78" t="str">
        <f>'Cronograma 2020V2'!V32</f>
        <v>Oficina Asesora de Planeación</v>
      </c>
      <c r="E34" s="80">
        <f>'Cronograma 2020V2'!T32</f>
        <v>43831</v>
      </c>
      <c r="F34" s="80">
        <f>'Cronograma 2020V2'!U32</f>
        <v>43889</v>
      </c>
      <c r="G34" s="87" t="str">
        <f>'Cronograma 2020V2'!F32</f>
        <v>Diálogo virtual implementado</v>
      </c>
      <c r="H34" s="81">
        <f>'Cronograma 2020V2'!G32</f>
        <v>1</v>
      </c>
      <c r="I34" s="92">
        <v>1</v>
      </c>
      <c r="J34" s="115">
        <v>1</v>
      </c>
      <c r="K34" s="115">
        <v>1</v>
      </c>
      <c r="L34" s="146" t="s">
        <v>461</v>
      </c>
      <c r="M34" s="146" t="s">
        <v>461</v>
      </c>
      <c r="N34" s="93">
        <v>43852</v>
      </c>
      <c r="O34" s="92" t="s">
        <v>472</v>
      </c>
      <c r="P34" s="93">
        <v>43852</v>
      </c>
      <c r="Q34" s="92" t="s">
        <v>472</v>
      </c>
      <c r="R34" s="93">
        <v>43852</v>
      </c>
      <c r="S34" s="93" t="s">
        <v>473</v>
      </c>
      <c r="T34" s="103">
        <v>24</v>
      </c>
      <c r="U34" s="106">
        <v>43889</v>
      </c>
      <c r="V34" s="103" t="s">
        <v>474</v>
      </c>
      <c r="W34" s="103" t="s">
        <v>475</v>
      </c>
      <c r="X34" s="103" t="s">
        <v>476</v>
      </c>
      <c r="Y34" s="103" t="s">
        <v>477</v>
      </c>
      <c r="Z34" s="118" t="s">
        <v>478</v>
      </c>
      <c r="AA34" s="146" t="s">
        <v>461</v>
      </c>
      <c r="AB34" s="146" t="s">
        <v>461</v>
      </c>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3"/>
      <c r="CE34" s="273"/>
    </row>
    <row r="35" spans="1:83" ht="96" hidden="1" customHeight="1">
      <c r="A35" s="127" t="str">
        <f>'Cronograma 2020V2'!B33</f>
        <v xml:space="preserve">Promoción efectiva de la participación ciudadana </v>
      </c>
      <c r="B35" s="130">
        <f>'Cronograma 2020V2'!C33</f>
        <v>27</v>
      </c>
      <c r="C35" s="79" t="str">
        <f>'Cronograma 2020V2'!D33</f>
        <v>Diseñar y Socializar  la campaña de sensibilización de la Politica Criminal y Penitenciaria</v>
      </c>
      <c r="D35" s="78" t="str">
        <f>'Cronograma 2020V2'!V33</f>
        <v>Dirección de Política Criminal</v>
      </c>
      <c r="E35" s="80" t="str">
        <f>'Cronograma 2020V2'!T33</f>
        <v>30 y 31 de enero de 2020; 7 y 11 de febrero de 2020</v>
      </c>
      <c r="F35" s="80" t="str">
        <f>'Cronograma 2020V2'!U33</f>
        <v>30 de noviembre de 2020</v>
      </c>
      <c r="G35" s="87" t="str">
        <f>'Cronograma 2020V2'!F33</f>
        <v>Estrategia  validada para la sensibilización y concientización de la ciudadanía sobre la política criminal.</v>
      </c>
      <c r="H35" s="81">
        <f>'Cronograma 2020V2'!G33</f>
        <v>1</v>
      </c>
      <c r="I35" s="84">
        <v>0</v>
      </c>
      <c r="J35" s="83">
        <f>I35/H35</f>
        <v>0</v>
      </c>
      <c r="K35" s="83">
        <v>0.2</v>
      </c>
      <c r="L35" s="92" t="s">
        <v>543</v>
      </c>
      <c r="M35" s="84" t="s">
        <v>542</v>
      </c>
      <c r="N35" s="84" t="s">
        <v>367</v>
      </c>
      <c r="O35" s="86" t="s">
        <v>367</v>
      </c>
      <c r="P35" s="84" t="s">
        <v>367</v>
      </c>
      <c r="Q35" s="84" t="s">
        <v>367</v>
      </c>
      <c r="R35" s="84" t="s">
        <v>367</v>
      </c>
      <c r="S35" s="86"/>
      <c r="T35" s="86" t="s">
        <v>367</v>
      </c>
      <c r="U35" s="86" t="s">
        <v>367</v>
      </c>
      <c r="V35" s="86" t="s">
        <v>367</v>
      </c>
      <c r="W35" s="86" t="s">
        <v>367</v>
      </c>
      <c r="X35" s="84" t="s">
        <v>367</v>
      </c>
      <c r="Y35" s="84" t="s">
        <v>367</v>
      </c>
      <c r="Z35" s="86" t="s">
        <v>367</v>
      </c>
      <c r="AA35" s="92" t="s">
        <v>380</v>
      </c>
      <c r="AB35" s="146" t="s">
        <v>588</v>
      </c>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row>
    <row r="36" spans="1:83" ht="124" hidden="1" customHeight="1">
      <c r="A36" s="127" t="str">
        <f>'Cronograma 2020V2'!B34</f>
        <v xml:space="preserve">Promoción efectiva de la participación ciudadana </v>
      </c>
      <c r="B36" s="130">
        <f>'Cronograma 2020V2'!C34</f>
        <v>28</v>
      </c>
      <c r="C36" s="79" t="str">
        <f>'Cronograma 2020V2'!D34</f>
        <v xml:space="preserve">Desarrollar un ejercicio de participación ciudadana en el marco del proceso de formación y transferencia metodológica  del programa justicia juvenil restaurativa a las autoridades competentes del SRPA y del Sistema de convivencia escolar del ente territorial </v>
      </c>
      <c r="D36" s="78" t="str">
        <f>'Cronograma 2020V2'!V34</f>
        <v>Dirección de Política Criminal</v>
      </c>
      <c r="E36" s="80" t="str">
        <f>'Cronograma 2020V2'!T34</f>
        <v>Cuando se suscriba el Convenio de Cooperación con la OIM</v>
      </c>
      <c r="F36" s="80" t="str">
        <f>'Cronograma 2020V2'!U34</f>
        <v>Diciembre de 2020</v>
      </c>
      <c r="G36" s="87" t="str">
        <f>'Cronograma 2020V2'!F34</f>
        <v>Número de personas capacitadas</v>
      </c>
      <c r="H36" s="81">
        <f>'Cronograma 2020V2'!G34</f>
        <v>3</v>
      </c>
      <c r="I36" s="84">
        <v>2</v>
      </c>
      <c r="J36" s="83">
        <f>I36/H36</f>
        <v>0.66666666666666663</v>
      </c>
      <c r="K36" s="83">
        <v>0.6</v>
      </c>
      <c r="L36" s="92" t="s">
        <v>544</v>
      </c>
      <c r="M36" s="92" t="s">
        <v>545</v>
      </c>
      <c r="N36" s="139" t="s">
        <v>546</v>
      </c>
      <c r="O36" s="139" t="s">
        <v>547</v>
      </c>
      <c r="P36" s="159" t="s">
        <v>548</v>
      </c>
      <c r="Q36" s="139" t="s">
        <v>549</v>
      </c>
      <c r="R36" s="139" t="s">
        <v>550</v>
      </c>
      <c r="S36" s="139" t="s">
        <v>551</v>
      </c>
      <c r="T36" s="139" t="s">
        <v>552</v>
      </c>
      <c r="U36" s="139" t="s">
        <v>553</v>
      </c>
      <c r="V36" s="139" t="s">
        <v>513</v>
      </c>
      <c r="W36" s="84" t="s">
        <v>367</v>
      </c>
      <c r="X36" s="84" t="s">
        <v>380</v>
      </c>
      <c r="Y36" s="84" t="s">
        <v>380</v>
      </c>
      <c r="Z36" s="86" t="s">
        <v>380</v>
      </c>
      <c r="AA36" s="92" t="s">
        <v>380</v>
      </c>
      <c r="AB36" s="146" t="s">
        <v>589</v>
      </c>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row>
    <row r="37" spans="1:83" ht="96" hidden="1" customHeight="1">
      <c r="A37" s="127" t="str">
        <f>'Cronograma 2020V2'!B35</f>
        <v xml:space="preserve">Promoción efectiva de la participación ciudadana </v>
      </c>
      <c r="B37" s="130">
        <f>'Cronograma 2020V2'!C35</f>
        <v>29</v>
      </c>
      <c r="C37" s="79" t="str">
        <f>'Cronograma 2020V2'!D35</f>
        <v>Construir participativamente del Plan de Acción Institucional vigencia  2021, a través de la puesta en consideración a los servidores y contratistas de la entidad, así como de la ciudadanía en general"</v>
      </c>
      <c r="D37" s="78" t="str">
        <f>'Cronograma 2020V2'!V35</f>
        <v>Oficina Asesora de Planeación</v>
      </c>
      <c r="E37" s="80">
        <f>'Cronograma 2020V2'!T35</f>
        <v>44105</v>
      </c>
      <c r="F37" s="80">
        <f>'Cronograma 2020V2'!U35</f>
        <v>44185</v>
      </c>
      <c r="G37" s="87" t="str">
        <f>'Cronograma 2020V2'!F35</f>
        <v>Diálogo virtual implementado</v>
      </c>
      <c r="H37" s="81">
        <f>'Cronograma 2020V2'!G35</f>
        <v>1</v>
      </c>
      <c r="I37" s="84">
        <v>0</v>
      </c>
      <c r="J37" s="83">
        <f t="shared" si="0"/>
        <v>0</v>
      </c>
      <c r="K37" s="83">
        <v>0</v>
      </c>
      <c r="L37" s="170" t="s">
        <v>642</v>
      </c>
      <c r="M37" s="84" t="s">
        <v>367</v>
      </c>
      <c r="N37" s="84" t="s">
        <v>367</v>
      </c>
      <c r="O37" s="84" t="s">
        <v>367</v>
      </c>
      <c r="P37" s="84" t="s">
        <v>367</v>
      </c>
      <c r="Q37" s="84" t="s">
        <v>367</v>
      </c>
      <c r="R37" s="84" t="s">
        <v>367</v>
      </c>
      <c r="S37" s="84" t="s">
        <v>367</v>
      </c>
      <c r="T37" s="84" t="s">
        <v>367</v>
      </c>
      <c r="U37" s="84" t="s">
        <v>367</v>
      </c>
      <c r="V37" s="84" t="s">
        <v>367</v>
      </c>
      <c r="W37" s="84" t="s">
        <v>367</v>
      </c>
      <c r="X37" s="84" t="s">
        <v>367</v>
      </c>
      <c r="Y37" s="84" t="s">
        <v>367</v>
      </c>
      <c r="Z37" s="86" t="s">
        <v>367</v>
      </c>
      <c r="AA37" s="84" t="s">
        <v>380</v>
      </c>
      <c r="AB37" s="146" t="s">
        <v>644</v>
      </c>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row>
    <row r="38" spans="1:83" s="117" customFormat="1" ht="96" hidden="1" customHeight="1">
      <c r="A38" s="127" t="str">
        <f>'Cronograma 2020V2'!B36</f>
        <v xml:space="preserve">Condiciones institucionales idóneas para la promoción de la participación </v>
      </c>
      <c r="B38" s="130">
        <f>'Cronograma 2020V2'!C36</f>
        <v>30</v>
      </c>
      <c r="C38" s="79" t="str">
        <f>'Cronograma 2020V2'!D36</f>
        <v>Elaborar el diagnóstico del estado actual de la participación ciudadana en la entidad</v>
      </c>
      <c r="D38" s="78" t="str">
        <f>'Cronograma 2020V2'!V36</f>
        <v>Grupo de Servicio al Ciudadano</v>
      </c>
      <c r="E38" s="80">
        <f>'Cronograma 2020V2'!T36</f>
        <v>43872</v>
      </c>
      <c r="F38" s="80">
        <f>'Cronograma 2020V2'!U36</f>
        <v>43951</v>
      </c>
      <c r="G38" s="87" t="str">
        <f>'Cronograma 2020V2'!F36</f>
        <v>Diagnóstico elaborado</v>
      </c>
      <c r="H38" s="81">
        <f>'Cronograma 2020V2'!G36</f>
        <v>1</v>
      </c>
      <c r="I38" s="92">
        <v>1</v>
      </c>
      <c r="J38" s="115">
        <f t="shared" si="0"/>
        <v>1</v>
      </c>
      <c r="K38" s="115">
        <v>1</v>
      </c>
      <c r="L38" s="146" t="s">
        <v>665</v>
      </c>
      <c r="M38" s="146" t="s">
        <v>461</v>
      </c>
      <c r="N38" s="92" t="s">
        <v>380</v>
      </c>
      <c r="O38" s="92" t="s">
        <v>380</v>
      </c>
      <c r="P38" s="92" t="s">
        <v>380</v>
      </c>
      <c r="Q38" s="92" t="s">
        <v>380</v>
      </c>
      <c r="R38" s="92" t="s">
        <v>380</v>
      </c>
      <c r="S38" s="92" t="s">
        <v>380</v>
      </c>
      <c r="T38" s="92" t="s">
        <v>380</v>
      </c>
      <c r="U38" s="92" t="s">
        <v>380</v>
      </c>
      <c r="V38" s="92" t="s">
        <v>380</v>
      </c>
      <c r="W38" s="92" t="s">
        <v>380</v>
      </c>
      <c r="X38" s="92" t="s">
        <v>380</v>
      </c>
      <c r="Y38" s="92" t="s">
        <v>380</v>
      </c>
      <c r="Z38" s="109" t="s">
        <v>380</v>
      </c>
      <c r="AA38" s="146" t="s">
        <v>461</v>
      </c>
      <c r="AB38" s="146" t="s">
        <v>461</v>
      </c>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3"/>
      <c r="BR38" s="273"/>
      <c r="BS38" s="273"/>
      <c r="BT38" s="273"/>
      <c r="BU38" s="273"/>
      <c r="BV38" s="273"/>
      <c r="BW38" s="273"/>
      <c r="BX38" s="273"/>
      <c r="BY38" s="273"/>
      <c r="BZ38" s="273"/>
      <c r="CA38" s="273"/>
      <c r="CB38" s="273"/>
      <c r="CC38" s="273"/>
      <c r="CD38" s="273"/>
      <c r="CE38" s="273"/>
    </row>
    <row r="39" spans="1:83" s="117" customFormat="1" ht="96" hidden="1" customHeight="1">
      <c r="A39" s="127" t="str">
        <f>'Cronograma 2020V2'!B37</f>
        <v xml:space="preserve">Condiciones institucionales idóneas para la promoción de la participación </v>
      </c>
      <c r="B39" s="130">
        <f>'Cronograma 2020V2'!C37</f>
        <v>31</v>
      </c>
      <c r="C39" s="79" t="str">
        <f>'Cronograma 2020V2'!D37</f>
        <v>Construir y socializar un formato interno de reporte de las actividades de participación del MinJusticia.</v>
      </c>
      <c r="D39" s="78" t="str">
        <f>'Cronograma 2020V2'!V37</f>
        <v>Grupo de Servicio al Ciudadano</v>
      </c>
      <c r="E39" s="80">
        <f>'Cronograma 2020V2'!T37</f>
        <v>43891</v>
      </c>
      <c r="F39" s="80">
        <f>'Cronograma 2020V2'!U37</f>
        <v>43951</v>
      </c>
      <c r="G39" s="87" t="str">
        <f>'Cronograma 2020V2'!F37</f>
        <v>Formato socializado</v>
      </c>
      <c r="H39" s="81">
        <f>'Cronograma 2020V2'!G37</f>
        <v>1</v>
      </c>
      <c r="I39" s="92">
        <v>1</v>
      </c>
      <c r="J39" s="115">
        <f t="shared" si="0"/>
        <v>1</v>
      </c>
      <c r="K39" s="115">
        <v>1</v>
      </c>
      <c r="L39" s="146" t="s">
        <v>665</v>
      </c>
      <c r="M39" s="146" t="s">
        <v>461</v>
      </c>
      <c r="N39" s="92" t="s">
        <v>380</v>
      </c>
      <c r="O39" s="92" t="s">
        <v>380</v>
      </c>
      <c r="P39" s="92" t="s">
        <v>380</v>
      </c>
      <c r="Q39" s="92" t="s">
        <v>380</v>
      </c>
      <c r="R39" s="92" t="s">
        <v>380</v>
      </c>
      <c r="S39" s="92" t="s">
        <v>380</v>
      </c>
      <c r="T39" s="92" t="s">
        <v>380</v>
      </c>
      <c r="U39" s="92" t="s">
        <v>380</v>
      </c>
      <c r="V39" s="92" t="s">
        <v>380</v>
      </c>
      <c r="W39" s="92" t="s">
        <v>380</v>
      </c>
      <c r="X39" s="92" t="s">
        <v>380</v>
      </c>
      <c r="Y39" s="92" t="s">
        <v>380</v>
      </c>
      <c r="Z39" s="109" t="s">
        <v>380</v>
      </c>
      <c r="AA39" s="146" t="s">
        <v>461</v>
      </c>
      <c r="AB39" s="146" t="s">
        <v>461</v>
      </c>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73"/>
      <c r="BV39" s="273"/>
      <c r="BW39" s="273"/>
      <c r="BX39" s="273"/>
      <c r="BY39" s="273"/>
      <c r="BZ39" s="273"/>
      <c r="CA39" s="273"/>
      <c r="CB39" s="273"/>
      <c r="CC39" s="273"/>
      <c r="CD39" s="273"/>
      <c r="CE39" s="273"/>
    </row>
    <row r="40" spans="1:83" s="117" customFormat="1" ht="96" hidden="1" customHeight="1">
      <c r="A40" s="127" t="str">
        <f>'Cronograma 2020V2'!B38</f>
        <v xml:space="preserve">Condiciones institucionales idóneas para la promoción de la participación </v>
      </c>
      <c r="B40" s="130">
        <f>'Cronograma 2020V2'!C38</f>
        <v>32</v>
      </c>
      <c r="C40" s="79" t="str">
        <f>'Cronograma 2020V2'!D38</f>
        <v>Estructuración y publicación del micrositio de participación ciudadana del Ministerio, que incluya herramientas de diálogo y de consulta de información georreferenciada sobre las actividades de participación.</v>
      </c>
      <c r="D40" s="78" t="str">
        <f>'Cronograma 2020V2'!V38</f>
        <v>Grupo de Servicio al Ciudadano</v>
      </c>
      <c r="E40" s="80">
        <f>'Cronograma 2020V2'!T38</f>
        <v>43891</v>
      </c>
      <c r="F40" s="80">
        <f>'Cronograma 2020V2'!U38</f>
        <v>44104</v>
      </c>
      <c r="G40" s="87" t="str">
        <f>'Cronograma 2020V2'!F38</f>
        <v>Micrositio de participación ciudadana publicado</v>
      </c>
      <c r="H40" s="81">
        <f>'Cronograma 2020V2'!G38</f>
        <v>1</v>
      </c>
      <c r="I40" s="92">
        <v>1</v>
      </c>
      <c r="J40" s="115">
        <f t="shared" si="0"/>
        <v>1</v>
      </c>
      <c r="K40" s="115">
        <v>1</v>
      </c>
      <c r="L40" s="146" t="s">
        <v>665</v>
      </c>
      <c r="M40" s="146" t="s">
        <v>461</v>
      </c>
      <c r="N40" s="92" t="s">
        <v>380</v>
      </c>
      <c r="O40" s="92" t="s">
        <v>380</v>
      </c>
      <c r="P40" s="92" t="s">
        <v>380</v>
      </c>
      <c r="Q40" s="92" t="s">
        <v>380</v>
      </c>
      <c r="R40" s="92" t="s">
        <v>380</v>
      </c>
      <c r="S40" s="92" t="s">
        <v>380</v>
      </c>
      <c r="T40" s="92" t="s">
        <v>380</v>
      </c>
      <c r="U40" s="92" t="s">
        <v>380</v>
      </c>
      <c r="V40" s="92" t="s">
        <v>380</v>
      </c>
      <c r="W40" s="92" t="s">
        <v>380</v>
      </c>
      <c r="X40" s="92" t="s">
        <v>380</v>
      </c>
      <c r="Y40" s="92" t="s">
        <v>380</v>
      </c>
      <c r="Z40" s="109" t="s">
        <v>380</v>
      </c>
      <c r="AA40" s="146" t="s">
        <v>461</v>
      </c>
      <c r="AB40" s="146" t="s">
        <v>461</v>
      </c>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row>
    <row r="41" spans="1:83" s="117" customFormat="1" ht="96" hidden="1" customHeight="1">
      <c r="A41" s="127" t="str">
        <f>'Cronograma 2020V2'!B39</f>
        <v xml:space="preserve">Condiciones institucionales idóneas para la promoción de la participación </v>
      </c>
      <c r="B41" s="130">
        <f>'Cronograma 2020V2'!C39</f>
        <v>33</v>
      </c>
      <c r="C41" s="79" t="str">
        <f>'Cronograma 2020V2'!D39</f>
        <v>Documentar y socializar con las dependencias, los lineamientos para el desarrollo de las actividades de participación ciudadana en el Ministerio.</v>
      </c>
      <c r="D41" s="78" t="str">
        <f>'Cronograma 2020V2'!V39</f>
        <v>Grupo de Servicio al Ciudadano</v>
      </c>
      <c r="E41" s="80">
        <f>'Cronograma 2020V2'!T39</f>
        <v>43891</v>
      </c>
      <c r="F41" s="80">
        <f>'Cronograma 2020V2'!U39</f>
        <v>43982</v>
      </c>
      <c r="G41" s="87" t="str">
        <f>'Cronograma 2020V2'!F39</f>
        <v>Documento con lineamientos</v>
      </c>
      <c r="H41" s="81">
        <f>'Cronograma 2020V2'!G39</f>
        <v>1</v>
      </c>
      <c r="I41" s="92">
        <v>1</v>
      </c>
      <c r="J41" s="115">
        <f t="shared" si="0"/>
        <v>1</v>
      </c>
      <c r="K41" s="115">
        <v>1</v>
      </c>
      <c r="L41" s="146" t="s">
        <v>665</v>
      </c>
      <c r="M41" s="146" t="s">
        <v>461</v>
      </c>
      <c r="N41" s="92" t="s">
        <v>380</v>
      </c>
      <c r="O41" s="92" t="s">
        <v>380</v>
      </c>
      <c r="P41" s="92" t="s">
        <v>380</v>
      </c>
      <c r="Q41" s="92" t="s">
        <v>380</v>
      </c>
      <c r="R41" s="92" t="s">
        <v>380</v>
      </c>
      <c r="S41" s="92" t="s">
        <v>380</v>
      </c>
      <c r="T41" s="92" t="s">
        <v>380</v>
      </c>
      <c r="U41" s="92" t="s">
        <v>380</v>
      </c>
      <c r="V41" s="92" t="s">
        <v>380</v>
      </c>
      <c r="W41" s="92" t="s">
        <v>380</v>
      </c>
      <c r="X41" s="92" t="s">
        <v>380</v>
      </c>
      <c r="Y41" s="92" t="s">
        <v>380</v>
      </c>
      <c r="Z41" s="109" t="s">
        <v>380</v>
      </c>
      <c r="AA41" s="146" t="s">
        <v>461</v>
      </c>
      <c r="AB41" s="146" t="s">
        <v>461</v>
      </c>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73"/>
      <c r="BT41" s="273"/>
      <c r="BU41" s="273"/>
      <c r="BV41" s="273"/>
      <c r="BW41" s="273"/>
      <c r="BX41" s="273"/>
      <c r="BY41" s="273"/>
      <c r="BZ41" s="273"/>
      <c r="CA41" s="273"/>
      <c r="CB41" s="273"/>
      <c r="CC41" s="273"/>
      <c r="CD41" s="273"/>
      <c r="CE41" s="273"/>
    </row>
    <row r="42" spans="1:83" s="117" customFormat="1" ht="96" hidden="1" customHeight="1">
      <c r="A42" s="127" t="str">
        <f>'Cronograma 2020V2'!B40</f>
        <v xml:space="preserve">Condiciones institucionales idóneas para la promoción de la participación </v>
      </c>
      <c r="B42" s="130">
        <f>'Cronograma 2020V2'!C40</f>
        <v>34</v>
      </c>
      <c r="C42" s="79" t="str">
        <f>'Cronograma 2020V2'!D40</f>
        <v>Construir y socializar con las dependencias de la Entidad, un modelo de encuesta de satisfacción para aplicar en los ejercicios de diálogo con los grupos de interés.</v>
      </c>
      <c r="D42" s="78" t="str">
        <f>'Cronograma 2020V2'!V40</f>
        <v>Grupo de Servicio al Ciudadano</v>
      </c>
      <c r="E42" s="80">
        <f>'Cronograma 2020V2'!T40</f>
        <v>43891</v>
      </c>
      <c r="F42" s="80">
        <f>'Cronograma 2020V2'!U40</f>
        <v>43951</v>
      </c>
      <c r="G42" s="87" t="str">
        <f>'Cronograma 2020V2'!F40</f>
        <v>Modelo de encuesta socializado</v>
      </c>
      <c r="H42" s="81">
        <f>'Cronograma 2020V2'!G40</f>
        <v>1</v>
      </c>
      <c r="I42" s="92">
        <v>1</v>
      </c>
      <c r="J42" s="115">
        <f t="shared" si="0"/>
        <v>1</v>
      </c>
      <c r="K42" s="115">
        <v>1</v>
      </c>
      <c r="L42" s="146" t="s">
        <v>665</v>
      </c>
      <c r="M42" s="146" t="s">
        <v>461</v>
      </c>
      <c r="N42" s="92" t="s">
        <v>380</v>
      </c>
      <c r="O42" s="92" t="s">
        <v>380</v>
      </c>
      <c r="P42" s="92" t="s">
        <v>380</v>
      </c>
      <c r="Q42" s="92" t="s">
        <v>380</v>
      </c>
      <c r="R42" s="92" t="s">
        <v>380</v>
      </c>
      <c r="S42" s="92" t="s">
        <v>380</v>
      </c>
      <c r="T42" s="92" t="s">
        <v>380</v>
      </c>
      <c r="U42" s="92" t="s">
        <v>380</v>
      </c>
      <c r="V42" s="92" t="s">
        <v>380</v>
      </c>
      <c r="W42" s="92" t="s">
        <v>380</v>
      </c>
      <c r="X42" s="92" t="s">
        <v>380</v>
      </c>
      <c r="Y42" s="92" t="s">
        <v>380</v>
      </c>
      <c r="Z42" s="109" t="s">
        <v>380</v>
      </c>
      <c r="AA42" s="146" t="s">
        <v>461</v>
      </c>
      <c r="AB42" s="146" t="s">
        <v>461</v>
      </c>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73"/>
      <c r="BV42" s="273"/>
      <c r="BW42" s="273"/>
      <c r="BX42" s="273"/>
      <c r="BY42" s="273"/>
      <c r="BZ42" s="273"/>
      <c r="CA42" s="273"/>
      <c r="CB42" s="273"/>
      <c r="CC42" s="273"/>
      <c r="CD42" s="273"/>
      <c r="CE42" s="273"/>
    </row>
    <row r="43" spans="1:83" ht="96" hidden="1" customHeight="1">
      <c r="A43" s="127" t="str">
        <f>'Cronograma 2020V2'!B41</f>
        <v xml:space="preserve">Condiciones institucionales idóneas para la promoción de la participación </v>
      </c>
      <c r="B43" s="130">
        <f>'Cronograma 2020V2'!C41</f>
        <v>35</v>
      </c>
      <c r="C43" s="79" t="str">
        <f>'Cronograma 2020V2'!D41</f>
        <v xml:space="preserve">Gestionar el diligenciamiento cuatrimestral del formato interno de reporte del plan de participación ciudadana. </v>
      </c>
      <c r="D43" s="78" t="str">
        <f>'Cronograma 2020V2'!V41</f>
        <v>Grupo de Servicio al Ciudadano</v>
      </c>
      <c r="E43" s="80">
        <f>'Cronograma 2020V2'!T41</f>
        <v>43952</v>
      </c>
      <c r="F43" s="80">
        <f>'Cronograma 2020V2'!U41</f>
        <v>44211</v>
      </c>
      <c r="G43" s="87" t="str">
        <f>'Cronograma 2020V2'!F41</f>
        <v xml:space="preserve">Seguimientos cuatrimestrales </v>
      </c>
      <c r="H43" s="81">
        <f>'Cronograma 2020V2'!G41</f>
        <v>3</v>
      </c>
      <c r="I43" s="84">
        <v>2</v>
      </c>
      <c r="J43" s="83">
        <f t="shared" si="0"/>
        <v>0.66666666666666663</v>
      </c>
      <c r="K43" s="83">
        <v>0.67</v>
      </c>
      <c r="L43" s="176" t="s">
        <v>669</v>
      </c>
      <c r="M43" s="103" t="s">
        <v>670</v>
      </c>
      <c r="N43" s="84" t="s">
        <v>380</v>
      </c>
      <c r="O43" s="84" t="s">
        <v>380</v>
      </c>
      <c r="P43" s="84" t="s">
        <v>380</v>
      </c>
      <c r="Q43" s="84" t="s">
        <v>380</v>
      </c>
      <c r="R43" s="84" t="s">
        <v>380</v>
      </c>
      <c r="S43" s="84" t="s">
        <v>380</v>
      </c>
      <c r="T43" s="84" t="s">
        <v>380</v>
      </c>
      <c r="U43" s="84" t="s">
        <v>380</v>
      </c>
      <c r="V43" s="84" t="s">
        <v>380</v>
      </c>
      <c r="W43" s="84" t="s">
        <v>380</v>
      </c>
      <c r="X43" s="84" t="s">
        <v>380</v>
      </c>
      <c r="Y43" s="84" t="s">
        <v>380</v>
      </c>
      <c r="Z43" s="86" t="s">
        <v>380</v>
      </c>
      <c r="AA43" s="84"/>
      <c r="AB43" s="146" t="s">
        <v>654</v>
      </c>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row>
    <row r="44" spans="1:83" s="117" customFormat="1" ht="96" hidden="1" customHeight="1">
      <c r="A44" s="127" t="str">
        <f>'Cronograma 2020V2'!B42</f>
        <v xml:space="preserve">Condiciones institucionales idóneas para la promoción de la participación </v>
      </c>
      <c r="B44" s="130">
        <f>'Cronograma 2020V2'!C42</f>
        <v>36</v>
      </c>
      <c r="C44" s="79" t="str">
        <f>'Cronograma 2020V2'!D42</f>
        <v>Construir y socializar con las dependencias, modelo de informe de ejercicios de participación ciudadana.</v>
      </c>
      <c r="D44" s="78" t="str">
        <f>'Cronograma 2020V2'!V42</f>
        <v>Grupo de Servicio al Ciudadano</v>
      </c>
      <c r="E44" s="80">
        <f>'Cronograma 2020V2'!T42</f>
        <v>43891</v>
      </c>
      <c r="F44" s="80">
        <f>'Cronograma 2020V2'!U42</f>
        <v>43951</v>
      </c>
      <c r="G44" s="87" t="str">
        <f>'Cronograma 2020V2'!F42</f>
        <v>Modelo de informe socializado</v>
      </c>
      <c r="H44" s="81">
        <f>'Cronograma 2020V2'!G42</f>
        <v>1</v>
      </c>
      <c r="I44" s="92">
        <v>1</v>
      </c>
      <c r="J44" s="115">
        <f t="shared" si="0"/>
        <v>1</v>
      </c>
      <c r="K44" s="115">
        <v>1</v>
      </c>
      <c r="L44" s="146" t="s">
        <v>461</v>
      </c>
      <c r="M44" s="146" t="s">
        <v>461</v>
      </c>
      <c r="N44" s="92" t="s">
        <v>380</v>
      </c>
      <c r="O44" s="92" t="s">
        <v>380</v>
      </c>
      <c r="P44" s="92" t="s">
        <v>380</v>
      </c>
      <c r="Q44" s="92" t="s">
        <v>380</v>
      </c>
      <c r="R44" s="92" t="s">
        <v>380</v>
      </c>
      <c r="S44" s="92" t="s">
        <v>380</v>
      </c>
      <c r="T44" s="92" t="s">
        <v>380</v>
      </c>
      <c r="U44" s="92" t="s">
        <v>380</v>
      </c>
      <c r="V44" s="92" t="s">
        <v>380</v>
      </c>
      <c r="W44" s="92" t="s">
        <v>380</v>
      </c>
      <c r="X44" s="92" t="s">
        <v>380</v>
      </c>
      <c r="Y44" s="92" t="s">
        <v>380</v>
      </c>
      <c r="Z44" s="109" t="s">
        <v>380</v>
      </c>
      <c r="AA44" s="146" t="s">
        <v>461</v>
      </c>
      <c r="AB44" s="146" t="s">
        <v>461</v>
      </c>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273"/>
      <c r="BS44" s="273"/>
      <c r="BT44" s="273"/>
      <c r="BU44" s="273"/>
      <c r="BV44" s="273"/>
      <c r="BW44" s="273"/>
      <c r="BX44" s="273"/>
      <c r="BY44" s="273"/>
      <c r="BZ44" s="273"/>
      <c r="CA44" s="273"/>
      <c r="CB44" s="273"/>
      <c r="CC44" s="273"/>
      <c r="CD44" s="273"/>
      <c r="CE44" s="273"/>
    </row>
    <row r="45" spans="1:83" ht="96" hidden="1" customHeight="1">
      <c r="A45" s="127" t="str">
        <f>'Cronograma 2020V2'!B43</f>
        <v xml:space="preserve">Condiciones institucionales idóneas para la promoción de la participación </v>
      </c>
      <c r="B45" s="130">
        <f>'Cronograma 2020V2'!C43</f>
        <v>37</v>
      </c>
      <c r="C45" s="79" t="str">
        <f>'Cronograma 2020V2'!D43</f>
        <v>Construir y publicar informe de resultados obtenidos de las diferentes actividades de participación ciudadana adelantadas en el plan 2020 y las buenas prácticas identificadas.</v>
      </c>
      <c r="D45" s="78" t="str">
        <f>'Cronograma 2020V2'!V43</f>
        <v>Grupo de Servicio al Ciudadano</v>
      </c>
      <c r="E45" s="80">
        <f>'Cronograma 2020V2'!T43</f>
        <v>44013</v>
      </c>
      <c r="F45" s="80">
        <f>'Cronograma 2020V2'!U43</f>
        <v>44211</v>
      </c>
      <c r="G45" s="87" t="str">
        <f>'Cronograma 2020V2'!F43</f>
        <v>Informe socializado (semestral)</v>
      </c>
      <c r="H45" s="81">
        <f>'Cronograma 2020V2'!G43</f>
        <v>1</v>
      </c>
      <c r="I45" s="84">
        <v>0.6</v>
      </c>
      <c r="J45" s="83">
        <f t="shared" si="0"/>
        <v>0.6</v>
      </c>
      <c r="K45" s="83">
        <v>0.6</v>
      </c>
      <c r="L45" s="174" t="s">
        <v>675</v>
      </c>
      <c r="M45" s="174" t="s">
        <v>676</v>
      </c>
      <c r="N45" s="84" t="s">
        <v>380</v>
      </c>
      <c r="O45" s="84" t="s">
        <v>380</v>
      </c>
      <c r="P45" s="84" t="s">
        <v>380</v>
      </c>
      <c r="Q45" s="84" t="s">
        <v>380</v>
      </c>
      <c r="R45" s="84" t="s">
        <v>380</v>
      </c>
      <c r="S45" s="84" t="s">
        <v>380</v>
      </c>
      <c r="T45" s="84" t="s">
        <v>380</v>
      </c>
      <c r="U45" s="84" t="s">
        <v>380</v>
      </c>
      <c r="V45" s="84" t="s">
        <v>380</v>
      </c>
      <c r="W45" s="84" t="s">
        <v>380</v>
      </c>
      <c r="X45" s="84" t="s">
        <v>380</v>
      </c>
      <c r="Y45" s="84" t="s">
        <v>380</v>
      </c>
      <c r="Z45" s="86" t="s">
        <v>380</v>
      </c>
      <c r="AA45" s="84"/>
      <c r="AB45" s="146" t="s">
        <v>655</v>
      </c>
    </row>
    <row r="46" spans="1:83" ht="96" hidden="1" customHeight="1">
      <c r="A46" s="127" t="str">
        <f>'Cronograma 2020V2'!B44</f>
        <v>Fomento de la cultura institucional de participación ciudadana</v>
      </c>
      <c r="B46" s="130">
        <f>'Cronograma 2020V2'!C44</f>
        <v>38</v>
      </c>
      <c r="C46" s="79" t="str">
        <f>'Cronograma 2020V2'!D44</f>
        <v>Construcción participativa de la estrategia para la organización de archivos y transferencias documentales.</v>
      </c>
      <c r="D46" s="78" t="str">
        <f>'Cronograma 2020V2'!V44</f>
        <v>Grupo de Gestión Documental</v>
      </c>
      <c r="E46" s="80">
        <f>'Cronograma 2020V2'!T44</f>
        <v>43862</v>
      </c>
      <c r="F46" s="80">
        <f>'Cronograma 2020V2'!U44</f>
        <v>44196</v>
      </c>
      <c r="G46" s="87" t="str">
        <f>'Cronograma 2020V2'!F44</f>
        <v>Ejercicio de participación implementado</v>
      </c>
      <c r="H46" s="81">
        <v>38</v>
      </c>
      <c r="I46" s="84">
        <v>7</v>
      </c>
      <c r="J46" s="83">
        <f t="shared" si="0"/>
        <v>0.18421052631578946</v>
      </c>
      <c r="K46" s="83">
        <v>0.25</v>
      </c>
      <c r="L46" s="107" t="s">
        <v>569</v>
      </c>
      <c r="M46" s="84" t="s">
        <v>571</v>
      </c>
      <c r="N46" s="84" t="s">
        <v>367</v>
      </c>
      <c r="O46" s="84" t="s">
        <v>501</v>
      </c>
      <c r="P46" s="84" t="s">
        <v>367</v>
      </c>
      <c r="Q46" s="84" t="s">
        <v>501</v>
      </c>
      <c r="R46" s="84" t="s">
        <v>367</v>
      </c>
      <c r="S46" s="84" t="s">
        <v>367</v>
      </c>
      <c r="T46" s="84" t="s">
        <v>367</v>
      </c>
      <c r="U46" s="84" t="s">
        <v>367</v>
      </c>
      <c r="V46" s="84" t="s">
        <v>367</v>
      </c>
      <c r="W46" s="84" t="s">
        <v>367</v>
      </c>
      <c r="X46" s="84" t="s">
        <v>367</v>
      </c>
      <c r="Y46" s="84" t="s">
        <v>367</v>
      </c>
      <c r="Z46" s="86" t="s">
        <v>367</v>
      </c>
      <c r="AA46" s="103" t="s">
        <v>570</v>
      </c>
      <c r="AB46" s="146" t="s">
        <v>572</v>
      </c>
    </row>
    <row r="47" spans="1:83" s="117" customFormat="1" ht="96" hidden="1" customHeight="1">
      <c r="A47" s="127" t="str">
        <f>'Cronograma 2020V2'!B45</f>
        <v>Fomento de la cultura institucional de participación ciudadana</v>
      </c>
      <c r="B47" s="130">
        <f>'Cronograma 2020V2'!C45</f>
        <v>39</v>
      </c>
      <c r="C47" s="79" t="str">
        <f>'Cronograma 2020V2'!D45</f>
        <v>Socializar los protocolos de atención al ciudadano a los colaboradores de la Entidad.</v>
      </c>
      <c r="D47" s="78" t="str">
        <f>'Cronograma 2020V2'!V45</f>
        <v>Grupo de Servicio al Ciudadano</v>
      </c>
      <c r="E47" s="80">
        <f>'Cronograma 2020V2'!T45</f>
        <v>43862</v>
      </c>
      <c r="F47" s="80">
        <f>'Cronograma 2020V2'!U45</f>
        <v>44196</v>
      </c>
      <c r="G47" s="87" t="str">
        <f>'Cronograma 2020V2'!F45</f>
        <v>Capacitaciones/talleres/charlas/jornadas resalizados/información divulgada</v>
      </c>
      <c r="H47" s="81">
        <f>'Cronograma 2020V2'!G45</f>
        <v>2</v>
      </c>
      <c r="I47" s="92">
        <v>1</v>
      </c>
      <c r="J47" s="115">
        <f t="shared" si="0"/>
        <v>0.5</v>
      </c>
      <c r="K47" s="115">
        <v>0.6</v>
      </c>
      <c r="L47" s="174" t="s">
        <v>673</v>
      </c>
      <c r="M47" s="174" t="s">
        <v>380</v>
      </c>
      <c r="N47" s="92" t="s">
        <v>380</v>
      </c>
      <c r="O47" s="92" t="s">
        <v>380</v>
      </c>
      <c r="P47" s="92" t="s">
        <v>380</v>
      </c>
      <c r="Q47" s="92" t="s">
        <v>380</v>
      </c>
      <c r="R47" s="92" t="s">
        <v>380</v>
      </c>
      <c r="S47" s="92" t="s">
        <v>380</v>
      </c>
      <c r="T47" s="92" t="s">
        <v>380</v>
      </c>
      <c r="U47" s="92" t="s">
        <v>380</v>
      </c>
      <c r="V47" s="92" t="s">
        <v>380</v>
      </c>
      <c r="W47" s="92" t="s">
        <v>380</v>
      </c>
      <c r="X47" s="92" t="s">
        <v>380</v>
      </c>
      <c r="Y47" s="92" t="s">
        <v>380</v>
      </c>
      <c r="Z47" s="109" t="s">
        <v>380</v>
      </c>
      <c r="AA47" s="92"/>
      <c r="AB47" s="146" t="s">
        <v>674</v>
      </c>
    </row>
    <row r="48" spans="1:83" s="117" customFormat="1" ht="96" hidden="1" customHeight="1">
      <c r="A48" s="127" t="str">
        <f>'Cronograma 2020V2'!B46</f>
        <v>Fomento de la cultura institucional de participación ciudadana</v>
      </c>
      <c r="B48" s="130">
        <f>'Cronograma 2020V2'!C46</f>
        <v>40</v>
      </c>
      <c r="C48" s="79" t="str">
        <f>'Cronograma 2020V2'!D46</f>
        <v>Socializar los lineamientos institucionales de participación ciudadana a los colaboradores de la Entidad.</v>
      </c>
      <c r="D48" s="78" t="str">
        <f>'Cronograma 2020V2'!V46</f>
        <v>Grupo de Servicio al Ciudadano</v>
      </c>
      <c r="E48" s="80">
        <f>'Cronograma 2020V2'!T46</f>
        <v>43891</v>
      </c>
      <c r="F48" s="80">
        <f>'Cronograma 2020V2'!U46</f>
        <v>44165</v>
      </c>
      <c r="G48" s="87" t="str">
        <f>'Cronograma 2020V2'!F46</f>
        <v>Jornadas realizadas</v>
      </c>
      <c r="H48" s="81">
        <f>'Cronograma 2020V2'!G46</f>
        <v>2</v>
      </c>
      <c r="I48" s="92">
        <v>1</v>
      </c>
      <c r="J48" s="115">
        <v>1</v>
      </c>
      <c r="K48" s="115">
        <v>1</v>
      </c>
      <c r="L48" s="174" t="s">
        <v>671</v>
      </c>
      <c r="M48" s="174" t="s">
        <v>672</v>
      </c>
      <c r="N48" s="92" t="s">
        <v>380</v>
      </c>
      <c r="O48" s="92" t="s">
        <v>380</v>
      </c>
      <c r="P48" s="92" t="s">
        <v>380</v>
      </c>
      <c r="Q48" s="92" t="s">
        <v>380</v>
      </c>
      <c r="R48" s="92" t="s">
        <v>380</v>
      </c>
      <c r="S48" s="92" t="s">
        <v>380</v>
      </c>
      <c r="T48" s="92" t="s">
        <v>380</v>
      </c>
      <c r="U48" s="92" t="s">
        <v>380</v>
      </c>
      <c r="V48" s="92" t="s">
        <v>380</v>
      </c>
      <c r="W48" s="92" t="s">
        <v>380</v>
      </c>
      <c r="X48" s="92" t="s">
        <v>380</v>
      </c>
      <c r="Y48" s="92" t="s">
        <v>380</v>
      </c>
      <c r="Z48" s="109" t="s">
        <v>380</v>
      </c>
      <c r="AA48" s="92"/>
      <c r="AB48" s="146" t="s">
        <v>653</v>
      </c>
    </row>
    <row r="49" spans="1:28" s="117" customFormat="1" ht="170" hidden="1" customHeight="1">
      <c r="A49" s="127" t="str">
        <f>'Cronograma 2020V2'!B47</f>
        <v>Fomento de la cultura institucional de participación ciudadana</v>
      </c>
      <c r="B49" s="130">
        <f>'Cronograma 2020V2'!C47</f>
        <v>41</v>
      </c>
      <c r="C49" s="79" t="str">
        <f>'Cronograma 2020V2'!D47</f>
        <v>Construir participativamente el código de integridad del Ministerio.</v>
      </c>
      <c r="D49" s="78" t="str">
        <f>'Cronograma 2020V2'!V47</f>
        <v>Grupo de Gestión Humana</v>
      </c>
      <c r="E49" s="80">
        <f>'Cronograma 2020V2'!T47</f>
        <v>43891</v>
      </c>
      <c r="F49" s="80">
        <f>'Cronograma 2020V2'!U47</f>
        <v>44196</v>
      </c>
      <c r="G49" s="87" t="str">
        <f>'Cronograma 2020V2'!F47</f>
        <v>Propuesta de Código de integridad Ministerio de Justicia y del Derecho construida con el Equipo de Integridad Ministerio de Justicia y del Derecho que se conforme</v>
      </c>
      <c r="H49" s="81">
        <f>'Cronograma 2020V2'!G47</f>
        <v>1</v>
      </c>
      <c r="I49" s="92">
        <v>0.67</v>
      </c>
      <c r="J49" s="115">
        <f t="shared" si="0"/>
        <v>0.67</v>
      </c>
      <c r="K49" s="115">
        <v>0.67</v>
      </c>
      <c r="L49" s="168" t="s">
        <v>631</v>
      </c>
      <c r="M49" s="168" t="s">
        <v>632</v>
      </c>
      <c r="N49" s="168" t="s">
        <v>633</v>
      </c>
      <c r="O49" s="92" t="s">
        <v>634</v>
      </c>
      <c r="P49" s="168" t="s">
        <v>633</v>
      </c>
      <c r="Q49" s="92" t="s">
        <v>634</v>
      </c>
      <c r="R49" s="92" t="s">
        <v>635</v>
      </c>
      <c r="S49" s="92" t="s">
        <v>636</v>
      </c>
      <c r="T49" s="92" t="s">
        <v>637</v>
      </c>
      <c r="U49" s="93" t="s">
        <v>380</v>
      </c>
      <c r="V49" s="92" t="s">
        <v>380</v>
      </c>
      <c r="W49" s="92" t="s">
        <v>638</v>
      </c>
      <c r="X49" s="92" t="s">
        <v>639</v>
      </c>
      <c r="Y49" s="92" t="s">
        <v>640</v>
      </c>
      <c r="Z49" s="109" t="s">
        <v>519</v>
      </c>
      <c r="AA49" s="92" t="s">
        <v>380</v>
      </c>
      <c r="AB49" s="146" t="s">
        <v>641</v>
      </c>
    </row>
  </sheetData>
  <autoFilter ref="A8:CE49">
    <filterColumn colId="3">
      <filters>
        <filter val="Dirección de Justicia Formal"/>
      </filters>
    </filterColumn>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autoFilter>
  <mergeCells count="33">
    <mergeCell ref="C7:C8"/>
    <mergeCell ref="D7:D8"/>
    <mergeCell ref="E7:E8"/>
    <mergeCell ref="F7:F8"/>
    <mergeCell ref="G7:G8"/>
    <mergeCell ref="AC1:CE44"/>
    <mergeCell ref="A2:G2"/>
    <mergeCell ref="H2:J2"/>
    <mergeCell ref="L2:M2"/>
    <mergeCell ref="A3:C5"/>
    <mergeCell ref="D3:G3"/>
    <mergeCell ref="H3:N3"/>
    <mergeCell ref="O3:O5"/>
    <mergeCell ref="P3:P5"/>
    <mergeCell ref="D4:G4"/>
    <mergeCell ref="H4:N4"/>
    <mergeCell ref="D5:G5"/>
    <mergeCell ref="AA7:AA8"/>
    <mergeCell ref="A6:AB6"/>
    <mergeCell ref="A7:A8"/>
    <mergeCell ref="B7:B8"/>
    <mergeCell ref="H5:N5"/>
    <mergeCell ref="X7:Z7"/>
    <mergeCell ref="D1:T1"/>
    <mergeCell ref="U1:W1"/>
    <mergeCell ref="AA1:AB5"/>
    <mergeCell ref="H7:M7"/>
    <mergeCell ref="N7:O7"/>
    <mergeCell ref="AB7:AB8"/>
    <mergeCell ref="P7:Q7"/>
    <mergeCell ref="R7:T7"/>
    <mergeCell ref="U7:V7"/>
    <mergeCell ref="W7:W8"/>
  </mergeCells>
  <conditionalFormatting sqref="J9:K9">
    <cfRule type="cellIs" dxfId="107" priority="45" operator="equal">
      <formula>1</formula>
    </cfRule>
    <cfRule type="cellIs" dxfId="106" priority="46" operator="between">
      <formula>0.01</formula>
      <formula>0.99</formula>
    </cfRule>
    <cfRule type="cellIs" dxfId="105" priority="47" operator="equal">
      <formula>0</formula>
    </cfRule>
    <cfRule type="containsText" dxfId="104" priority="48" operator="containsText" text="0%">
      <formula>NOT(ISERROR(SEARCH("0%",J9)))</formula>
    </cfRule>
  </conditionalFormatting>
  <conditionalFormatting sqref="J10:K10 J12:K14 J18:K20 J36:K49 J22:K24 J32:K33">
    <cfRule type="cellIs" dxfId="103" priority="41" operator="equal">
      <formula>1</formula>
    </cfRule>
    <cfRule type="cellIs" dxfId="102" priority="42" operator="between">
      <formula>0.01</formula>
      <formula>0.99</formula>
    </cfRule>
    <cfRule type="cellIs" dxfId="101" priority="43" operator="equal">
      <formula>0</formula>
    </cfRule>
    <cfRule type="containsText" dxfId="100" priority="44" operator="containsText" text="0%">
      <formula>NOT(ISERROR(SEARCH("0%",J10)))</formula>
    </cfRule>
  </conditionalFormatting>
  <conditionalFormatting sqref="J11:K11">
    <cfRule type="cellIs" dxfId="99" priority="37" operator="equal">
      <formula>1</formula>
    </cfRule>
    <cfRule type="cellIs" dxfId="98" priority="38" operator="between">
      <formula>0.01</formula>
      <formula>0.99</formula>
    </cfRule>
    <cfRule type="cellIs" dxfId="97" priority="39" operator="equal">
      <formula>0</formula>
    </cfRule>
    <cfRule type="containsText" dxfId="96" priority="40" operator="containsText" text="0%">
      <formula>NOT(ISERROR(SEARCH("0%",J11)))</formula>
    </cfRule>
  </conditionalFormatting>
  <conditionalFormatting sqref="J16:K16">
    <cfRule type="cellIs" dxfId="95" priority="29" operator="equal">
      <formula>1</formula>
    </cfRule>
    <cfRule type="cellIs" dxfId="94" priority="30" operator="between">
      <formula>0.01</formula>
      <formula>0.99</formula>
    </cfRule>
    <cfRule type="cellIs" dxfId="93" priority="31" operator="equal">
      <formula>0</formula>
    </cfRule>
    <cfRule type="containsText" dxfId="92" priority="32" operator="containsText" text="0%">
      <formula>NOT(ISERROR(SEARCH("0%",J16)))</formula>
    </cfRule>
  </conditionalFormatting>
  <conditionalFormatting sqref="J17:K17">
    <cfRule type="cellIs" dxfId="91" priority="33" operator="equal">
      <formula>1</formula>
    </cfRule>
    <cfRule type="cellIs" dxfId="90" priority="34" operator="between">
      <formula>0.01</formula>
      <formula>0.99</formula>
    </cfRule>
    <cfRule type="cellIs" dxfId="89" priority="35" operator="equal">
      <formula>0</formula>
    </cfRule>
    <cfRule type="containsText" dxfId="88" priority="36" operator="containsText" text="0%">
      <formula>NOT(ISERROR(SEARCH("0%",J17)))</formula>
    </cfRule>
  </conditionalFormatting>
  <conditionalFormatting sqref="J15:K15">
    <cfRule type="cellIs" dxfId="87" priority="25" operator="equal">
      <formula>1</formula>
    </cfRule>
    <cfRule type="cellIs" dxfId="86" priority="26" operator="between">
      <formula>0.01</formula>
      <formula>0.99</formula>
    </cfRule>
    <cfRule type="cellIs" dxfId="85" priority="27" operator="equal">
      <formula>0</formula>
    </cfRule>
    <cfRule type="containsText" dxfId="84" priority="28" operator="containsText" text="0%">
      <formula>NOT(ISERROR(SEARCH("0%",J15)))</formula>
    </cfRule>
  </conditionalFormatting>
  <conditionalFormatting sqref="J21:K21">
    <cfRule type="cellIs" dxfId="83" priority="21" operator="equal">
      <formula>1</formula>
    </cfRule>
    <cfRule type="cellIs" dxfId="82" priority="22" operator="between">
      <formula>0.01</formula>
      <formula>0.99</formula>
    </cfRule>
    <cfRule type="cellIs" dxfId="81" priority="23" operator="equal">
      <formula>0</formula>
    </cfRule>
    <cfRule type="containsText" dxfId="80" priority="24" operator="containsText" text="0%">
      <formula>NOT(ISERROR(SEARCH("0%",J21)))</formula>
    </cfRule>
  </conditionalFormatting>
  <conditionalFormatting sqref="J34:K34">
    <cfRule type="cellIs" dxfId="79" priority="17" operator="equal">
      <formula>1</formula>
    </cfRule>
    <cfRule type="cellIs" dxfId="78" priority="18" operator="between">
      <formula>0.01</formula>
      <formula>0.99</formula>
    </cfRule>
    <cfRule type="cellIs" dxfId="77" priority="19" operator="equal">
      <formula>0</formula>
    </cfRule>
    <cfRule type="containsText" dxfId="76" priority="20" operator="containsText" text="0%">
      <formula>NOT(ISERROR(SEARCH("0%",J34)))</formula>
    </cfRule>
  </conditionalFormatting>
  <conditionalFormatting sqref="J35:K35">
    <cfRule type="cellIs" dxfId="75" priority="13" operator="equal">
      <formula>1</formula>
    </cfRule>
    <cfRule type="cellIs" dxfId="74" priority="14" operator="between">
      <formula>0.01</formula>
      <formula>0.99</formula>
    </cfRule>
    <cfRule type="cellIs" dxfId="73" priority="15" operator="equal">
      <formula>0</formula>
    </cfRule>
    <cfRule type="containsText" dxfId="72" priority="16" operator="containsText" text="0%">
      <formula>NOT(ISERROR(SEARCH("0%",J35)))</formula>
    </cfRule>
  </conditionalFormatting>
  <conditionalFormatting sqref="J25:K31">
    <cfRule type="cellIs" dxfId="71" priority="9" operator="equal">
      <formula>1</formula>
    </cfRule>
    <cfRule type="cellIs" dxfId="70" priority="10" operator="between">
      <formula>0.01</formula>
      <formula>0.99</formula>
    </cfRule>
    <cfRule type="cellIs" dxfId="69" priority="11" operator="equal">
      <formula>0</formula>
    </cfRule>
    <cfRule type="containsText" dxfId="68" priority="12" operator="containsText" text="0%">
      <formula>NOT(ISERROR(SEARCH("0%",J25)))</formula>
    </cfRule>
  </conditionalFormatting>
  <conditionalFormatting sqref="K2">
    <cfRule type="cellIs" dxfId="67" priority="5" operator="equal">
      <formula>1</formula>
    </cfRule>
    <cfRule type="cellIs" dxfId="66" priority="6" operator="between">
      <formula>0.01</formula>
      <formula>0.99</formula>
    </cfRule>
    <cfRule type="cellIs" dxfId="65" priority="7" operator="equal">
      <formula>0</formula>
    </cfRule>
    <cfRule type="containsText" dxfId="64" priority="8" operator="containsText" text="0%">
      <formula>NOT(ISERROR(SEARCH("0%",K2)))</formula>
    </cfRule>
  </conditionalFormatting>
  <conditionalFormatting sqref="N2">
    <cfRule type="cellIs" dxfId="63" priority="1" operator="equal">
      <formula>1</formula>
    </cfRule>
    <cfRule type="cellIs" dxfId="62" priority="2" operator="between">
      <formula>0.01</formula>
      <formula>0.99</formula>
    </cfRule>
    <cfRule type="cellIs" dxfId="61" priority="3" operator="equal">
      <formula>0</formula>
    </cfRule>
    <cfRule type="containsText" dxfId="60" priority="4" operator="containsText" text="0%">
      <formula>NOT(ISERROR(SEARCH("0%",N2)))</formula>
    </cfRule>
  </conditionalFormatting>
  <hyperlinks>
    <hyperlink ref="V49" r:id="rId1" display="https://www.minjusticia.gov.co/Normatividad/Normatividad/Resoluciones/Resoluciones_2020"/>
    <hyperlink ref="M11" r:id="rId2"/>
    <hyperlink ref="M25" r:id="rId3"/>
    <hyperlink ref="M31" r:id="rId4"/>
    <hyperlink ref="M27" r:id="rId5"/>
    <hyperlink ref="M28" r:id="rId6"/>
  </hyperlinks>
  <pageMargins left="0.75" right="0.75" top="1" bottom="1" header="0.5" footer="0.5"/>
  <pageSetup orientation="portrait" horizontalDpi="4294967292" verticalDpi="4294967292"/>
  <drawing r:id="rId7"/>
  <legacyDrawing r:id="rId8"/>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enableFormatConditionsCalculation="0">
    <tabColor rgb="FF660066"/>
  </sheetPr>
  <dimension ref="A1:CE49"/>
  <sheetViews>
    <sheetView topLeftCell="A3" workbookViewId="0">
      <selection activeCell="D22" sqref="D22"/>
    </sheetView>
  </sheetViews>
  <sheetFormatPr baseColWidth="10" defaultColWidth="10.83203125" defaultRowHeight="13" x14ac:dyDescent="0"/>
  <cols>
    <col min="1" max="1" width="14.83203125" style="97" customWidth="1"/>
    <col min="2" max="2" width="5.6640625" style="88" customWidth="1"/>
    <col min="3" max="3" width="32.33203125" style="89" customWidth="1"/>
    <col min="4" max="4" width="20.1640625" style="88" customWidth="1"/>
    <col min="5" max="5" width="13.1640625" style="88" customWidth="1"/>
    <col min="6" max="6" width="12.5" style="88" customWidth="1"/>
    <col min="7" max="7" width="15" style="88" customWidth="1"/>
    <col min="8" max="8" width="14.1640625" style="88" customWidth="1"/>
    <col min="9" max="9" width="10.33203125" style="90" customWidth="1"/>
    <col min="10" max="10" width="13.1640625" style="88" customWidth="1"/>
    <col min="11" max="11" width="13" style="88" customWidth="1"/>
    <col min="12" max="12" width="42.5" style="97" customWidth="1"/>
    <col min="13" max="13" width="62" style="90" customWidth="1"/>
    <col min="14" max="14" width="13.33203125" style="97" customWidth="1"/>
    <col min="15" max="15" width="14.83203125" style="97" customWidth="1"/>
    <col min="16" max="16" width="13" style="97" customWidth="1"/>
    <col min="17" max="17" width="14.1640625" style="97" customWidth="1"/>
    <col min="18" max="18" width="15.5" style="97" customWidth="1"/>
    <col min="19" max="19" width="12.83203125" style="97" customWidth="1"/>
    <col min="20" max="22" width="13" style="97" customWidth="1"/>
    <col min="23" max="23" width="15.83203125" style="97" customWidth="1"/>
    <col min="24" max="24" width="13.5" style="97" customWidth="1"/>
    <col min="25" max="25" width="11.83203125" style="97" customWidth="1"/>
    <col min="26" max="26" width="17" style="97" customWidth="1"/>
    <col min="27" max="27" width="50.1640625" style="90" customWidth="1"/>
    <col min="28" max="28" width="44.33203125" style="90" customWidth="1"/>
    <col min="29" max="16384" width="10.83203125" style="71"/>
  </cols>
  <sheetData>
    <row r="1" spans="1:83" ht="66" customHeight="1" thickBot="1">
      <c r="A1" s="125"/>
      <c r="B1" s="70"/>
      <c r="C1" s="143"/>
      <c r="D1" s="325" t="s">
        <v>331</v>
      </c>
      <c r="E1" s="326"/>
      <c r="F1" s="326"/>
      <c r="G1" s="326"/>
      <c r="H1" s="326"/>
      <c r="I1" s="326"/>
      <c r="J1" s="326"/>
      <c r="K1" s="326"/>
      <c r="L1" s="326"/>
      <c r="M1" s="326"/>
      <c r="N1" s="326"/>
      <c r="O1" s="326"/>
      <c r="P1" s="326"/>
      <c r="Q1" s="326"/>
      <c r="R1" s="326"/>
      <c r="S1" s="326"/>
      <c r="T1" s="327"/>
      <c r="U1" s="270" t="s">
        <v>332</v>
      </c>
      <c r="V1" s="271"/>
      <c r="W1" s="272"/>
      <c r="X1" s="142"/>
      <c r="Y1" s="142"/>
      <c r="Z1" s="142"/>
      <c r="AA1" s="282"/>
      <c r="AB1" s="282"/>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273"/>
      <c r="BP1" s="273"/>
      <c r="BQ1" s="273"/>
      <c r="BR1" s="273"/>
      <c r="BS1" s="273"/>
      <c r="BT1" s="273"/>
      <c r="BU1" s="273"/>
      <c r="BV1" s="273"/>
      <c r="BW1" s="273"/>
      <c r="BX1" s="273"/>
      <c r="BY1" s="273"/>
      <c r="BZ1" s="273"/>
      <c r="CA1" s="273"/>
      <c r="CB1" s="273"/>
      <c r="CC1" s="273"/>
      <c r="CD1" s="273"/>
      <c r="CE1" s="273"/>
    </row>
    <row r="2" spans="1:83" ht="63" customHeight="1" thickBot="1">
      <c r="A2" s="290" t="s">
        <v>333</v>
      </c>
      <c r="B2" s="291"/>
      <c r="C2" s="291"/>
      <c r="D2" s="291"/>
      <c r="E2" s="291"/>
      <c r="F2" s="291"/>
      <c r="G2" s="291"/>
      <c r="H2" s="292" t="s">
        <v>334</v>
      </c>
      <c r="I2" s="293"/>
      <c r="J2" s="293"/>
      <c r="K2" s="144">
        <f>AVERAGE(J9:J49)</f>
        <v>1.2680487804878049</v>
      </c>
      <c r="L2" s="293" t="s">
        <v>335</v>
      </c>
      <c r="M2" s="293"/>
      <c r="N2" s="147">
        <f>AVERAGE(K9:K49)</f>
        <v>0.98292682926829267</v>
      </c>
      <c r="O2" s="149" t="s">
        <v>529</v>
      </c>
      <c r="P2" s="148" t="s">
        <v>528</v>
      </c>
      <c r="Q2" s="112"/>
      <c r="R2" s="112"/>
      <c r="S2" s="112"/>
      <c r="T2" s="112"/>
      <c r="U2" s="112"/>
      <c r="V2" s="112"/>
      <c r="W2" s="112"/>
      <c r="X2" s="112"/>
      <c r="Y2" s="112"/>
      <c r="Z2" s="112"/>
      <c r="AA2" s="282"/>
      <c r="AB2" s="282"/>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c r="BF2" s="273"/>
      <c r="BG2" s="273"/>
      <c r="BH2" s="273"/>
      <c r="BI2" s="273"/>
      <c r="BJ2" s="273"/>
      <c r="BK2" s="273"/>
      <c r="BL2" s="273"/>
      <c r="BM2" s="273"/>
      <c r="BN2" s="273"/>
      <c r="BO2" s="273"/>
      <c r="BP2" s="273"/>
      <c r="BQ2" s="273"/>
      <c r="BR2" s="273"/>
      <c r="BS2" s="273"/>
      <c r="BT2" s="273"/>
      <c r="BU2" s="273"/>
      <c r="BV2" s="273"/>
      <c r="BW2" s="273"/>
      <c r="BX2" s="273"/>
      <c r="BY2" s="273"/>
      <c r="BZ2" s="273"/>
      <c r="CA2" s="273"/>
      <c r="CB2" s="273"/>
      <c r="CC2" s="273"/>
      <c r="CD2" s="273"/>
      <c r="CE2" s="273"/>
    </row>
    <row r="3" spans="1:83" ht="16" customHeight="1" thickBot="1">
      <c r="A3" s="330" t="s">
        <v>336</v>
      </c>
      <c r="B3" s="331"/>
      <c r="C3" s="332"/>
      <c r="D3" s="316" t="s">
        <v>337</v>
      </c>
      <c r="E3" s="317"/>
      <c r="F3" s="317"/>
      <c r="G3" s="318"/>
      <c r="H3" s="305" t="s">
        <v>522</v>
      </c>
      <c r="I3" s="306"/>
      <c r="J3" s="306"/>
      <c r="K3" s="306"/>
      <c r="L3" s="306"/>
      <c r="M3" s="306"/>
      <c r="N3" s="306"/>
      <c r="O3" s="336" t="s">
        <v>530</v>
      </c>
      <c r="P3" s="337" t="s">
        <v>43</v>
      </c>
      <c r="Q3" s="112"/>
      <c r="R3" s="112"/>
      <c r="S3" s="112"/>
      <c r="T3" s="112"/>
      <c r="U3" s="112"/>
      <c r="V3" s="112"/>
      <c r="W3" s="112"/>
      <c r="X3" s="112"/>
      <c r="Y3" s="112"/>
      <c r="Z3" s="112"/>
      <c r="AA3" s="282"/>
      <c r="AB3" s="282"/>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row>
    <row r="4" spans="1:83" ht="16" customHeight="1" thickBot="1">
      <c r="A4" s="333"/>
      <c r="B4" s="334"/>
      <c r="C4" s="335"/>
      <c r="D4" s="343" t="s">
        <v>338</v>
      </c>
      <c r="E4" s="344"/>
      <c r="F4" s="344"/>
      <c r="G4" s="345"/>
      <c r="H4" s="308" t="s">
        <v>521</v>
      </c>
      <c r="I4" s="309"/>
      <c r="J4" s="309"/>
      <c r="K4" s="309"/>
      <c r="L4" s="309"/>
      <c r="M4" s="309"/>
      <c r="N4" s="309"/>
      <c r="O4" s="336"/>
      <c r="P4" s="337"/>
      <c r="Q4" s="112"/>
      <c r="R4" s="112"/>
      <c r="S4" s="112"/>
      <c r="T4" s="112"/>
      <c r="U4" s="112"/>
      <c r="V4" s="112"/>
      <c r="W4" s="112"/>
      <c r="X4" s="112"/>
      <c r="Y4" s="112"/>
      <c r="Z4" s="112"/>
      <c r="AA4" s="282"/>
      <c r="AB4" s="282"/>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row>
    <row r="5" spans="1:83" ht="16" customHeight="1">
      <c r="A5" s="333"/>
      <c r="B5" s="334"/>
      <c r="C5" s="335"/>
      <c r="D5" s="346" t="s">
        <v>339</v>
      </c>
      <c r="E5" s="347"/>
      <c r="F5" s="347"/>
      <c r="G5" s="348"/>
      <c r="H5" s="349" t="s">
        <v>523</v>
      </c>
      <c r="I5" s="350"/>
      <c r="J5" s="350"/>
      <c r="K5" s="350"/>
      <c r="L5" s="350"/>
      <c r="M5" s="350"/>
      <c r="N5" s="350"/>
      <c r="O5" s="336"/>
      <c r="P5" s="337"/>
      <c r="Q5" s="112"/>
      <c r="R5" s="112"/>
      <c r="S5" s="112"/>
      <c r="T5" s="112"/>
      <c r="U5" s="112"/>
      <c r="V5" s="112"/>
      <c r="W5" s="112"/>
      <c r="X5" s="112"/>
      <c r="Y5" s="112"/>
      <c r="Z5" s="112"/>
      <c r="AA5" s="282"/>
      <c r="AB5" s="282"/>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row>
    <row r="6" spans="1:83" ht="27" customHeight="1" thickBot="1">
      <c r="A6" s="295" t="s">
        <v>340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row>
    <row r="7" spans="1:83" ht="25" customHeight="1" thickBot="1">
      <c r="A7" s="274" t="s">
        <v>4</v>
      </c>
      <c r="B7" s="278" t="s">
        <v>5</v>
      </c>
      <c r="C7" s="276" t="s">
        <v>6</v>
      </c>
      <c r="D7" s="278" t="str">
        <f>'[1]Cronograma 2020 consolidado'!V5</f>
        <v>Dependencia (s) responsable (s)</v>
      </c>
      <c r="E7" s="286" t="s">
        <v>341</v>
      </c>
      <c r="F7" s="278" t="s">
        <v>20</v>
      </c>
      <c r="G7" s="278" t="s">
        <v>8</v>
      </c>
      <c r="H7" s="287" t="s">
        <v>342</v>
      </c>
      <c r="I7" s="288"/>
      <c r="J7" s="288"/>
      <c r="K7" s="288"/>
      <c r="L7" s="288"/>
      <c r="M7" s="289"/>
      <c r="N7" s="280" t="s">
        <v>343</v>
      </c>
      <c r="O7" s="281"/>
      <c r="P7" s="280" t="s">
        <v>344</v>
      </c>
      <c r="Q7" s="285"/>
      <c r="R7" s="280" t="s">
        <v>345</v>
      </c>
      <c r="S7" s="285"/>
      <c r="T7" s="285"/>
      <c r="U7" s="280" t="s">
        <v>346</v>
      </c>
      <c r="V7" s="285"/>
      <c r="W7" s="328" t="s">
        <v>347</v>
      </c>
      <c r="X7" s="280" t="s">
        <v>348</v>
      </c>
      <c r="Y7" s="285"/>
      <c r="Z7" s="285"/>
      <c r="AA7" s="276" t="s">
        <v>349</v>
      </c>
      <c r="AB7" s="297" t="s">
        <v>350</v>
      </c>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3"/>
      <c r="BA7" s="273"/>
      <c r="BB7" s="273"/>
      <c r="BC7" s="273"/>
      <c r="BD7" s="273"/>
      <c r="BE7" s="273"/>
      <c r="BF7" s="273"/>
      <c r="BG7" s="273"/>
      <c r="BH7" s="273"/>
      <c r="BI7" s="273"/>
      <c r="BJ7" s="273"/>
      <c r="BK7" s="273"/>
      <c r="BL7" s="273"/>
      <c r="BM7" s="273"/>
      <c r="BN7" s="273"/>
      <c r="BO7" s="273"/>
      <c r="BP7" s="273"/>
      <c r="BQ7" s="273"/>
      <c r="BR7" s="273"/>
      <c r="BS7" s="273"/>
      <c r="BT7" s="273"/>
      <c r="BU7" s="273"/>
      <c r="BV7" s="273"/>
      <c r="BW7" s="273"/>
      <c r="BX7" s="273"/>
      <c r="BY7" s="273"/>
      <c r="BZ7" s="273"/>
      <c r="CA7" s="273"/>
      <c r="CB7" s="273"/>
      <c r="CC7" s="273"/>
      <c r="CD7" s="273"/>
      <c r="CE7" s="273"/>
    </row>
    <row r="8" spans="1:83" ht="53" thickBot="1">
      <c r="A8" s="275"/>
      <c r="B8" s="279"/>
      <c r="C8" s="277"/>
      <c r="D8" s="279"/>
      <c r="E8" s="280"/>
      <c r="F8" s="279"/>
      <c r="G8" s="279"/>
      <c r="H8" s="68" t="s">
        <v>351</v>
      </c>
      <c r="I8" s="72" t="s">
        <v>352</v>
      </c>
      <c r="J8" s="69" t="s">
        <v>683</v>
      </c>
      <c r="K8" s="69" t="s">
        <v>682</v>
      </c>
      <c r="L8" s="73" t="s">
        <v>680</v>
      </c>
      <c r="M8" s="72" t="s">
        <v>681</v>
      </c>
      <c r="N8" s="72" t="s">
        <v>355</v>
      </c>
      <c r="O8" s="74" t="s">
        <v>356</v>
      </c>
      <c r="P8" s="75" t="s">
        <v>357</v>
      </c>
      <c r="Q8" s="72" t="s">
        <v>358</v>
      </c>
      <c r="R8" s="72" t="s">
        <v>359</v>
      </c>
      <c r="S8" s="72" t="s">
        <v>360</v>
      </c>
      <c r="T8" s="76" t="s">
        <v>361</v>
      </c>
      <c r="U8" s="72" t="s">
        <v>362</v>
      </c>
      <c r="V8" s="72" t="s">
        <v>363</v>
      </c>
      <c r="W8" s="329"/>
      <c r="X8" s="74" t="s">
        <v>364</v>
      </c>
      <c r="Y8" s="77" t="s">
        <v>365</v>
      </c>
      <c r="Z8" s="76" t="s">
        <v>366</v>
      </c>
      <c r="AA8" s="277"/>
      <c r="AB8" s="298"/>
      <c r="AC8" s="273"/>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273"/>
      <c r="BB8" s="273"/>
      <c r="BC8" s="273"/>
      <c r="BD8" s="273"/>
      <c r="BE8" s="273"/>
      <c r="BF8" s="273"/>
      <c r="BG8" s="273"/>
      <c r="BH8" s="273"/>
      <c r="BI8" s="273"/>
      <c r="BJ8" s="273"/>
      <c r="BK8" s="273"/>
      <c r="BL8" s="273"/>
      <c r="BM8" s="273"/>
      <c r="BN8" s="273"/>
      <c r="BO8" s="273"/>
      <c r="BP8" s="273"/>
      <c r="BQ8" s="273"/>
      <c r="BR8" s="273"/>
      <c r="BS8" s="273"/>
      <c r="BT8" s="273"/>
      <c r="BU8" s="273"/>
      <c r="BV8" s="273"/>
      <c r="BW8" s="273"/>
      <c r="BX8" s="273"/>
      <c r="BY8" s="273"/>
      <c r="BZ8" s="273"/>
      <c r="CA8" s="273"/>
      <c r="CB8" s="273"/>
      <c r="CC8" s="273"/>
      <c r="CD8" s="273"/>
      <c r="CE8" s="273"/>
    </row>
    <row r="9" spans="1:83" ht="96" hidden="1" customHeight="1">
      <c r="A9" s="127" t="str">
        <f>'Cronograma 2020V2'!B7</f>
        <v xml:space="preserve">Promoción efectiva de la participación ciudadana </v>
      </c>
      <c r="B9" s="130">
        <f>'Cronograma 2020V2'!C7</f>
        <v>1</v>
      </c>
      <c r="C9" s="79" t="str">
        <f>'Cronograma 2020V2'!D7</f>
        <v>Desarrollar el VI encuentro nacional de socialización de la política integral para enfrentar el problema de las drogas "Ruta Futuro" con los entes territoriales.</v>
      </c>
      <c r="D9" s="78" t="str">
        <f>'Cronograma 2020V2'!V7</f>
        <v>Dirección de Política de Drogas y Actividades Relacionadas</v>
      </c>
      <c r="E9" s="80">
        <f>'Cronograma 2020V2'!T7</f>
        <v>43862</v>
      </c>
      <c r="F9" s="80">
        <f>'Cronograma 2020V2'!U7</f>
        <v>44165</v>
      </c>
      <c r="G9" s="87" t="str">
        <f>'Cronograma 2020V2'!F7</f>
        <v>Encuentro realizado</v>
      </c>
      <c r="H9" s="81">
        <f>'Cronograma 2020V2'!G7</f>
        <v>1</v>
      </c>
      <c r="I9" s="82">
        <v>1</v>
      </c>
      <c r="J9" s="83">
        <f>I9/H9</f>
        <v>1</v>
      </c>
      <c r="K9" s="83">
        <v>1</v>
      </c>
      <c r="L9" s="91" t="s">
        <v>721</v>
      </c>
      <c r="M9" s="91" t="s">
        <v>722</v>
      </c>
      <c r="N9" s="163" t="s">
        <v>723</v>
      </c>
      <c r="O9" s="138" t="s">
        <v>724</v>
      </c>
      <c r="P9" s="163" t="s">
        <v>723</v>
      </c>
      <c r="Q9" s="138" t="s">
        <v>724</v>
      </c>
      <c r="R9" s="196" t="s">
        <v>725</v>
      </c>
      <c r="S9" s="104" t="s">
        <v>726</v>
      </c>
      <c r="T9" s="191" t="s">
        <v>727</v>
      </c>
      <c r="U9" s="177">
        <v>44181</v>
      </c>
      <c r="V9" s="177">
        <v>44181</v>
      </c>
      <c r="W9" s="103" t="s">
        <v>728</v>
      </c>
      <c r="X9" s="104" t="s">
        <v>380</v>
      </c>
      <c r="Y9" s="104" t="s">
        <v>380</v>
      </c>
      <c r="Z9" s="104" t="s">
        <v>380</v>
      </c>
      <c r="AA9" s="104" t="s">
        <v>380</v>
      </c>
      <c r="AB9" s="178" t="s">
        <v>653</v>
      </c>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c r="BU9" s="273"/>
      <c r="BV9" s="273"/>
      <c r="BW9" s="273"/>
      <c r="BX9" s="273"/>
      <c r="BY9" s="273"/>
      <c r="BZ9" s="273"/>
      <c r="CA9" s="273"/>
      <c r="CB9" s="273"/>
      <c r="CC9" s="273"/>
      <c r="CD9" s="273"/>
      <c r="CE9" s="273"/>
    </row>
    <row r="10" spans="1:83" ht="96" hidden="1" customHeight="1">
      <c r="A10" s="127" t="str">
        <f>'Cronograma 2020V2'!B8</f>
        <v xml:space="preserve">Promoción efectiva de la participación ciudadana </v>
      </c>
      <c r="B10" s="130">
        <f>'Cronograma 2020V2'!C8</f>
        <v>2</v>
      </c>
      <c r="C10" s="79" t="str">
        <f>'Cronograma 2020V2'!D8</f>
        <v>Realizar mediciones de percepción del grupo objetivo al que va dirigida la información respecto a la calidad y accesibilidad de la oferta institucional y el servicio recibido. (Encuesta ODC).</v>
      </c>
      <c r="D10" s="78" t="str">
        <f>'Cronograma 2020V2'!V8</f>
        <v>Dirección de Política de Drogas y Actividades Relacionadas</v>
      </c>
      <c r="E10" s="80">
        <f>'Cronograma 2020V2'!T8</f>
        <v>44042</v>
      </c>
      <c r="F10" s="80" t="str">
        <f>'Cronograma 2020V2'!U8</f>
        <v xml:space="preserve"> 30/12/20</v>
      </c>
      <c r="G10" s="87" t="str">
        <f>'Cronograma 2020V2'!F8</f>
        <v>Mediciones realizadas</v>
      </c>
      <c r="H10" s="81">
        <f>'Cronograma 2020V2'!G8</f>
        <v>1</v>
      </c>
      <c r="I10" s="84">
        <v>1</v>
      </c>
      <c r="J10" s="83">
        <f t="shared" ref="J10:J49" si="0">I10/H10</f>
        <v>1</v>
      </c>
      <c r="K10" s="83">
        <v>1</v>
      </c>
      <c r="L10" s="91" t="s">
        <v>729</v>
      </c>
      <c r="M10" s="206" t="s">
        <v>730</v>
      </c>
      <c r="N10" s="207" t="s">
        <v>723</v>
      </c>
      <c r="O10" s="208" t="s">
        <v>724</v>
      </c>
      <c r="P10" s="209" t="s">
        <v>725</v>
      </c>
      <c r="Q10" s="208" t="s">
        <v>472</v>
      </c>
      <c r="R10" s="209" t="s">
        <v>725</v>
      </c>
      <c r="S10" s="209" t="s">
        <v>731</v>
      </c>
      <c r="T10" s="210" t="s">
        <v>732</v>
      </c>
      <c r="U10" s="211">
        <v>44181</v>
      </c>
      <c r="V10" s="211">
        <v>44181</v>
      </c>
      <c r="W10" s="210" t="s">
        <v>380</v>
      </c>
      <c r="X10" s="212" t="s">
        <v>380</v>
      </c>
      <c r="Y10" s="212" t="s">
        <v>380</v>
      </c>
      <c r="Z10" s="212" t="s">
        <v>380</v>
      </c>
      <c r="AA10" s="104" t="s">
        <v>380</v>
      </c>
      <c r="AB10" s="218" t="s">
        <v>653</v>
      </c>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row>
    <row r="11" spans="1:83" ht="99" hidden="1" customHeight="1">
      <c r="A11" s="127" t="str">
        <f>'Cronograma 2020V2'!B9</f>
        <v xml:space="preserve">Promoción efectiva de la participación ciudadana </v>
      </c>
      <c r="B11" s="130">
        <f>'Cronograma 2020V2'!C9</f>
        <v>3</v>
      </c>
      <c r="C11" s="79" t="str">
        <f>'Cronograma 2020V2'!D9</f>
        <v>Evaluar el impacto y la funcionalidad del formulario web que permite  la racionalización del trámite de repatriaciones.</v>
      </c>
      <c r="D11" s="78" t="str">
        <f>'Cronograma 2020V2'!V9</f>
        <v>Dirección de Asuntos Internacionales</v>
      </c>
      <c r="E11" s="78">
        <f>'Cronograma 2020V2'!T9</f>
        <v>43892</v>
      </c>
      <c r="F11" s="78">
        <f>'Cronograma 2020V2'!U9</f>
        <v>44012</v>
      </c>
      <c r="G11" s="87" t="str">
        <f>'Cronograma 2020V2'!F9</f>
        <v>Consultas realizadas</v>
      </c>
      <c r="H11" s="81">
        <f>'Cronograma 2020V2'!G9</f>
        <v>3</v>
      </c>
      <c r="I11" s="84">
        <v>0</v>
      </c>
      <c r="J11" s="83">
        <f t="shared" si="0"/>
        <v>0</v>
      </c>
      <c r="K11" s="83">
        <v>0.3</v>
      </c>
      <c r="L11" s="219" t="s">
        <v>794</v>
      </c>
      <c r="M11" s="219" t="s">
        <v>795</v>
      </c>
      <c r="N11" s="220">
        <v>43839</v>
      </c>
      <c r="O11" s="221" t="s">
        <v>422</v>
      </c>
      <c r="P11" s="224" t="s">
        <v>367</v>
      </c>
      <c r="Q11" s="224" t="s">
        <v>367</v>
      </c>
      <c r="R11" s="224" t="s">
        <v>367</v>
      </c>
      <c r="S11" s="224" t="s">
        <v>367</v>
      </c>
      <c r="T11" s="224" t="s">
        <v>367</v>
      </c>
      <c r="U11" s="224" t="s">
        <v>367</v>
      </c>
      <c r="V11" s="224" t="s">
        <v>367</v>
      </c>
      <c r="W11" s="224" t="s">
        <v>367</v>
      </c>
      <c r="X11" s="224" t="s">
        <v>367</v>
      </c>
      <c r="Y11" s="224" t="s">
        <v>367</v>
      </c>
      <c r="Z11" s="224" t="s">
        <v>367</v>
      </c>
      <c r="AA11" s="205" t="s">
        <v>812</v>
      </c>
      <c r="AB11" s="204" t="s">
        <v>813</v>
      </c>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3"/>
      <c r="BA11" s="273"/>
      <c r="BB11" s="273"/>
      <c r="BC11" s="273"/>
      <c r="BD11" s="273"/>
      <c r="BE11" s="273"/>
      <c r="BF11" s="273"/>
      <c r="BG11" s="273"/>
      <c r="BH11" s="273"/>
      <c r="BI11" s="273"/>
      <c r="BJ11" s="273"/>
      <c r="BK11" s="273"/>
      <c r="BL11" s="273"/>
      <c r="BM11" s="273"/>
      <c r="BN11" s="273"/>
      <c r="BO11" s="273"/>
      <c r="BP11" s="273"/>
      <c r="BQ11" s="273"/>
      <c r="BR11" s="273"/>
      <c r="BS11" s="273"/>
      <c r="BT11" s="273"/>
      <c r="BU11" s="273"/>
      <c r="BV11" s="273"/>
      <c r="BW11" s="273"/>
      <c r="BX11" s="273"/>
      <c r="BY11" s="273"/>
      <c r="BZ11" s="273"/>
      <c r="CA11" s="273"/>
      <c r="CB11" s="273"/>
      <c r="CC11" s="273"/>
      <c r="CD11" s="273"/>
      <c r="CE11" s="273"/>
    </row>
    <row r="12" spans="1:83" ht="143" hidden="1" customHeight="1">
      <c r="A12" s="127" t="str">
        <f>'Cronograma 2020V2'!B10</f>
        <v xml:space="preserve">Promoción efectiva de la participación ciudadana </v>
      </c>
      <c r="B12" s="130">
        <f>'Cronograma 2020V2'!C10</f>
        <v>4</v>
      </c>
      <c r="C12" s="79" t="str">
        <f>'Cronograma 2020V2'!D10</f>
        <v>Realizar un Facebook live o un directo en YouTube para dialogar con los grupos de interés sobre los trámites de licencias cannabis.</v>
      </c>
      <c r="D12" s="78" t="str">
        <f>'Cronograma 2020V2'!V10</f>
        <v>Subdirección de Control y Fiscalización de Sustancias Químicas y Estupefacientes</v>
      </c>
      <c r="E12" s="80">
        <f>'Cronograma 2020V2'!T10</f>
        <v>43983</v>
      </c>
      <c r="F12" s="80">
        <f>'Cronograma 2020V2'!U10</f>
        <v>44196</v>
      </c>
      <c r="G12" s="87" t="str">
        <f>'Cronograma 2020V2'!F10</f>
        <v>Diálogo virtual implementado</v>
      </c>
      <c r="H12" s="81">
        <f>'Cronograma 2020V2'!G10</f>
        <v>1</v>
      </c>
      <c r="I12" s="84">
        <v>1</v>
      </c>
      <c r="J12" s="83">
        <f t="shared" si="0"/>
        <v>1</v>
      </c>
      <c r="K12" s="83">
        <v>1</v>
      </c>
      <c r="L12" s="197" t="s">
        <v>593</v>
      </c>
      <c r="M12" s="197" t="s">
        <v>792</v>
      </c>
      <c r="N12" s="95">
        <v>43997</v>
      </c>
      <c r="O12" s="84" t="s">
        <v>373</v>
      </c>
      <c r="P12" s="95">
        <v>43997</v>
      </c>
      <c r="Q12" s="96" t="s">
        <v>472</v>
      </c>
      <c r="R12" s="95">
        <v>44006</v>
      </c>
      <c r="S12" s="92" t="s">
        <v>595</v>
      </c>
      <c r="T12" s="84">
        <v>400</v>
      </c>
      <c r="U12" s="213">
        <v>44174</v>
      </c>
      <c r="V12" s="84" t="s">
        <v>373</v>
      </c>
      <c r="W12" s="84" t="s">
        <v>380</v>
      </c>
      <c r="X12" s="84" t="s">
        <v>380</v>
      </c>
      <c r="Y12" s="84" t="s">
        <v>380</v>
      </c>
      <c r="Z12" s="86" t="s">
        <v>380</v>
      </c>
      <c r="AA12" s="104" t="s">
        <v>380</v>
      </c>
      <c r="AB12" s="146" t="s">
        <v>653</v>
      </c>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row>
    <row r="13" spans="1:83" ht="177" hidden="1" customHeight="1">
      <c r="A13" s="127" t="str">
        <f>'Cronograma 2020V2'!B11</f>
        <v xml:space="preserve">Promoción efectiva de la participación ciudadana </v>
      </c>
      <c r="B13" s="130">
        <f>'Cronograma 2020V2'!C11</f>
        <v>5</v>
      </c>
      <c r="C13" s="79" t="str">
        <f>'Cronograma 2020V2'!D11</f>
        <v>Realizar un Facebook live o un directo en YouTube para dialogar con los grupos de interés sobre los trámites de sustancias químicas.</v>
      </c>
      <c r="D13" s="78" t="str">
        <f>'Cronograma 2020V2'!V11</f>
        <v>Subdirección de Control y Fiscalización de Sustancias Químicas y Estupefacientes</v>
      </c>
      <c r="E13" s="80">
        <f>'Cronograma 2020V2'!T11</f>
        <v>43983</v>
      </c>
      <c r="F13" s="80">
        <f>'Cronograma 2020V2'!U11</f>
        <v>44196</v>
      </c>
      <c r="G13" s="87" t="str">
        <f>'Cronograma 2020V2'!F11</f>
        <v>Diálogo virtual implementado</v>
      </c>
      <c r="H13" s="81">
        <f>'Cronograma 2020V2'!G11</f>
        <v>1</v>
      </c>
      <c r="I13" s="84">
        <v>1</v>
      </c>
      <c r="J13" s="83">
        <f t="shared" si="0"/>
        <v>1</v>
      </c>
      <c r="K13" s="83">
        <v>1</v>
      </c>
      <c r="L13" s="197" t="s">
        <v>596</v>
      </c>
      <c r="M13" s="197" t="s">
        <v>792</v>
      </c>
      <c r="N13" s="95">
        <v>44027</v>
      </c>
      <c r="O13" s="84" t="s">
        <v>373</v>
      </c>
      <c r="P13" s="95">
        <v>44027</v>
      </c>
      <c r="Q13" s="96" t="s">
        <v>472</v>
      </c>
      <c r="R13" s="95">
        <v>44029</v>
      </c>
      <c r="S13" s="92" t="s">
        <v>595</v>
      </c>
      <c r="T13" s="84">
        <v>4000</v>
      </c>
      <c r="U13" s="213">
        <v>44175</v>
      </c>
      <c r="V13" s="84" t="s">
        <v>373</v>
      </c>
      <c r="W13" s="84" t="s">
        <v>380</v>
      </c>
      <c r="X13" s="84" t="s">
        <v>380</v>
      </c>
      <c r="Y13" s="84" t="s">
        <v>380</v>
      </c>
      <c r="Z13" s="86" t="s">
        <v>380</v>
      </c>
      <c r="AA13" s="104" t="s">
        <v>380</v>
      </c>
      <c r="AB13" s="146" t="s">
        <v>653</v>
      </c>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row>
    <row r="14" spans="1:83" ht="172.5" hidden="1" customHeight="1">
      <c r="A14" s="127" t="str">
        <f>'Cronograma 2020V2'!B12</f>
        <v xml:space="preserve">Promoción efectiva de la participación ciudadana </v>
      </c>
      <c r="B14" s="130">
        <f>'Cronograma 2020V2'!C12</f>
        <v>6</v>
      </c>
      <c r="C14" s="79" t="str">
        <f>'Cronograma 2020V2'!D12</f>
        <v xml:space="preserve">Realización de conversatorios virtuales sobre la "continuidad de los servicios de conciliación por medios virtuales".  </v>
      </c>
      <c r="D14" s="78" t="str">
        <f>'Cronograma 2020V2'!V12</f>
        <v>Dirección de Métodos Alternativos de Solución de Conflictos</v>
      </c>
      <c r="E14" s="80">
        <f>'Cronograma 2020V2'!T12</f>
        <v>43922</v>
      </c>
      <c r="F14" s="80">
        <f>'Cronograma 2020V2'!U12</f>
        <v>44196</v>
      </c>
      <c r="G14" s="87" t="str">
        <f>'Cronograma 2020V2'!F12</f>
        <v>Conversatorios virtuales realizados</v>
      </c>
      <c r="H14" s="81">
        <f>'Cronograma 2020V2'!G12</f>
        <v>7</v>
      </c>
      <c r="I14" s="84">
        <v>7</v>
      </c>
      <c r="J14" s="83">
        <f t="shared" si="0"/>
        <v>1</v>
      </c>
      <c r="K14" s="83">
        <v>1</v>
      </c>
      <c r="L14" s="156" t="s">
        <v>537</v>
      </c>
      <c r="M14" s="150" t="s">
        <v>538</v>
      </c>
      <c r="N14" s="153" t="s">
        <v>533</v>
      </c>
      <c r="O14" s="151" t="s">
        <v>531</v>
      </c>
      <c r="P14" s="153" t="s">
        <v>533</v>
      </c>
      <c r="Q14" s="151" t="s">
        <v>531</v>
      </c>
      <c r="R14" s="151" t="s">
        <v>532</v>
      </c>
      <c r="S14" s="151" t="s">
        <v>534</v>
      </c>
      <c r="T14" s="84">
        <f>28+26+14+0+172+105+67</f>
        <v>412</v>
      </c>
      <c r="U14" s="158" t="s">
        <v>539</v>
      </c>
      <c r="V14" s="155" t="s">
        <v>540</v>
      </c>
      <c r="W14" s="157" t="s">
        <v>535</v>
      </c>
      <c r="X14" s="154" t="s">
        <v>380</v>
      </c>
      <c r="Y14" s="152" t="s">
        <v>380</v>
      </c>
      <c r="Z14" s="154" t="s">
        <v>380</v>
      </c>
      <c r="AA14" s="104" t="s">
        <v>536</v>
      </c>
      <c r="AB14" s="146" t="s">
        <v>541</v>
      </c>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row>
    <row r="15" spans="1:83" s="117" customFormat="1" ht="96" hidden="1" customHeight="1">
      <c r="A15" s="127" t="str">
        <f>'Cronograma 2020V2'!B13</f>
        <v xml:space="preserve">Promoción efectiva de la participación ciudadana </v>
      </c>
      <c r="B15" s="130">
        <f>'Cronograma 2020V2'!C13</f>
        <v>7</v>
      </c>
      <c r="C15" s="79" t="str">
        <f>'Cronograma 2020V2'!D13</f>
        <v>Realizar divulgación y socialización de la política de simplificación, depuración y armonización del ordenamiento jurídico y de la herramienta Suin Juriscol.</v>
      </c>
      <c r="D15" s="78" t="str">
        <f>'Cronograma 2020V2'!V13</f>
        <v>Dirección de Desarrollo del Derecho y el Ordenamiento Jurídico</v>
      </c>
      <c r="E15" s="80">
        <f>'Cronograma 2020V2'!T13</f>
        <v>43922</v>
      </c>
      <c r="F15" s="80">
        <f>'Cronograma 2020V2'!U13</f>
        <v>44196</v>
      </c>
      <c r="G15" s="87" t="str">
        <f>'Cronograma 2020V2'!F13</f>
        <v>Eventos realizados</v>
      </c>
      <c r="H15" s="81">
        <f>'Cronograma 2020V2'!G13</f>
        <v>2</v>
      </c>
      <c r="I15" s="103">
        <v>2</v>
      </c>
      <c r="J15" s="115">
        <f>I15/H15</f>
        <v>1</v>
      </c>
      <c r="K15" s="115">
        <v>1</v>
      </c>
      <c r="L15" s="172" t="s">
        <v>695</v>
      </c>
      <c r="M15" s="172" t="s">
        <v>708</v>
      </c>
      <c r="N15" s="106" t="s">
        <v>696</v>
      </c>
      <c r="O15" s="103" t="s">
        <v>697</v>
      </c>
      <c r="P15" s="106" t="s">
        <v>696</v>
      </c>
      <c r="Q15" s="106" t="s">
        <v>576</v>
      </c>
      <c r="R15" s="106" t="s">
        <v>696</v>
      </c>
      <c r="S15" s="106" t="s">
        <v>576</v>
      </c>
      <c r="T15" s="165" t="s">
        <v>579</v>
      </c>
      <c r="U15" s="189" t="s">
        <v>698</v>
      </c>
      <c r="V15" s="103" t="s">
        <v>699</v>
      </c>
      <c r="W15" s="103" t="s">
        <v>700</v>
      </c>
      <c r="X15" s="163" t="s">
        <v>584</v>
      </c>
      <c r="Y15" s="163" t="s">
        <v>584</v>
      </c>
      <c r="Z15" s="103" t="s">
        <v>706</v>
      </c>
      <c r="AA15" s="104" t="s">
        <v>701</v>
      </c>
      <c r="AB15" s="146" t="s">
        <v>653</v>
      </c>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E15" s="273"/>
    </row>
    <row r="16" spans="1:83" s="117" customFormat="1" ht="207" hidden="1" customHeight="1">
      <c r="A16" s="127" t="str">
        <f>'Cronograma 2020V2'!B14</f>
        <v xml:space="preserve">Promoción efectiva de la participación ciudadana </v>
      </c>
      <c r="B16" s="130">
        <f>'Cronograma 2020V2'!C14</f>
        <v>8</v>
      </c>
      <c r="C16" s="79" t="str">
        <f>'Cronograma 2020V2'!D14</f>
        <v>Difusión de la la herramienta Suin-Juriscol para las entidades territoriales.</v>
      </c>
      <c r="D16" s="78" t="str">
        <f>'Cronograma 2020V2'!V14</f>
        <v>Dirección de Desarrollo del Derecho y el Ordenamiento Jurídico</v>
      </c>
      <c r="E16" s="80">
        <f>'Cronograma 2020V2'!T14</f>
        <v>43922</v>
      </c>
      <c r="F16" s="80">
        <f>'Cronograma 2020V2'!U14</f>
        <v>44196</v>
      </c>
      <c r="G16" s="87" t="str">
        <f>'Cronograma 2020V2'!F14</f>
        <v>Divulgación realizada</v>
      </c>
      <c r="H16" s="81">
        <v>1</v>
      </c>
      <c r="I16" s="103">
        <v>1</v>
      </c>
      <c r="J16" s="115">
        <f>I16/H16</f>
        <v>1</v>
      </c>
      <c r="K16" s="115">
        <v>1</v>
      </c>
      <c r="L16" s="172" t="s">
        <v>705</v>
      </c>
      <c r="M16" s="172" t="s">
        <v>709</v>
      </c>
      <c r="N16" s="106">
        <v>43916</v>
      </c>
      <c r="O16" s="103" t="s">
        <v>394</v>
      </c>
      <c r="P16" s="106" t="s">
        <v>556</v>
      </c>
      <c r="Q16" s="103" t="s">
        <v>394</v>
      </c>
      <c r="R16" s="103" t="s">
        <v>557</v>
      </c>
      <c r="S16" s="103" t="s">
        <v>396</v>
      </c>
      <c r="T16" s="163" t="s">
        <v>558</v>
      </c>
      <c r="U16" s="190" t="s">
        <v>698</v>
      </c>
      <c r="V16" s="191" t="s">
        <v>699</v>
      </c>
      <c r="W16" s="103" t="s">
        <v>700</v>
      </c>
      <c r="X16" s="104" t="s">
        <v>380</v>
      </c>
      <c r="Y16" s="104" t="s">
        <v>380</v>
      </c>
      <c r="Z16" s="177">
        <v>44165</v>
      </c>
      <c r="AA16" s="104" t="s">
        <v>702</v>
      </c>
      <c r="AB16" s="146" t="s">
        <v>707</v>
      </c>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row>
    <row r="17" spans="1:83" s="117" customFormat="1" ht="155" hidden="1" customHeight="1">
      <c r="A17" s="127" t="str">
        <f>'Cronograma 2020V2'!B15</f>
        <v xml:space="preserve">Promoción efectiva de la participación ciudadana </v>
      </c>
      <c r="B17" s="130">
        <f>'Cronograma 2020V2'!C15</f>
        <v>9</v>
      </c>
      <c r="C17" s="79" t="str">
        <f>'Cronograma 2020V2'!D15</f>
        <v>Presentar y socializar la Metodología de depuración de los Decretos Únicos Reglamentarios (DUR).</v>
      </c>
      <c r="D17" s="78" t="str">
        <f>'Cronograma 2020V2'!V15</f>
        <v>Dirección de Desarrollo del Derecho y el Ordenamiento Jurídico</v>
      </c>
      <c r="E17" s="80">
        <f>'Cronograma 2020V2'!T15</f>
        <v>43862</v>
      </c>
      <c r="F17" s="80">
        <f>'Cronograma 2020V2'!U15</f>
        <v>44470</v>
      </c>
      <c r="G17" s="87" t="str">
        <f>'Cronograma 2020V2'!F15</f>
        <v>Mesa de trabajo realizada</v>
      </c>
      <c r="H17" s="81">
        <f>'Cronograma 2020V2'!G15</f>
        <v>1</v>
      </c>
      <c r="I17" s="103">
        <v>1</v>
      </c>
      <c r="J17" s="115">
        <f>I17/H17</f>
        <v>1</v>
      </c>
      <c r="K17" s="115">
        <v>1</v>
      </c>
      <c r="L17" s="172" t="s">
        <v>703</v>
      </c>
      <c r="M17" s="172" t="s">
        <v>710</v>
      </c>
      <c r="N17" s="106">
        <v>44071</v>
      </c>
      <c r="O17" s="103" t="s">
        <v>559</v>
      </c>
      <c r="P17" s="118">
        <v>44064</v>
      </c>
      <c r="Q17" s="103" t="s">
        <v>560</v>
      </c>
      <c r="R17" s="106" t="s">
        <v>561</v>
      </c>
      <c r="S17" s="106" t="s">
        <v>562</v>
      </c>
      <c r="T17" s="103" t="s">
        <v>563</v>
      </c>
      <c r="U17" s="192" t="s">
        <v>698</v>
      </c>
      <c r="V17" s="103" t="s">
        <v>699</v>
      </c>
      <c r="W17" s="104" t="s">
        <v>380</v>
      </c>
      <c r="X17" s="163" t="s">
        <v>583</v>
      </c>
      <c r="Y17" s="104" t="s">
        <v>380</v>
      </c>
      <c r="Z17" s="177">
        <v>44064</v>
      </c>
      <c r="AA17" s="104" t="s">
        <v>704</v>
      </c>
      <c r="AB17" s="146" t="s">
        <v>707</v>
      </c>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row>
    <row r="18" spans="1:83" s="117" customFormat="1" ht="96" hidden="1" customHeight="1">
      <c r="A18" s="127" t="str">
        <f>'Cronograma 2020V2'!B16</f>
        <v xml:space="preserve">Promoción efectiva de la participación ciudadana </v>
      </c>
      <c r="B18" s="130">
        <f>'Cronograma 2020V2'!C16</f>
        <v>10</v>
      </c>
      <c r="C18" s="79" t="str">
        <f>'Cronograma 2020V2'!D16</f>
        <v>Jornadas de capacitación sobre procedimiento legislativo.</v>
      </c>
      <c r="D18" s="78" t="str">
        <f>'Cronograma 2020V2'!V16</f>
        <v>Grupo de Asuntos Legislativos</v>
      </c>
      <c r="E18" s="80">
        <f>'Cronograma 2020V2'!T16</f>
        <v>43922</v>
      </c>
      <c r="F18" s="80">
        <f>'Cronograma 2020V2'!U16</f>
        <v>44196</v>
      </c>
      <c r="G18" s="87" t="str">
        <f>'Cronograma 2020V2'!F16</f>
        <v>Jornada presencial realizada</v>
      </c>
      <c r="H18" s="81">
        <f>'Cronograma 2020V2'!G16</f>
        <v>1</v>
      </c>
      <c r="I18" s="92">
        <v>1</v>
      </c>
      <c r="J18" s="119">
        <f t="shared" si="0"/>
        <v>1</v>
      </c>
      <c r="K18" s="119">
        <v>1</v>
      </c>
      <c r="L18" s="108" t="s">
        <v>645</v>
      </c>
      <c r="M18" s="92" t="s">
        <v>646</v>
      </c>
      <c r="N18" s="120">
        <v>43895</v>
      </c>
      <c r="O18" s="114" t="s">
        <v>408</v>
      </c>
      <c r="P18" s="120">
        <v>43895</v>
      </c>
      <c r="Q18" s="114" t="s">
        <v>409</v>
      </c>
      <c r="R18" s="120">
        <v>43899</v>
      </c>
      <c r="S18" s="120" t="s">
        <v>28</v>
      </c>
      <c r="T18" s="121">
        <v>38</v>
      </c>
      <c r="U18" s="140">
        <v>43899</v>
      </c>
      <c r="V18" s="141" t="s">
        <v>474</v>
      </c>
      <c r="W18" s="141" t="s">
        <v>380</v>
      </c>
      <c r="X18" s="122" t="s">
        <v>380</v>
      </c>
      <c r="Y18" s="122" t="s">
        <v>380</v>
      </c>
      <c r="Z18" s="135" t="s">
        <v>380</v>
      </c>
      <c r="AA18" s="104" t="s">
        <v>380</v>
      </c>
      <c r="AB18" s="146" t="s">
        <v>541</v>
      </c>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row>
    <row r="19" spans="1:83" ht="96" hidden="1" customHeight="1">
      <c r="A19" s="127" t="str">
        <f>'Cronograma 2020V2'!B17</f>
        <v xml:space="preserve">Promoción efectiva de la participación ciudadana </v>
      </c>
      <c r="B19" s="130">
        <f>'Cronograma 2020V2'!C17</f>
        <v>11</v>
      </c>
      <c r="C19" s="79" t="str">
        <f>'Cronograma 2020V2'!D17</f>
        <v>Consulta de percepción de la información oficial producida por el Ministerio de Justicia y del Derecho a los medios de comunicación masivos nacionales.</v>
      </c>
      <c r="D19" s="78" t="str">
        <f>'Cronograma 2020V2'!V17</f>
        <v>Oficina de Prensa y Comunicaciones</v>
      </c>
      <c r="E19" s="80">
        <f>'Cronograma 2020V2'!T17</f>
        <v>43831</v>
      </c>
      <c r="F19" s="80">
        <f>'Cronograma 2020V2'!U17</f>
        <v>44195</v>
      </c>
      <c r="G19" s="87" t="str">
        <f>'Cronograma 2020V2'!F17</f>
        <v>Encuesta aplicada</v>
      </c>
      <c r="H19" s="81">
        <f>'Cronograma 2020V2'!G17</f>
        <v>3</v>
      </c>
      <c r="I19" s="82">
        <v>3</v>
      </c>
      <c r="J19" s="83">
        <f t="shared" si="0"/>
        <v>1</v>
      </c>
      <c r="K19" s="83">
        <v>1</v>
      </c>
      <c r="L19" s="91" t="s">
        <v>750</v>
      </c>
      <c r="M19" s="91" t="s">
        <v>751</v>
      </c>
      <c r="N19" s="104" t="s">
        <v>380</v>
      </c>
      <c r="O19" s="104" t="s">
        <v>380</v>
      </c>
      <c r="P19" s="177">
        <v>44175</v>
      </c>
      <c r="Q19" s="104" t="s">
        <v>764</v>
      </c>
      <c r="R19" s="177">
        <v>44175</v>
      </c>
      <c r="S19" s="104" t="s">
        <v>764</v>
      </c>
      <c r="T19" s="104">
        <v>10</v>
      </c>
      <c r="U19" s="177">
        <v>44186</v>
      </c>
      <c r="V19" s="104" t="s">
        <v>474</v>
      </c>
      <c r="W19" s="104" t="s">
        <v>380</v>
      </c>
      <c r="X19" s="104" t="s">
        <v>380</v>
      </c>
      <c r="Y19" s="104" t="s">
        <v>380</v>
      </c>
      <c r="Z19" s="104" t="s">
        <v>380</v>
      </c>
      <c r="AA19" s="104" t="s">
        <v>380</v>
      </c>
      <c r="AB19" s="146" t="s">
        <v>653</v>
      </c>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row>
    <row r="20" spans="1:83" s="117" customFormat="1" ht="96" hidden="1" customHeight="1">
      <c r="A20" s="127" t="str">
        <f>'Cronograma 2020V2'!B18</f>
        <v xml:space="preserve">Promoción efectiva de la participación ciudadana </v>
      </c>
      <c r="B20" s="130">
        <f>'Cronograma 2020V2'!C18</f>
        <v>12</v>
      </c>
      <c r="C20" s="79" t="str">
        <f>'Cronograma 2020V2'!D18</f>
        <v>Encuestas realizadas en la Estrategia Interinstitucional de Jornadas móviles de atención y orientación a víctimas del conflicto armado.</v>
      </c>
      <c r="D20" s="78" t="str">
        <f>'Cronograma 2020V2'!V18</f>
        <v>Dirección de Justicia Transicional</v>
      </c>
      <c r="E20" s="80">
        <f>'Cronograma 2020V2'!T18</f>
        <v>43922</v>
      </c>
      <c r="F20" s="80">
        <f>'Cronograma 2020V2'!U18</f>
        <v>44165</v>
      </c>
      <c r="G20" s="87" t="str">
        <f>'Cronograma 2020V2'!F18</f>
        <v>Encuesta aplicada (10% de la población atendida)</v>
      </c>
      <c r="H20" s="81">
        <f>'Cronograma 2020V2'!G18</f>
        <v>1</v>
      </c>
      <c r="I20" s="103">
        <v>1</v>
      </c>
      <c r="J20" s="119">
        <f t="shared" si="0"/>
        <v>1</v>
      </c>
      <c r="K20" s="123">
        <v>1</v>
      </c>
      <c r="L20" s="91" t="s">
        <v>737</v>
      </c>
      <c r="M20" s="91" t="s">
        <v>738</v>
      </c>
      <c r="N20" s="103" t="s">
        <v>415</v>
      </c>
      <c r="O20" s="103" t="s">
        <v>416</v>
      </c>
      <c r="P20" s="103" t="s">
        <v>415</v>
      </c>
      <c r="Q20" s="103" t="s">
        <v>416</v>
      </c>
      <c r="R20" s="103" t="s">
        <v>415</v>
      </c>
      <c r="S20" s="103" t="s">
        <v>28</v>
      </c>
      <c r="T20" s="103">
        <v>706</v>
      </c>
      <c r="U20" s="195">
        <v>44196</v>
      </c>
      <c r="V20" s="182" t="s">
        <v>474</v>
      </c>
      <c r="W20" s="104" t="s">
        <v>796</v>
      </c>
      <c r="X20" s="104" t="s">
        <v>380</v>
      </c>
      <c r="Y20" s="104" t="s">
        <v>380</v>
      </c>
      <c r="Z20" s="104" t="s">
        <v>380</v>
      </c>
      <c r="AA20" s="104" t="s">
        <v>380</v>
      </c>
      <c r="AB20" s="146" t="s">
        <v>653</v>
      </c>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73"/>
      <c r="CD20" s="273"/>
      <c r="CE20" s="273"/>
    </row>
    <row r="21" spans="1:83" s="117" customFormat="1" ht="96" hidden="1" customHeight="1">
      <c r="A21" s="127" t="str">
        <f>'Cronograma 2020V2'!B19</f>
        <v xml:space="preserve">Promoción efectiva de la participación ciudadana </v>
      </c>
      <c r="B21" s="130">
        <f>'Cronograma 2020V2'!C19</f>
        <v>13</v>
      </c>
      <c r="C21" s="79" t="str">
        <f>'Cronograma 2020V2'!D19</f>
        <v>Publicar en el SECOP I y II la información relacionada con los procesos contractuales, para brindar el espacio a los oferentes, veedurías ciudadanas y ciudadanos en general de participar en el proceso contractual de la Entidad.</v>
      </c>
      <c r="D21" s="78" t="str">
        <f>'Cronograma 2020V2'!V19</f>
        <v>Grupo de Gestión Contractual</v>
      </c>
      <c r="E21" s="80">
        <f>'Cronograma 2020V2'!T19</f>
        <v>43862</v>
      </c>
      <c r="F21" s="80">
        <f>'Cronograma 2020V2'!U19</f>
        <v>44196</v>
      </c>
      <c r="G21" s="87" t="str">
        <f>'Cronograma 2020V2'!F19</f>
        <v>Información publicada</v>
      </c>
      <c r="H21" s="81">
        <f>'Cronograma 2020V2'!G19</f>
        <v>1</v>
      </c>
      <c r="I21" s="91">
        <v>1</v>
      </c>
      <c r="J21" s="115">
        <f t="shared" si="0"/>
        <v>1</v>
      </c>
      <c r="K21" s="124">
        <v>1</v>
      </c>
      <c r="L21" s="92" t="s">
        <v>736</v>
      </c>
      <c r="M21" s="92" t="s">
        <v>419</v>
      </c>
      <c r="N21" s="92" t="s">
        <v>420</v>
      </c>
      <c r="O21" s="92" t="s">
        <v>421</v>
      </c>
      <c r="P21" s="109" t="s">
        <v>420</v>
      </c>
      <c r="Q21" s="92" t="s">
        <v>421</v>
      </c>
      <c r="R21" s="92" t="s">
        <v>420</v>
      </c>
      <c r="S21" s="92" t="s">
        <v>422</v>
      </c>
      <c r="T21" s="92" t="s">
        <v>380</v>
      </c>
      <c r="U21" s="109" t="s">
        <v>420</v>
      </c>
      <c r="V21" s="109" t="s">
        <v>421</v>
      </c>
      <c r="W21" s="109" t="s">
        <v>380</v>
      </c>
      <c r="X21" s="109" t="s">
        <v>380</v>
      </c>
      <c r="Y21" s="109" t="s">
        <v>380</v>
      </c>
      <c r="Z21" s="109" t="s">
        <v>380</v>
      </c>
      <c r="AA21" s="104" t="s">
        <v>380</v>
      </c>
      <c r="AB21" s="146" t="s">
        <v>653</v>
      </c>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273"/>
      <c r="BV21" s="273"/>
      <c r="BW21" s="273"/>
      <c r="BX21" s="273"/>
      <c r="BY21" s="273"/>
      <c r="BZ21" s="273"/>
      <c r="CA21" s="273"/>
      <c r="CB21" s="273"/>
      <c r="CC21" s="273"/>
      <c r="CD21" s="273"/>
      <c r="CE21" s="273"/>
    </row>
    <row r="22" spans="1:83" ht="96" customHeight="1">
      <c r="A22" s="127" t="str">
        <f>'Cronograma 2020V2'!B20</f>
        <v xml:space="preserve">Promoción efectiva de la participación ciudadana </v>
      </c>
      <c r="B22" s="130">
        <f>'Cronograma 2020V2'!C20</f>
        <v>14</v>
      </c>
      <c r="C22" s="79" t="str">
        <f>'Cronograma 2020V2'!D20</f>
        <v>Realizar 1 audiencia pública de Rendición de Cuentas programada para la vigencia 2020”</v>
      </c>
      <c r="D22" s="78" t="str">
        <f>'Cronograma 2020V2'!V20</f>
        <v>Oficina Asesora de Planeación / Equipo líder de RDC</v>
      </c>
      <c r="E22" s="80">
        <f>'Cronograma 2020V2'!T20</f>
        <v>44012</v>
      </c>
      <c r="F22" s="80">
        <f>'Cronograma 2020V2'!U20</f>
        <v>44196</v>
      </c>
      <c r="G22" s="87" t="str">
        <f>'Cronograma 2020V2'!F20</f>
        <v>Audiencias realizadas</v>
      </c>
      <c r="H22" s="81">
        <f>'Cronograma 2020V2'!G20</f>
        <v>1</v>
      </c>
      <c r="I22" s="84">
        <v>1</v>
      </c>
      <c r="J22" s="83">
        <f t="shared" si="0"/>
        <v>1</v>
      </c>
      <c r="K22" s="83">
        <v>1</v>
      </c>
      <c r="L22" s="91" t="s">
        <v>765</v>
      </c>
      <c r="M22" s="91" t="s">
        <v>766</v>
      </c>
      <c r="N22" s="177">
        <v>44172</v>
      </c>
      <c r="O22" s="103" t="s">
        <v>767</v>
      </c>
      <c r="P22" s="177">
        <v>44174</v>
      </c>
      <c r="Q22" s="103" t="s">
        <v>768</v>
      </c>
      <c r="R22" s="177">
        <v>44183</v>
      </c>
      <c r="S22" s="103" t="s">
        <v>769</v>
      </c>
      <c r="T22" s="103" t="s">
        <v>770</v>
      </c>
      <c r="U22" s="177">
        <v>44196</v>
      </c>
      <c r="V22" s="103" t="s">
        <v>474</v>
      </c>
      <c r="W22" s="103" t="s">
        <v>771</v>
      </c>
      <c r="X22" s="104" t="s">
        <v>380</v>
      </c>
      <c r="Y22" s="104" t="s">
        <v>380</v>
      </c>
      <c r="Z22" s="104" t="s">
        <v>380</v>
      </c>
      <c r="AA22" s="104" t="s">
        <v>461</v>
      </c>
      <c r="AB22" s="146" t="s">
        <v>653</v>
      </c>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row>
    <row r="23" spans="1:83" ht="96" hidden="1" customHeight="1">
      <c r="A23" s="127" t="str">
        <f>'Cronograma 2020V2'!B21</f>
        <v xml:space="preserve">Promoción efectiva de la participación ciudadana </v>
      </c>
      <c r="B23" s="130">
        <f>'Cronograma 2020V2'!C21</f>
        <v>15</v>
      </c>
      <c r="C23" s="79" t="str">
        <f>'Cronograma 2020V2'!D21</f>
        <v>Evaluar la percepción ciudadana de Rendicion de Cuentas  programada para cada semestre del 2020</v>
      </c>
      <c r="D23" s="78" t="str">
        <f>'Cronograma 2020V2'!V21</f>
        <v>Grupo de Servicio al Ciudadano</v>
      </c>
      <c r="E23" s="80">
        <f>'Cronograma 2020V2'!T21</f>
        <v>44012</v>
      </c>
      <c r="F23" s="80">
        <f>'Cronograma 2020V2'!U21</f>
        <v>44195</v>
      </c>
      <c r="G23" s="87" t="str">
        <f>'Cronograma 2020V2'!F21</f>
        <v>Consultas realizadas</v>
      </c>
      <c r="H23" s="81">
        <f>'Cronograma 2020V2'!G21</f>
        <v>2</v>
      </c>
      <c r="I23" s="84">
        <v>2</v>
      </c>
      <c r="J23" s="83">
        <f t="shared" si="0"/>
        <v>1</v>
      </c>
      <c r="K23" s="83">
        <v>1</v>
      </c>
      <c r="L23" s="92" t="s">
        <v>784</v>
      </c>
      <c r="M23" s="194" t="s">
        <v>773</v>
      </c>
      <c r="N23" s="103" t="s">
        <v>774</v>
      </c>
      <c r="O23" s="103" t="s">
        <v>767</v>
      </c>
      <c r="P23" s="103" t="s">
        <v>775</v>
      </c>
      <c r="Q23" s="103" t="s">
        <v>768</v>
      </c>
      <c r="R23" s="103" t="s">
        <v>776</v>
      </c>
      <c r="S23" s="103" t="s">
        <v>777</v>
      </c>
      <c r="T23" s="103" t="s">
        <v>778</v>
      </c>
      <c r="U23" s="103" t="s">
        <v>779</v>
      </c>
      <c r="V23" s="103" t="s">
        <v>474</v>
      </c>
      <c r="W23" s="103" t="s">
        <v>780</v>
      </c>
      <c r="X23" s="201" t="s">
        <v>781</v>
      </c>
      <c r="Y23" s="201" t="s">
        <v>460</v>
      </c>
      <c r="Z23" s="202">
        <v>44165</v>
      </c>
      <c r="AA23" s="104" t="s">
        <v>461</v>
      </c>
      <c r="AB23" s="146" t="s">
        <v>653</v>
      </c>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row>
    <row r="24" spans="1:83" ht="96" customHeight="1">
      <c r="A24" s="127" t="str">
        <f>'Cronograma 2020V2'!B22</f>
        <v xml:space="preserve">Promoción efectiva de la participación ciudadana </v>
      </c>
      <c r="B24" s="130">
        <f>'Cronograma 2020V2'!C22</f>
        <v>16</v>
      </c>
      <c r="C24" s="79" t="str">
        <f>'Cronograma 2020V2'!D22</f>
        <v>Realizar 2 eventos de rendición de cuentas bajo la metodología de café del mundo para la vigencia 2020.</v>
      </c>
      <c r="D24" s="78" t="str">
        <f>'Cronograma 2020V2'!V22</f>
        <v>Oficina Asesora de Planeación / Equipo líder de RDC</v>
      </c>
      <c r="E24" s="80">
        <f>'Cronograma 2020V2'!T22</f>
        <v>44044</v>
      </c>
      <c r="F24" s="80">
        <f>'Cronograma 2020V2'!U22</f>
        <v>44195</v>
      </c>
      <c r="G24" s="87" t="str">
        <f>'Cronograma 2020V2'!F22</f>
        <v>Diálogos virtuales implementados</v>
      </c>
      <c r="H24" s="81">
        <f>'Cronograma 2020V2'!G22</f>
        <v>2</v>
      </c>
      <c r="I24" s="84">
        <v>2</v>
      </c>
      <c r="J24" s="83">
        <f t="shared" si="0"/>
        <v>1</v>
      </c>
      <c r="K24" s="83">
        <v>1</v>
      </c>
      <c r="L24" s="92" t="s">
        <v>772</v>
      </c>
      <c r="M24" s="194" t="s">
        <v>773</v>
      </c>
      <c r="N24" s="103" t="s">
        <v>774</v>
      </c>
      <c r="O24" s="103" t="s">
        <v>767</v>
      </c>
      <c r="P24" s="103" t="s">
        <v>775</v>
      </c>
      <c r="Q24" s="103" t="s">
        <v>768</v>
      </c>
      <c r="R24" s="103" t="s">
        <v>776</v>
      </c>
      <c r="S24" s="103" t="s">
        <v>777</v>
      </c>
      <c r="T24" s="103" t="s">
        <v>778</v>
      </c>
      <c r="U24" s="103" t="s">
        <v>779</v>
      </c>
      <c r="V24" s="103" t="s">
        <v>474</v>
      </c>
      <c r="W24" s="103" t="s">
        <v>780</v>
      </c>
      <c r="X24" s="201" t="s">
        <v>781</v>
      </c>
      <c r="Y24" s="201" t="s">
        <v>460</v>
      </c>
      <c r="Z24" s="202">
        <v>44165</v>
      </c>
      <c r="AA24" s="104" t="s">
        <v>461</v>
      </c>
      <c r="AB24" s="146" t="s">
        <v>653</v>
      </c>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row>
    <row r="25" spans="1:83" ht="96" hidden="1" customHeight="1">
      <c r="A25" s="127" t="str">
        <f>'Cronograma 2020V2'!B23</f>
        <v xml:space="preserve">Promoción efectiva de la participación ciudadana </v>
      </c>
      <c r="B25" s="130">
        <f>'Cronograma 2020V2'!C23</f>
        <v>17</v>
      </c>
      <c r="C25" s="79" t="str">
        <f>'Cronograma 2020V2'!D23</f>
        <v>Jornadas de socialización y/o fortalecimiento de la Kriss Romaní</v>
      </c>
      <c r="D25" s="78" t="str">
        <f>'Cronograma 2020V2'!V23</f>
        <v xml:space="preserve">Dirección de Justicia Formal </v>
      </c>
      <c r="E25" s="80">
        <f>'Cronograma 2020V2'!T23</f>
        <v>44044</v>
      </c>
      <c r="F25" s="80">
        <f>'Cronograma 2020V2'!U23</f>
        <v>44196</v>
      </c>
      <c r="G25" s="87" t="str">
        <f>'Cronograma 2020V2'!F23</f>
        <v>Espacios de socialización realizados</v>
      </c>
      <c r="H25" s="81">
        <f>'Cronograma 2020V2'!G23</f>
        <v>4</v>
      </c>
      <c r="I25" s="84">
        <v>4</v>
      </c>
      <c r="J25" s="83">
        <f t="shared" si="0"/>
        <v>1</v>
      </c>
      <c r="K25" s="83">
        <v>1</v>
      </c>
      <c r="L25" s="92" t="s">
        <v>606</v>
      </c>
      <c r="M25" s="166" t="s">
        <v>607</v>
      </c>
      <c r="N25" s="92" t="s">
        <v>608</v>
      </c>
      <c r="O25" s="92" t="s">
        <v>396</v>
      </c>
      <c r="P25" s="92" t="s">
        <v>609</v>
      </c>
      <c r="Q25" s="92" t="s">
        <v>396</v>
      </c>
      <c r="R25" s="92" t="s">
        <v>610</v>
      </c>
      <c r="S25" s="92" t="s">
        <v>396</v>
      </c>
      <c r="T25" s="92" t="s">
        <v>611</v>
      </c>
      <c r="U25" s="106">
        <v>44091</v>
      </c>
      <c r="V25" s="103" t="s">
        <v>474</v>
      </c>
      <c r="W25" s="104" t="s">
        <v>380</v>
      </c>
      <c r="X25" s="104" t="s">
        <v>380</v>
      </c>
      <c r="Y25" s="104" t="s">
        <v>380</v>
      </c>
      <c r="Z25" s="104" t="s">
        <v>380</v>
      </c>
      <c r="AA25" s="104" t="s">
        <v>380</v>
      </c>
      <c r="AB25" s="146" t="s">
        <v>658</v>
      </c>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row>
    <row r="26" spans="1:83" ht="67" hidden="1" customHeight="1">
      <c r="A26" s="127" t="str">
        <f>'Cronograma 2020V2'!B24</f>
        <v xml:space="preserve">Promoción efectiva de la participación ciudadana </v>
      </c>
      <c r="B26" s="130">
        <f>'Cronograma 2020V2'!C24</f>
        <v>18</v>
      </c>
      <c r="C26" s="79" t="str">
        <f>'Cronograma 2020V2'!D24</f>
        <v>Realizar formación con enfoque diferencial étnico a operadores de justicia</v>
      </c>
      <c r="D26" s="78" t="str">
        <f>'Cronograma 2020V2'!V24</f>
        <v xml:space="preserve">Dirección de Justicia Formal </v>
      </c>
      <c r="E26" s="80">
        <f>'Cronograma 2020V2'!T24</f>
        <v>44044</v>
      </c>
      <c r="F26" s="80">
        <f>'Cronograma 2020V2'!U24</f>
        <v>44196</v>
      </c>
      <c r="G26" s="87" t="str">
        <f>'Cronograma 2020V2'!F24</f>
        <v>Operadores de justicia capacitados</v>
      </c>
      <c r="H26" s="81">
        <f>'Cronograma 2020V2'!G24</f>
        <v>100</v>
      </c>
      <c r="I26" s="84">
        <v>175</v>
      </c>
      <c r="J26" s="227">
        <v>1.75</v>
      </c>
      <c r="K26" s="193">
        <v>1</v>
      </c>
      <c r="L26" s="203" t="s">
        <v>805</v>
      </c>
      <c r="M26" s="222" t="s">
        <v>714</v>
      </c>
      <c r="N26" s="223">
        <v>44134</v>
      </c>
      <c r="O26" s="224" t="s">
        <v>715</v>
      </c>
      <c r="P26" s="223">
        <v>44134</v>
      </c>
      <c r="Q26" s="224" t="s">
        <v>715</v>
      </c>
      <c r="R26" s="223">
        <v>44145</v>
      </c>
      <c r="S26" s="225" t="s">
        <v>716</v>
      </c>
      <c r="T26" s="224" t="s">
        <v>806</v>
      </c>
      <c r="U26" s="223">
        <v>43837</v>
      </c>
      <c r="V26" s="225" t="s">
        <v>474</v>
      </c>
      <c r="W26" s="225" t="s">
        <v>380</v>
      </c>
      <c r="X26" s="225" t="s">
        <v>380</v>
      </c>
      <c r="Y26" s="225" t="s">
        <v>380</v>
      </c>
      <c r="Z26" s="225" t="s">
        <v>380</v>
      </c>
      <c r="AA26" s="92" t="s">
        <v>797</v>
      </c>
      <c r="AB26" s="146" t="s">
        <v>653</v>
      </c>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row>
    <row r="27" spans="1:83" s="117" customFormat="1" ht="96" hidden="1" customHeight="1">
      <c r="A27" s="127" t="str">
        <f>'Cronograma 2020V2'!B25</f>
        <v xml:space="preserve">Promoción efectiva de la participación ciudadana </v>
      </c>
      <c r="B27" s="130">
        <f>'Cronograma 2020V2'!C25</f>
        <v>19</v>
      </c>
      <c r="C27" s="79" t="str">
        <f>'Cronograma 2020V2'!D25</f>
        <v>Implementar cursos de formación en género  y discapacidad para la comunidad júridica.</v>
      </c>
      <c r="D27" s="78" t="str">
        <f>'Cronograma 2020V2'!V25</f>
        <v xml:space="preserve">Dirección de Justicia Formal </v>
      </c>
      <c r="E27" s="80">
        <f>'Cronograma 2020V2'!T25</f>
        <v>43891</v>
      </c>
      <c r="F27" s="80">
        <f>'Cronograma 2020V2'!U25</f>
        <v>44196</v>
      </c>
      <c r="G27" s="87" t="str">
        <f>'Cronograma 2020V2'!F25</f>
        <v xml:space="preserve">Programas de formación implementados </v>
      </c>
      <c r="H27" s="81">
        <f>'Cronograma 2020V2'!G25</f>
        <v>2</v>
      </c>
      <c r="I27" s="84">
        <v>457</v>
      </c>
      <c r="J27" s="227">
        <v>4.57</v>
      </c>
      <c r="K27" s="83">
        <v>1</v>
      </c>
      <c r="L27" s="91" t="s">
        <v>798</v>
      </c>
      <c r="M27" s="203" t="s">
        <v>717</v>
      </c>
      <c r="N27" s="226" t="s">
        <v>718</v>
      </c>
      <c r="O27" s="224" t="s">
        <v>715</v>
      </c>
      <c r="P27" s="226" t="s">
        <v>718</v>
      </c>
      <c r="Q27" s="224" t="s">
        <v>715</v>
      </c>
      <c r="R27" s="226" t="s">
        <v>719</v>
      </c>
      <c r="S27" s="225" t="s">
        <v>716</v>
      </c>
      <c r="T27" s="224" t="s">
        <v>808</v>
      </c>
      <c r="U27" s="225" t="s">
        <v>367</v>
      </c>
      <c r="V27" s="225" t="s">
        <v>367</v>
      </c>
      <c r="W27" s="225" t="s">
        <v>592</v>
      </c>
      <c r="X27" s="225" t="s">
        <v>592</v>
      </c>
      <c r="Y27" s="225" t="s">
        <v>592</v>
      </c>
      <c r="Z27" s="225" t="s">
        <v>592</v>
      </c>
      <c r="AA27" s="92" t="s">
        <v>800</v>
      </c>
      <c r="AB27" s="214" t="s">
        <v>613</v>
      </c>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c r="CC27" s="273"/>
      <c r="CD27" s="273"/>
      <c r="CE27" s="273"/>
    </row>
    <row r="28" spans="1:83" s="117" customFormat="1" ht="96" hidden="1" customHeight="1">
      <c r="A28" s="127" t="str">
        <f>'Cronograma 2020V2'!B26</f>
        <v xml:space="preserve">Promoción efectiva de la participación ciudadana </v>
      </c>
      <c r="B28" s="130">
        <f>'Cronograma 2020V2'!C26</f>
        <v>20</v>
      </c>
      <c r="C28" s="79" t="str">
        <f>'Cronograma 2020V2'!D26</f>
        <v xml:space="preserve">Desarrollar espacios de articulación con los integrantes de la red tejiendo justicia. </v>
      </c>
      <c r="D28" s="78" t="str">
        <f>'Cronograma 2020V2'!V26</f>
        <v xml:space="preserve">Dirección de Justicia Formal </v>
      </c>
      <c r="E28" s="80">
        <f>'Cronograma 2020V2'!T26</f>
        <v>43891</v>
      </c>
      <c r="F28" s="80">
        <f>'Cronograma 2020V2'!U26</f>
        <v>44196</v>
      </c>
      <c r="G28" s="87" t="str">
        <f>'Cronograma 2020V2'!F26</f>
        <v>Foros y talleres de formación, realizados.</v>
      </c>
      <c r="H28" s="81">
        <f>'Cronograma 2020V2'!G26</f>
        <v>1</v>
      </c>
      <c r="I28" s="84">
        <v>305</v>
      </c>
      <c r="J28" s="227">
        <v>3.05</v>
      </c>
      <c r="K28" s="83">
        <v>1</v>
      </c>
      <c r="L28" s="91" t="s">
        <v>801</v>
      </c>
      <c r="M28" s="222" t="s">
        <v>720</v>
      </c>
      <c r="N28" s="223">
        <v>44139</v>
      </c>
      <c r="O28" s="224" t="s">
        <v>715</v>
      </c>
      <c r="P28" s="223">
        <v>44139</v>
      </c>
      <c r="Q28" s="224" t="s">
        <v>715</v>
      </c>
      <c r="R28" s="223">
        <v>44148</v>
      </c>
      <c r="S28" s="225" t="s">
        <v>716</v>
      </c>
      <c r="T28" s="224" t="s">
        <v>810</v>
      </c>
      <c r="U28" s="225" t="s">
        <v>367</v>
      </c>
      <c r="V28" s="225" t="s">
        <v>367</v>
      </c>
      <c r="W28" s="225" t="s">
        <v>592</v>
      </c>
      <c r="X28" s="225" t="s">
        <v>592</v>
      </c>
      <c r="Y28" s="225" t="s">
        <v>592</v>
      </c>
      <c r="Z28" s="225" t="s">
        <v>592</v>
      </c>
      <c r="AA28" s="92" t="s">
        <v>803</v>
      </c>
      <c r="AB28" s="215" t="s">
        <v>617</v>
      </c>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row>
    <row r="29" spans="1:83" ht="96" hidden="1" customHeight="1">
      <c r="A29" s="127" t="str">
        <f>'Cronograma 2020V2'!B27</f>
        <v xml:space="preserve">Promoción efectiva de la participación ciudadana </v>
      </c>
      <c r="B29" s="130">
        <f>'Cronograma 2020V2'!C27</f>
        <v>21</v>
      </c>
      <c r="C29" s="79" t="str">
        <f>'Cronograma 2020V2'!D27</f>
        <v>Adelantar proceso de formación ciudadana  sobre acceso a la justicia y a la tierra de la mujer rural.</v>
      </c>
      <c r="D29" s="78" t="str">
        <f>'Cronograma 2020V2'!V27</f>
        <v xml:space="preserve">Dirección de Justicia Formal </v>
      </c>
      <c r="E29" s="80">
        <f>'Cronograma 2020V2'!T27</f>
        <v>44136</v>
      </c>
      <c r="F29" s="80">
        <f>'Cronograma 2020V2'!U27</f>
        <v>44196</v>
      </c>
      <c r="G29" s="87" t="str">
        <f>'Cronograma 2020V2'!F27</f>
        <v>Personas capacitadas</v>
      </c>
      <c r="H29" s="81">
        <f>'Cronograma 2020V2'!G27</f>
        <v>100</v>
      </c>
      <c r="I29" s="84">
        <v>457</v>
      </c>
      <c r="J29" s="227">
        <f t="shared" ref="J29:J30" si="1">I29/H29</f>
        <v>4.57</v>
      </c>
      <c r="K29" s="83">
        <v>1</v>
      </c>
      <c r="L29" s="203" t="s">
        <v>807</v>
      </c>
      <c r="M29" s="203" t="s">
        <v>804</v>
      </c>
      <c r="N29" s="226" t="s">
        <v>718</v>
      </c>
      <c r="O29" s="224" t="s">
        <v>715</v>
      </c>
      <c r="P29" s="226" t="s">
        <v>718</v>
      </c>
      <c r="Q29" s="224" t="s">
        <v>715</v>
      </c>
      <c r="R29" s="226" t="s">
        <v>719</v>
      </c>
      <c r="S29" s="225" t="s">
        <v>716</v>
      </c>
      <c r="T29" s="224" t="s">
        <v>808</v>
      </c>
      <c r="U29" s="223">
        <v>43837</v>
      </c>
      <c r="V29" s="225" t="s">
        <v>474</v>
      </c>
      <c r="W29" s="225" t="s">
        <v>380</v>
      </c>
      <c r="X29" s="225" t="s">
        <v>380</v>
      </c>
      <c r="Y29" s="225" t="s">
        <v>380</v>
      </c>
      <c r="Z29" s="225" t="s">
        <v>380</v>
      </c>
      <c r="AA29" s="92" t="s">
        <v>800</v>
      </c>
      <c r="AB29" s="146" t="s">
        <v>653</v>
      </c>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3"/>
      <c r="BY29" s="273"/>
      <c r="BZ29" s="273"/>
      <c r="CA29" s="273"/>
      <c r="CB29" s="273"/>
      <c r="CC29" s="273"/>
      <c r="CD29" s="273"/>
      <c r="CE29" s="273"/>
    </row>
    <row r="30" spans="1:83" ht="96" hidden="1" customHeight="1">
      <c r="A30" s="127" t="str">
        <f>'Cronograma 2020V2'!B28</f>
        <v xml:space="preserve">Promoción efectiva de la participación ciudadana </v>
      </c>
      <c r="B30" s="130">
        <f>'Cronograma 2020V2'!C28</f>
        <v>22</v>
      </c>
      <c r="C30" s="79" t="str">
        <f>'Cronograma 2020V2'!D28</f>
        <v>Implementar proceso de capacitación a Inspectores y Corregidores de Policía</v>
      </c>
      <c r="D30" s="78" t="str">
        <f>'Cronograma 2020V2'!V28</f>
        <v xml:space="preserve">Dirección de Justicia Formal </v>
      </c>
      <c r="E30" s="80">
        <f>'Cronograma 2020V2'!T28</f>
        <v>44013</v>
      </c>
      <c r="F30" s="80">
        <f>'Cronograma 2020V2'!U28</f>
        <v>44196</v>
      </c>
      <c r="G30" s="87" t="str">
        <f>'Cronograma 2020V2'!F28</f>
        <v>_x000D_Inspectores y Corregidores de Policía capacitados</v>
      </c>
      <c r="H30" s="81">
        <f>'Cronograma 2020V2'!G28</f>
        <v>100</v>
      </c>
      <c r="I30" s="84">
        <v>305</v>
      </c>
      <c r="J30" s="227">
        <f t="shared" si="1"/>
        <v>3.05</v>
      </c>
      <c r="K30" s="83">
        <v>1</v>
      </c>
      <c r="L30" s="203" t="s">
        <v>809</v>
      </c>
      <c r="M30" s="222" t="s">
        <v>720</v>
      </c>
      <c r="N30" s="223">
        <v>44139</v>
      </c>
      <c r="O30" s="224" t="s">
        <v>715</v>
      </c>
      <c r="P30" s="223">
        <v>44139</v>
      </c>
      <c r="Q30" s="224" t="s">
        <v>715</v>
      </c>
      <c r="R30" s="223">
        <v>44148</v>
      </c>
      <c r="S30" s="225" t="s">
        <v>716</v>
      </c>
      <c r="T30" s="224" t="s">
        <v>810</v>
      </c>
      <c r="U30" s="223">
        <v>43837</v>
      </c>
      <c r="V30" s="225" t="s">
        <v>474</v>
      </c>
      <c r="W30" s="225" t="s">
        <v>380</v>
      </c>
      <c r="X30" s="225" t="s">
        <v>380</v>
      </c>
      <c r="Y30" s="225" t="s">
        <v>380</v>
      </c>
      <c r="Z30" s="225" t="s">
        <v>380</v>
      </c>
      <c r="AA30" s="92" t="s">
        <v>803</v>
      </c>
      <c r="AB30" s="146" t="s">
        <v>653</v>
      </c>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3"/>
      <c r="BY30" s="273"/>
      <c r="BZ30" s="273"/>
      <c r="CA30" s="273"/>
      <c r="CB30" s="273"/>
      <c r="CC30" s="273"/>
      <c r="CD30" s="273"/>
      <c r="CE30" s="273"/>
    </row>
    <row r="31" spans="1:83" s="117" customFormat="1" ht="96" hidden="1" customHeight="1">
      <c r="A31" s="127" t="str">
        <f>'Cronograma 2020V2'!B29</f>
        <v xml:space="preserve">Promoción efectiva de la participación ciudadana </v>
      </c>
      <c r="B31" s="130">
        <f>'Cronograma 2020V2'!C29</f>
        <v>23</v>
      </c>
      <c r="C31" s="79" t="str">
        <f>'Cronograma 2020V2'!D29</f>
        <v>Generar espacios de participación para la socialización de las iniciativas de reforma al Sistema de Administración Justicia</v>
      </c>
      <c r="D31" s="78" t="str">
        <f>'Cronograma 2020V2'!V29</f>
        <v xml:space="preserve">Dirección de Justicia Formal </v>
      </c>
      <c r="E31" s="80">
        <f>'Cronograma 2020V2'!T29</f>
        <v>44013</v>
      </c>
      <c r="F31" s="80">
        <f>'Cronograma 2020V2'!U29</f>
        <v>44196</v>
      </c>
      <c r="G31" s="87" t="str">
        <f>'Cronograma 2020V2'!F29</f>
        <v>Espacios de socialización realizados</v>
      </c>
      <c r="H31" s="81">
        <f>'Cronograma 2020V2'!G29</f>
        <v>4</v>
      </c>
      <c r="I31" s="92">
        <v>4</v>
      </c>
      <c r="J31" s="227">
        <f t="shared" si="0"/>
        <v>1</v>
      </c>
      <c r="K31" s="124">
        <v>1</v>
      </c>
      <c r="L31" s="92" t="s">
        <v>620</v>
      </c>
      <c r="M31" s="166" t="s">
        <v>621</v>
      </c>
      <c r="N31" s="167" t="s">
        <v>622</v>
      </c>
      <c r="O31" s="167" t="s">
        <v>623</v>
      </c>
      <c r="P31" s="167" t="s">
        <v>624</v>
      </c>
      <c r="Q31" s="167" t="s">
        <v>625</v>
      </c>
      <c r="R31" s="167" t="s">
        <v>626</v>
      </c>
      <c r="S31" s="167" t="s">
        <v>627</v>
      </c>
      <c r="T31" s="167" t="s">
        <v>628</v>
      </c>
      <c r="U31" s="216">
        <v>44091</v>
      </c>
      <c r="V31" s="217" t="s">
        <v>474</v>
      </c>
      <c r="W31" s="103" t="s">
        <v>629</v>
      </c>
      <c r="X31" s="104" t="s">
        <v>380</v>
      </c>
      <c r="Y31" s="104" t="s">
        <v>380</v>
      </c>
      <c r="Z31" s="104" t="s">
        <v>380</v>
      </c>
      <c r="AA31" s="104" t="s">
        <v>629</v>
      </c>
      <c r="AB31" s="173" t="s">
        <v>653</v>
      </c>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row>
    <row r="32" spans="1:83" s="117" customFormat="1" ht="96" hidden="1" customHeight="1">
      <c r="A32" s="127" t="str">
        <f>'Cronograma 2020V2'!B30</f>
        <v xml:space="preserve">Promoción efectiva de la participación ciudadana </v>
      </c>
      <c r="B32" s="130">
        <f>'Cronograma 2020V2'!C30</f>
        <v>24</v>
      </c>
      <c r="C32" s="79" t="str">
        <f>'Cronograma 2020V2'!D30</f>
        <v>Realizar la construcción participativa del plan de participación ciudadana del Ministerio de Justicia y del Derecho para la vigencia 2020.</v>
      </c>
      <c r="D32" s="78" t="str">
        <f>'Cronograma 2020V2'!V30</f>
        <v>Grupo de Servicio al Ciudadano</v>
      </c>
      <c r="E32" s="80">
        <f>'Cronograma 2020V2'!T30</f>
        <v>43843</v>
      </c>
      <c r="F32" s="80">
        <f>'Cronograma 2020V2'!U30</f>
        <v>43921</v>
      </c>
      <c r="G32" s="87" t="str">
        <f>'Cronograma 2020V2'!F30</f>
        <v>Dialogo implementado</v>
      </c>
      <c r="H32" s="81">
        <f>'Cronograma 2020V2'!G30</f>
        <v>1</v>
      </c>
      <c r="I32" s="92">
        <v>1</v>
      </c>
      <c r="J32" s="83">
        <f t="shared" si="0"/>
        <v>1</v>
      </c>
      <c r="K32" s="115">
        <v>1</v>
      </c>
      <c r="L32" s="146" t="s">
        <v>665</v>
      </c>
      <c r="M32" s="146" t="s">
        <v>461</v>
      </c>
      <c r="N32" s="92" t="s">
        <v>451</v>
      </c>
      <c r="O32" s="92" t="s">
        <v>452</v>
      </c>
      <c r="P32" s="92" t="s">
        <v>453</v>
      </c>
      <c r="Q32" s="92" t="s">
        <v>454</v>
      </c>
      <c r="R32" s="92" t="s">
        <v>453</v>
      </c>
      <c r="S32" s="92" t="s">
        <v>455</v>
      </c>
      <c r="T32" s="92" t="s">
        <v>456</v>
      </c>
      <c r="U32" s="110">
        <v>43886</v>
      </c>
      <c r="V32" s="109" t="s">
        <v>457</v>
      </c>
      <c r="W32" s="109" t="s">
        <v>458</v>
      </c>
      <c r="X32" s="109" t="s">
        <v>459</v>
      </c>
      <c r="Y32" s="109" t="s">
        <v>460</v>
      </c>
      <c r="Z32" s="110">
        <v>43910</v>
      </c>
      <c r="AA32" s="104" t="s">
        <v>461</v>
      </c>
      <c r="AB32" s="146" t="s">
        <v>653</v>
      </c>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row>
    <row r="33" spans="1:83" s="117" customFormat="1" ht="96" hidden="1" customHeight="1">
      <c r="A33" s="127" t="str">
        <f>'Cronograma 2020V2'!B31</f>
        <v xml:space="preserve">Promoción efectiva de la participación ciudadana </v>
      </c>
      <c r="B33" s="130">
        <f>'Cronograma 2020V2'!C31</f>
        <v>25</v>
      </c>
      <c r="C33" s="79" t="str">
        <f>'Cronograma 2020V2'!D31</f>
        <v>Consultar a los grupos de valor de la entidad su nivel de satisfacción frente a la atención recibida por los diferentes canales de atención al ciudadano.</v>
      </c>
      <c r="D33" s="78" t="str">
        <f>'Cronograma 2020V2'!V31</f>
        <v>Grupo de Servicio al Ciudadano</v>
      </c>
      <c r="E33" s="80">
        <f>'Cronograma 2020V2'!T31</f>
        <v>43951</v>
      </c>
      <c r="F33" s="80">
        <f>'Cronograma 2020V2'!U31</f>
        <v>44195</v>
      </c>
      <c r="G33" s="87" t="str">
        <f>'Cronograma 2020V2'!F31</f>
        <v>Consultas realizadas</v>
      </c>
      <c r="H33" s="81">
        <f>'Cronograma 2020V2'!G31</f>
        <v>1</v>
      </c>
      <c r="I33" s="92">
        <v>1</v>
      </c>
      <c r="J33" s="115">
        <f t="shared" si="0"/>
        <v>1</v>
      </c>
      <c r="K33" s="115">
        <v>1</v>
      </c>
      <c r="L33" s="174" t="s">
        <v>666</v>
      </c>
      <c r="M33" s="174" t="s">
        <v>667</v>
      </c>
      <c r="N33" s="111" t="s">
        <v>651</v>
      </c>
      <c r="O33" s="111" t="s">
        <v>465</v>
      </c>
      <c r="P33" s="111" t="s">
        <v>651</v>
      </c>
      <c r="Q33" s="111" t="s">
        <v>465</v>
      </c>
      <c r="R33" s="111" t="s">
        <v>651</v>
      </c>
      <c r="S33" s="111" t="s">
        <v>466</v>
      </c>
      <c r="T33" s="174" t="s">
        <v>668</v>
      </c>
      <c r="U33" s="175">
        <v>44027</v>
      </c>
      <c r="V33" s="174" t="s">
        <v>474</v>
      </c>
      <c r="W33" s="174" t="s">
        <v>652</v>
      </c>
      <c r="X33" s="111" t="s">
        <v>380</v>
      </c>
      <c r="Y33" s="111" t="s">
        <v>380</v>
      </c>
      <c r="Z33" s="136" t="s">
        <v>380</v>
      </c>
      <c r="AA33" s="104" t="s">
        <v>461</v>
      </c>
      <c r="AB33" s="146" t="s">
        <v>653</v>
      </c>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row>
    <row r="34" spans="1:83" s="117" customFormat="1" ht="96" customHeight="1">
      <c r="A34" s="127" t="str">
        <f>'Cronograma 2020V2'!B32</f>
        <v xml:space="preserve">Promoción efectiva de la participación ciudadana </v>
      </c>
      <c r="B34" s="130">
        <f>'Cronograma 2020V2'!C32</f>
        <v>26</v>
      </c>
      <c r="C34" s="79" t="str">
        <f>'Cronograma 2020V2'!D32</f>
        <v>Consultar a los servidores y contratistas de la entidad, así como de la ciudadanía en general,  sobre sus sugerencias al proyecto del Plan Anticorrupción y de Atención al Ciudadano 2020. (Elaboración de banner y socialización en redes sociales).</v>
      </c>
      <c r="D34" s="78" t="str">
        <f>'Cronograma 2020V2'!V32</f>
        <v>Oficina Asesora de Planeación</v>
      </c>
      <c r="E34" s="80">
        <f>'Cronograma 2020V2'!T32</f>
        <v>43831</v>
      </c>
      <c r="F34" s="80">
        <f>'Cronograma 2020V2'!U32</f>
        <v>43889</v>
      </c>
      <c r="G34" s="87" t="str">
        <f>'Cronograma 2020V2'!F32</f>
        <v>Diálogo virtual implementado</v>
      </c>
      <c r="H34" s="81">
        <f>'Cronograma 2020V2'!G32</f>
        <v>1</v>
      </c>
      <c r="I34" s="92">
        <v>1</v>
      </c>
      <c r="J34" s="115">
        <v>1</v>
      </c>
      <c r="K34" s="115">
        <v>1</v>
      </c>
      <c r="L34" s="146" t="s">
        <v>461</v>
      </c>
      <c r="M34" s="146" t="s">
        <v>461</v>
      </c>
      <c r="N34" s="93">
        <v>43852</v>
      </c>
      <c r="O34" s="92" t="s">
        <v>472</v>
      </c>
      <c r="P34" s="93">
        <v>43852</v>
      </c>
      <c r="Q34" s="92" t="s">
        <v>472</v>
      </c>
      <c r="R34" s="93">
        <v>43852</v>
      </c>
      <c r="S34" s="93" t="s">
        <v>473</v>
      </c>
      <c r="T34" s="103">
        <v>24</v>
      </c>
      <c r="U34" s="106">
        <v>43889</v>
      </c>
      <c r="V34" s="103" t="s">
        <v>474</v>
      </c>
      <c r="W34" s="103" t="s">
        <v>475</v>
      </c>
      <c r="X34" s="103" t="s">
        <v>476</v>
      </c>
      <c r="Y34" s="103" t="s">
        <v>477</v>
      </c>
      <c r="Z34" s="118" t="s">
        <v>478</v>
      </c>
      <c r="AA34" s="104" t="s">
        <v>461</v>
      </c>
      <c r="AB34" s="146" t="s">
        <v>653</v>
      </c>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3"/>
      <c r="CE34" s="273"/>
    </row>
    <row r="35" spans="1:83" ht="96" hidden="1" customHeight="1">
      <c r="A35" s="127" t="str">
        <f>'Cronograma 2020V2'!B33</f>
        <v xml:space="preserve">Promoción efectiva de la participación ciudadana </v>
      </c>
      <c r="B35" s="130">
        <f>'Cronograma 2020V2'!C33</f>
        <v>27</v>
      </c>
      <c r="C35" s="79" t="str">
        <f>'Cronograma 2020V2'!D33</f>
        <v>Diseñar y Socializar  la campaña de sensibilización de la Politica Criminal y Penitenciaria</v>
      </c>
      <c r="D35" s="78" t="str">
        <f>'Cronograma 2020V2'!V33</f>
        <v>Dirección de Política Criminal</v>
      </c>
      <c r="E35" s="80" t="str">
        <f>'Cronograma 2020V2'!T33</f>
        <v>30 y 31 de enero de 2020; 7 y 11 de febrero de 2020</v>
      </c>
      <c r="F35" s="80" t="str">
        <f>'Cronograma 2020V2'!U33</f>
        <v>30 de noviembre de 2020</v>
      </c>
      <c r="G35" s="87" t="str">
        <f>'Cronograma 2020V2'!F33</f>
        <v>Estrategia  validada para la sensibilización y concientización de la ciudadanía sobre la política criminal.</v>
      </c>
      <c r="H35" s="81">
        <f>'Cronograma 2020V2'!G33</f>
        <v>1</v>
      </c>
      <c r="I35" s="84">
        <v>1</v>
      </c>
      <c r="J35" s="83">
        <f>I35/H35</f>
        <v>1</v>
      </c>
      <c r="K35" s="83">
        <v>1</v>
      </c>
      <c r="L35" s="91" t="s">
        <v>739</v>
      </c>
      <c r="M35" s="172" t="s">
        <v>740</v>
      </c>
      <c r="N35" s="106" t="s">
        <v>741</v>
      </c>
      <c r="O35" s="103" t="s">
        <v>742</v>
      </c>
      <c r="P35" s="106" t="s">
        <v>741</v>
      </c>
      <c r="Q35" s="103" t="s">
        <v>742</v>
      </c>
      <c r="R35" s="177">
        <v>43860</v>
      </c>
      <c r="S35" s="103" t="s">
        <v>743</v>
      </c>
      <c r="T35" s="104">
        <v>385</v>
      </c>
      <c r="U35" s="177">
        <v>44188</v>
      </c>
      <c r="V35" s="104" t="s">
        <v>373</v>
      </c>
      <c r="W35" s="104" t="s">
        <v>744</v>
      </c>
      <c r="X35" s="104" t="s">
        <v>380</v>
      </c>
      <c r="Y35" s="104" t="s">
        <v>380</v>
      </c>
      <c r="Z35" s="104" t="s">
        <v>380</v>
      </c>
      <c r="AA35" s="104" t="s">
        <v>745</v>
      </c>
      <c r="AB35" s="146" t="s">
        <v>653</v>
      </c>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row>
    <row r="36" spans="1:83" ht="124" hidden="1" customHeight="1">
      <c r="A36" s="127" t="str">
        <f>'Cronograma 2020V2'!B34</f>
        <v xml:space="preserve">Promoción efectiva de la participación ciudadana </v>
      </c>
      <c r="B36" s="130">
        <f>'Cronograma 2020V2'!C34</f>
        <v>28</v>
      </c>
      <c r="C36" s="79" t="str">
        <f>'Cronograma 2020V2'!D34</f>
        <v xml:space="preserve">Desarrollar un ejercicio de participación ciudadana en el marco del proceso de formación y transferencia metodológica  del programa justicia juvenil restaurativa a las autoridades competentes del SRPA y del Sistema de convivencia escolar del ente territorial </v>
      </c>
      <c r="D36" s="78" t="str">
        <f>'Cronograma 2020V2'!V34</f>
        <v>Dirección de Política Criminal</v>
      </c>
      <c r="E36" s="78" t="str">
        <f>'Cronograma 2020V2'!T34</f>
        <v>Cuando se suscriba el Convenio de Cooperación con la OIM</v>
      </c>
      <c r="F36" s="78" t="str">
        <f>'Cronograma 2020V2'!U34</f>
        <v>Diciembre de 2020</v>
      </c>
      <c r="G36" s="87" t="str">
        <f>'Cronograma 2020V2'!F34</f>
        <v>Número de personas capacitadas</v>
      </c>
      <c r="H36" s="81">
        <f>'Cronograma 2020V2'!G34</f>
        <v>3</v>
      </c>
      <c r="I36" s="84">
        <v>3</v>
      </c>
      <c r="J36" s="83">
        <f>I36/H36</f>
        <v>1</v>
      </c>
      <c r="K36" s="83">
        <v>1</v>
      </c>
      <c r="L36" s="91" t="s">
        <v>811</v>
      </c>
      <c r="M36" s="172" t="s">
        <v>815</v>
      </c>
      <c r="N36" s="139" t="s">
        <v>746</v>
      </c>
      <c r="O36" s="139" t="s">
        <v>547</v>
      </c>
      <c r="P36" s="159" t="s">
        <v>749</v>
      </c>
      <c r="Q36" s="139" t="s">
        <v>747</v>
      </c>
      <c r="R36" s="159" t="s">
        <v>748</v>
      </c>
      <c r="S36" s="139" t="s">
        <v>551</v>
      </c>
      <c r="T36" s="139">
        <v>34</v>
      </c>
      <c r="U36" s="177">
        <v>43838</v>
      </c>
      <c r="V36" s="104" t="s">
        <v>373</v>
      </c>
      <c r="W36" s="104" t="s">
        <v>744</v>
      </c>
      <c r="X36" s="84" t="s">
        <v>380</v>
      </c>
      <c r="Y36" s="84" t="s">
        <v>380</v>
      </c>
      <c r="Z36" s="86" t="s">
        <v>380</v>
      </c>
      <c r="AA36" s="104" t="s">
        <v>380</v>
      </c>
      <c r="AB36" s="146" t="s">
        <v>653</v>
      </c>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row>
    <row r="37" spans="1:83" ht="96" customHeight="1">
      <c r="A37" s="127" t="str">
        <f>'Cronograma 2020V2'!B35</f>
        <v xml:space="preserve">Promoción efectiva de la participación ciudadana </v>
      </c>
      <c r="B37" s="130">
        <f>'Cronograma 2020V2'!C35</f>
        <v>29</v>
      </c>
      <c r="C37" s="79" t="str">
        <f>'Cronograma 2020V2'!D35</f>
        <v>Construir participativamente del Plan de Acción Institucional vigencia  2021, a través de la puesta en consideración a los servidores y contratistas de la entidad, así como de la ciudadanía en general"</v>
      </c>
      <c r="D37" s="78" t="str">
        <f>'Cronograma 2020V2'!V35</f>
        <v>Oficina Asesora de Planeación</v>
      </c>
      <c r="E37" s="80">
        <f>'Cronograma 2020V2'!T35</f>
        <v>44105</v>
      </c>
      <c r="F37" s="80">
        <f>'Cronograma 2020V2'!U35</f>
        <v>44185</v>
      </c>
      <c r="G37" s="87" t="str">
        <f>'Cronograma 2020V2'!F35</f>
        <v>Diálogo virtual implementado</v>
      </c>
      <c r="H37" s="81">
        <f>'Cronograma 2020V2'!G35</f>
        <v>1</v>
      </c>
      <c r="I37" s="84">
        <v>1</v>
      </c>
      <c r="J37" s="83">
        <f t="shared" si="0"/>
        <v>1</v>
      </c>
      <c r="K37" s="83">
        <v>1</v>
      </c>
      <c r="L37" s="172" t="s">
        <v>785</v>
      </c>
      <c r="M37" s="172" t="s">
        <v>793</v>
      </c>
      <c r="N37" s="106">
        <v>44154</v>
      </c>
      <c r="O37" s="103" t="s">
        <v>786</v>
      </c>
      <c r="P37" s="106">
        <v>44155</v>
      </c>
      <c r="Q37" s="103" t="s">
        <v>787</v>
      </c>
      <c r="R37" s="103" t="s">
        <v>788</v>
      </c>
      <c r="S37" s="104" t="s">
        <v>436</v>
      </c>
      <c r="T37" s="104" t="s">
        <v>789</v>
      </c>
      <c r="U37" s="106">
        <v>44188</v>
      </c>
      <c r="V37" s="103" t="s">
        <v>474</v>
      </c>
      <c r="W37" s="104" t="s">
        <v>475</v>
      </c>
      <c r="X37" s="103" t="s">
        <v>790</v>
      </c>
      <c r="Y37" s="104" t="s">
        <v>380</v>
      </c>
      <c r="Z37" s="177">
        <v>44561</v>
      </c>
      <c r="AA37" s="104" t="s">
        <v>791</v>
      </c>
      <c r="AB37" s="146" t="s">
        <v>653</v>
      </c>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row>
    <row r="38" spans="1:83" s="117" customFormat="1" ht="96" hidden="1" customHeight="1">
      <c r="A38" s="127" t="str">
        <f>'Cronograma 2020V2'!B36</f>
        <v xml:space="preserve">Condiciones institucionales idóneas para la promoción de la participación </v>
      </c>
      <c r="B38" s="130">
        <f>'Cronograma 2020V2'!C36</f>
        <v>30</v>
      </c>
      <c r="C38" s="79" t="str">
        <f>'Cronograma 2020V2'!D36</f>
        <v>Elaborar el diagnóstico del estado actual de la participación ciudadana en la entidad</v>
      </c>
      <c r="D38" s="78" t="str">
        <f>'Cronograma 2020V2'!V36</f>
        <v>Grupo de Servicio al Ciudadano</v>
      </c>
      <c r="E38" s="80">
        <f>'Cronograma 2020V2'!T36</f>
        <v>43872</v>
      </c>
      <c r="F38" s="80">
        <f>'Cronograma 2020V2'!U36</f>
        <v>43951</v>
      </c>
      <c r="G38" s="87" t="str">
        <f>'Cronograma 2020V2'!F36</f>
        <v>Diagnóstico elaborado</v>
      </c>
      <c r="H38" s="81">
        <f>'Cronograma 2020V2'!G36</f>
        <v>1</v>
      </c>
      <c r="I38" s="92">
        <v>1</v>
      </c>
      <c r="J38" s="115">
        <f t="shared" si="0"/>
        <v>1</v>
      </c>
      <c r="K38" s="115">
        <v>1</v>
      </c>
      <c r="L38" s="146" t="s">
        <v>665</v>
      </c>
      <c r="M38" s="146" t="s">
        <v>461</v>
      </c>
      <c r="N38" s="92" t="s">
        <v>380</v>
      </c>
      <c r="O38" s="92" t="s">
        <v>380</v>
      </c>
      <c r="P38" s="92" t="s">
        <v>380</v>
      </c>
      <c r="Q38" s="92" t="s">
        <v>380</v>
      </c>
      <c r="R38" s="92" t="s">
        <v>380</v>
      </c>
      <c r="S38" s="92" t="s">
        <v>380</v>
      </c>
      <c r="T38" s="92" t="s">
        <v>380</v>
      </c>
      <c r="U38" s="92" t="s">
        <v>380</v>
      </c>
      <c r="V38" s="92" t="s">
        <v>380</v>
      </c>
      <c r="W38" s="92" t="s">
        <v>380</v>
      </c>
      <c r="X38" s="92" t="s">
        <v>380</v>
      </c>
      <c r="Y38" s="92" t="s">
        <v>380</v>
      </c>
      <c r="Z38" s="109" t="s">
        <v>380</v>
      </c>
      <c r="AA38" s="104" t="s">
        <v>461</v>
      </c>
      <c r="AB38" s="146" t="s">
        <v>653</v>
      </c>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3"/>
      <c r="BR38" s="273"/>
      <c r="BS38" s="273"/>
      <c r="BT38" s="273"/>
      <c r="BU38" s="273"/>
      <c r="BV38" s="273"/>
      <c r="BW38" s="273"/>
      <c r="BX38" s="273"/>
      <c r="BY38" s="273"/>
      <c r="BZ38" s="273"/>
      <c r="CA38" s="273"/>
      <c r="CB38" s="273"/>
      <c r="CC38" s="273"/>
      <c r="CD38" s="273"/>
      <c r="CE38" s="273"/>
    </row>
    <row r="39" spans="1:83" s="117" customFormat="1" ht="96" hidden="1" customHeight="1">
      <c r="A39" s="127" t="str">
        <f>'Cronograma 2020V2'!B37</f>
        <v xml:space="preserve">Condiciones institucionales idóneas para la promoción de la participación </v>
      </c>
      <c r="B39" s="130">
        <f>'Cronograma 2020V2'!C37</f>
        <v>31</v>
      </c>
      <c r="C39" s="79" t="str">
        <f>'Cronograma 2020V2'!D37</f>
        <v>Construir y socializar un formato interno de reporte de las actividades de participación del MinJusticia.</v>
      </c>
      <c r="D39" s="78" t="str">
        <f>'Cronograma 2020V2'!V37</f>
        <v>Grupo de Servicio al Ciudadano</v>
      </c>
      <c r="E39" s="80">
        <f>'Cronograma 2020V2'!T37</f>
        <v>43891</v>
      </c>
      <c r="F39" s="80">
        <f>'Cronograma 2020V2'!U37</f>
        <v>43951</v>
      </c>
      <c r="G39" s="87" t="str">
        <f>'Cronograma 2020V2'!F37</f>
        <v>Formato socializado</v>
      </c>
      <c r="H39" s="81">
        <f>'Cronograma 2020V2'!G37</f>
        <v>1</v>
      </c>
      <c r="I39" s="92">
        <v>1</v>
      </c>
      <c r="J39" s="115">
        <f t="shared" si="0"/>
        <v>1</v>
      </c>
      <c r="K39" s="115">
        <v>1</v>
      </c>
      <c r="L39" s="146" t="s">
        <v>665</v>
      </c>
      <c r="M39" s="146" t="s">
        <v>461</v>
      </c>
      <c r="N39" s="92" t="s">
        <v>380</v>
      </c>
      <c r="O39" s="92" t="s">
        <v>380</v>
      </c>
      <c r="P39" s="92" t="s">
        <v>380</v>
      </c>
      <c r="Q39" s="92" t="s">
        <v>380</v>
      </c>
      <c r="R39" s="92" t="s">
        <v>380</v>
      </c>
      <c r="S39" s="92" t="s">
        <v>380</v>
      </c>
      <c r="T39" s="92" t="s">
        <v>380</v>
      </c>
      <c r="U39" s="92" t="s">
        <v>380</v>
      </c>
      <c r="V39" s="92" t="s">
        <v>380</v>
      </c>
      <c r="W39" s="92" t="s">
        <v>380</v>
      </c>
      <c r="X39" s="92" t="s">
        <v>380</v>
      </c>
      <c r="Y39" s="92" t="s">
        <v>380</v>
      </c>
      <c r="Z39" s="109" t="s">
        <v>380</v>
      </c>
      <c r="AA39" s="104" t="s">
        <v>461</v>
      </c>
      <c r="AB39" s="146" t="s">
        <v>653</v>
      </c>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73"/>
      <c r="BV39" s="273"/>
      <c r="BW39" s="273"/>
      <c r="BX39" s="273"/>
      <c r="BY39" s="273"/>
      <c r="BZ39" s="273"/>
      <c r="CA39" s="273"/>
      <c r="CB39" s="273"/>
      <c r="CC39" s="273"/>
      <c r="CD39" s="273"/>
      <c r="CE39" s="273"/>
    </row>
    <row r="40" spans="1:83" s="117" customFormat="1" ht="96" hidden="1" customHeight="1">
      <c r="A40" s="127" t="str">
        <f>'Cronograma 2020V2'!B38</f>
        <v xml:space="preserve">Condiciones institucionales idóneas para la promoción de la participación </v>
      </c>
      <c r="B40" s="130">
        <f>'Cronograma 2020V2'!C38</f>
        <v>32</v>
      </c>
      <c r="C40" s="79" t="str">
        <f>'Cronograma 2020V2'!D38</f>
        <v>Estructuración y publicación del micrositio de participación ciudadana del Ministerio, que incluya herramientas de diálogo y de consulta de información georreferenciada sobre las actividades de participación.</v>
      </c>
      <c r="D40" s="78" t="str">
        <f>'Cronograma 2020V2'!V38</f>
        <v>Grupo de Servicio al Ciudadano</v>
      </c>
      <c r="E40" s="80">
        <f>'Cronograma 2020V2'!T38</f>
        <v>43891</v>
      </c>
      <c r="F40" s="80">
        <f>'Cronograma 2020V2'!U38</f>
        <v>44104</v>
      </c>
      <c r="G40" s="87" t="str">
        <f>'Cronograma 2020V2'!F38</f>
        <v>Micrositio de participación ciudadana publicado</v>
      </c>
      <c r="H40" s="81">
        <f>'Cronograma 2020V2'!G38</f>
        <v>1</v>
      </c>
      <c r="I40" s="92">
        <v>1</v>
      </c>
      <c r="J40" s="115">
        <f t="shared" si="0"/>
        <v>1</v>
      </c>
      <c r="K40" s="115">
        <v>1</v>
      </c>
      <c r="L40" s="146" t="s">
        <v>665</v>
      </c>
      <c r="M40" s="146" t="s">
        <v>461</v>
      </c>
      <c r="N40" s="92" t="s">
        <v>380</v>
      </c>
      <c r="O40" s="92" t="s">
        <v>380</v>
      </c>
      <c r="P40" s="92" t="s">
        <v>380</v>
      </c>
      <c r="Q40" s="92" t="s">
        <v>380</v>
      </c>
      <c r="R40" s="92" t="s">
        <v>380</v>
      </c>
      <c r="S40" s="92" t="s">
        <v>380</v>
      </c>
      <c r="T40" s="92" t="s">
        <v>380</v>
      </c>
      <c r="U40" s="92" t="s">
        <v>380</v>
      </c>
      <c r="V40" s="92" t="s">
        <v>380</v>
      </c>
      <c r="W40" s="92" t="s">
        <v>380</v>
      </c>
      <c r="X40" s="92" t="s">
        <v>380</v>
      </c>
      <c r="Y40" s="92" t="s">
        <v>380</v>
      </c>
      <c r="Z40" s="109" t="s">
        <v>380</v>
      </c>
      <c r="AA40" s="104" t="s">
        <v>461</v>
      </c>
      <c r="AB40" s="146" t="s">
        <v>653</v>
      </c>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row>
    <row r="41" spans="1:83" s="117" customFormat="1" ht="96" hidden="1" customHeight="1">
      <c r="A41" s="127" t="str">
        <f>'Cronograma 2020V2'!B39</f>
        <v xml:space="preserve">Condiciones institucionales idóneas para la promoción de la participación </v>
      </c>
      <c r="B41" s="130">
        <f>'Cronograma 2020V2'!C39</f>
        <v>33</v>
      </c>
      <c r="C41" s="79" t="str">
        <f>'Cronograma 2020V2'!D39</f>
        <v>Documentar y socializar con las dependencias, los lineamientos para el desarrollo de las actividades de participación ciudadana en el Ministerio.</v>
      </c>
      <c r="D41" s="78" t="str">
        <f>'Cronograma 2020V2'!V39</f>
        <v>Grupo de Servicio al Ciudadano</v>
      </c>
      <c r="E41" s="80">
        <f>'Cronograma 2020V2'!T39</f>
        <v>43891</v>
      </c>
      <c r="F41" s="80">
        <f>'Cronograma 2020V2'!U39</f>
        <v>43982</v>
      </c>
      <c r="G41" s="87" t="str">
        <f>'Cronograma 2020V2'!F39</f>
        <v>Documento con lineamientos</v>
      </c>
      <c r="H41" s="81">
        <f>'Cronograma 2020V2'!G39</f>
        <v>1</v>
      </c>
      <c r="I41" s="92">
        <v>1</v>
      </c>
      <c r="J41" s="115">
        <f t="shared" si="0"/>
        <v>1</v>
      </c>
      <c r="K41" s="115">
        <v>1</v>
      </c>
      <c r="L41" s="146" t="s">
        <v>665</v>
      </c>
      <c r="M41" s="146" t="s">
        <v>461</v>
      </c>
      <c r="N41" s="92" t="s">
        <v>380</v>
      </c>
      <c r="O41" s="92" t="s">
        <v>380</v>
      </c>
      <c r="P41" s="92" t="s">
        <v>380</v>
      </c>
      <c r="Q41" s="92" t="s">
        <v>380</v>
      </c>
      <c r="R41" s="92" t="s">
        <v>380</v>
      </c>
      <c r="S41" s="92" t="s">
        <v>380</v>
      </c>
      <c r="T41" s="92" t="s">
        <v>380</v>
      </c>
      <c r="U41" s="92" t="s">
        <v>380</v>
      </c>
      <c r="V41" s="92" t="s">
        <v>380</v>
      </c>
      <c r="W41" s="92" t="s">
        <v>380</v>
      </c>
      <c r="X41" s="92" t="s">
        <v>380</v>
      </c>
      <c r="Y41" s="92" t="s">
        <v>380</v>
      </c>
      <c r="Z41" s="109" t="s">
        <v>380</v>
      </c>
      <c r="AA41" s="104" t="s">
        <v>461</v>
      </c>
      <c r="AB41" s="146" t="s">
        <v>653</v>
      </c>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73"/>
      <c r="BT41" s="273"/>
      <c r="BU41" s="273"/>
      <c r="BV41" s="273"/>
      <c r="BW41" s="273"/>
      <c r="BX41" s="273"/>
      <c r="BY41" s="273"/>
      <c r="BZ41" s="273"/>
      <c r="CA41" s="273"/>
      <c r="CB41" s="273"/>
      <c r="CC41" s="273"/>
      <c r="CD41" s="273"/>
      <c r="CE41" s="273"/>
    </row>
    <row r="42" spans="1:83" s="117" customFormat="1" ht="96" hidden="1" customHeight="1">
      <c r="A42" s="127" t="str">
        <f>'Cronograma 2020V2'!B40</f>
        <v xml:space="preserve">Condiciones institucionales idóneas para la promoción de la participación </v>
      </c>
      <c r="B42" s="130">
        <f>'Cronograma 2020V2'!C40</f>
        <v>34</v>
      </c>
      <c r="C42" s="79" t="str">
        <f>'Cronograma 2020V2'!D40</f>
        <v>Construir y socializar con las dependencias de la Entidad, un modelo de encuesta de satisfacción para aplicar en los ejercicios de diálogo con los grupos de interés.</v>
      </c>
      <c r="D42" s="78" t="str">
        <f>'Cronograma 2020V2'!V40</f>
        <v>Grupo de Servicio al Ciudadano</v>
      </c>
      <c r="E42" s="80">
        <f>'Cronograma 2020V2'!T40</f>
        <v>43891</v>
      </c>
      <c r="F42" s="80">
        <f>'Cronograma 2020V2'!U40</f>
        <v>43951</v>
      </c>
      <c r="G42" s="87" t="str">
        <f>'Cronograma 2020V2'!F40</f>
        <v>Modelo de encuesta socializado</v>
      </c>
      <c r="H42" s="81">
        <f>'Cronograma 2020V2'!G40</f>
        <v>1</v>
      </c>
      <c r="I42" s="92">
        <v>1</v>
      </c>
      <c r="J42" s="115">
        <f t="shared" si="0"/>
        <v>1</v>
      </c>
      <c r="K42" s="115">
        <v>1</v>
      </c>
      <c r="L42" s="146" t="s">
        <v>665</v>
      </c>
      <c r="M42" s="146" t="s">
        <v>461</v>
      </c>
      <c r="N42" s="92" t="s">
        <v>380</v>
      </c>
      <c r="O42" s="92" t="s">
        <v>380</v>
      </c>
      <c r="P42" s="92" t="s">
        <v>380</v>
      </c>
      <c r="Q42" s="92" t="s">
        <v>380</v>
      </c>
      <c r="R42" s="92" t="s">
        <v>380</v>
      </c>
      <c r="S42" s="92" t="s">
        <v>380</v>
      </c>
      <c r="T42" s="92" t="s">
        <v>380</v>
      </c>
      <c r="U42" s="92" t="s">
        <v>380</v>
      </c>
      <c r="V42" s="92" t="s">
        <v>380</v>
      </c>
      <c r="W42" s="92" t="s">
        <v>380</v>
      </c>
      <c r="X42" s="92" t="s">
        <v>380</v>
      </c>
      <c r="Y42" s="92" t="s">
        <v>380</v>
      </c>
      <c r="Z42" s="109" t="s">
        <v>380</v>
      </c>
      <c r="AA42" s="104" t="s">
        <v>461</v>
      </c>
      <c r="AB42" s="146" t="s">
        <v>653</v>
      </c>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73"/>
      <c r="BV42" s="273"/>
      <c r="BW42" s="273"/>
      <c r="BX42" s="273"/>
      <c r="BY42" s="273"/>
      <c r="BZ42" s="273"/>
      <c r="CA42" s="273"/>
      <c r="CB42" s="273"/>
      <c r="CC42" s="273"/>
      <c r="CD42" s="273"/>
      <c r="CE42" s="273"/>
    </row>
    <row r="43" spans="1:83" ht="96" hidden="1" customHeight="1">
      <c r="A43" s="127" t="str">
        <f>'Cronograma 2020V2'!B41</f>
        <v xml:space="preserve">Condiciones institucionales idóneas para la promoción de la participación </v>
      </c>
      <c r="B43" s="130">
        <f>'Cronograma 2020V2'!C41</f>
        <v>35</v>
      </c>
      <c r="C43" s="79" t="str">
        <f>'Cronograma 2020V2'!D41</f>
        <v xml:space="preserve">Gestionar el diligenciamiento cuatrimestral del formato interno de reporte del plan de participación ciudadana. </v>
      </c>
      <c r="D43" s="78" t="str">
        <f>'Cronograma 2020V2'!V41</f>
        <v>Grupo de Servicio al Ciudadano</v>
      </c>
      <c r="E43" s="80">
        <f>'Cronograma 2020V2'!T41</f>
        <v>43952</v>
      </c>
      <c r="F43" s="80">
        <f>'Cronograma 2020V2'!U41</f>
        <v>44211</v>
      </c>
      <c r="G43" s="87" t="str">
        <f>'Cronograma 2020V2'!F41</f>
        <v xml:space="preserve">Seguimientos cuatrimestrales </v>
      </c>
      <c r="H43" s="81">
        <f>'Cronograma 2020V2'!G41</f>
        <v>3</v>
      </c>
      <c r="I43" s="84">
        <v>3</v>
      </c>
      <c r="J43" s="83">
        <f t="shared" si="0"/>
        <v>1</v>
      </c>
      <c r="K43" s="83">
        <v>1</v>
      </c>
      <c r="L43" s="203" t="s">
        <v>782</v>
      </c>
      <c r="M43" s="103" t="s">
        <v>711</v>
      </c>
      <c r="N43" s="84" t="s">
        <v>380</v>
      </c>
      <c r="O43" s="84" t="s">
        <v>380</v>
      </c>
      <c r="P43" s="84" t="s">
        <v>380</v>
      </c>
      <c r="Q43" s="84" t="s">
        <v>380</v>
      </c>
      <c r="R43" s="84" t="s">
        <v>380</v>
      </c>
      <c r="S43" s="84" t="s">
        <v>380</v>
      </c>
      <c r="T43" s="84" t="s">
        <v>380</v>
      </c>
      <c r="U43" s="84" t="s">
        <v>380</v>
      </c>
      <c r="V43" s="84" t="s">
        <v>380</v>
      </c>
      <c r="W43" s="84" t="s">
        <v>380</v>
      </c>
      <c r="X43" s="84" t="s">
        <v>380</v>
      </c>
      <c r="Y43" s="84" t="s">
        <v>380</v>
      </c>
      <c r="Z43" s="86" t="s">
        <v>380</v>
      </c>
      <c r="AA43" s="104" t="s">
        <v>461</v>
      </c>
      <c r="AB43" s="146" t="s">
        <v>653</v>
      </c>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row>
    <row r="44" spans="1:83" s="117" customFormat="1" ht="96" hidden="1" customHeight="1">
      <c r="A44" s="127" t="str">
        <f>'Cronograma 2020V2'!B42</f>
        <v xml:space="preserve">Condiciones institucionales idóneas para la promoción de la participación </v>
      </c>
      <c r="B44" s="130">
        <f>'Cronograma 2020V2'!C42</f>
        <v>36</v>
      </c>
      <c r="C44" s="79" t="str">
        <f>'Cronograma 2020V2'!D42</f>
        <v>Construir y socializar con las dependencias, modelo de informe de ejercicios de participación ciudadana.</v>
      </c>
      <c r="D44" s="78" t="str">
        <f>'Cronograma 2020V2'!V42</f>
        <v>Grupo de Servicio al Ciudadano</v>
      </c>
      <c r="E44" s="80">
        <f>'Cronograma 2020V2'!T42</f>
        <v>43891</v>
      </c>
      <c r="F44" s="80">
        <f>'Cronograma 2020V2'!U42</f>
        <v>43951</v>
      </c>
      <c r="G44" s="87" t="str">
        <f>'Cronograma 2020V2'!F42</f>
        <v>Modelo de informe socializado</v>
      </c>
      <c r="H44" s="81">
        <f>'Cronograma 2020V2'!G42</f>
        <v>1</v>
      </c>
      <c r="I44" s="92">
        <v>1</v>
      </c>
      <c r="J44" s="115">
        <f t="shared" si="0"/>
        <v>1</v>
      </c>
      <c r="K44" s="115">
        <v>1</v>
      </c>
      <c r="L44" s="146" t="s">
        <v>665</v>
      </c>
      <c r="M44" s="146" t="s">
        <v>461</v>
      </c>
      <c r="N44" s="92" t="s">
        <v>380</v>
      </c>
      <c r="O44" s="92" t="s">
        <v>380</v>
      </c>
      <c r="P44" s="92" t="s">
        <v>380</v>
      </c>
      <c r="Q44" s="92" t="s">
        <v>380</v>
      </c>
      <c r="R44" s="92" t="s">
        <v>380</v>
      </c>
      <c r="S44" s="92" t="s">
        <v>380</v>
      </c>
      <c r="T44" s="92" t="s">
        <v>380</v>
      </c>
      <c r="U44" s="92" t="s">
        <v>380</v>
      </c>
      <c r="V44" s="92" t="s">
        <v>380</v>
      </c>
      <c r="W44" s="92" t="s">
        <v>380</v>
      </c>
      <c r="X44" s="92" t="s">
        <v>380</v>
      </c>
      <c r="Y44" s="92" t="s">
        <v>380</v>
      </c>
      <c r="Z44" s="109" t="s">
        <v>380</v>
      </c>
      <c r="AA44" s="104" t="s">
        <v>461</v>
      </c>
      <c r="AB44" s="146" t="s">
        <v>653</v>
      </c>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273"/>
      <c r="BS44" s="273"/>
      <c r="BT44" s="273"/>
      <c r="BU44" s="273"/>
      <c r="BV44" s="273"/>
      <c r="BW44" s="273"/>
      <c r="BX44" s="273"/>
      <c r="BY44" s="273"/>
      <c r="BZ44" s="273"/>
      <c r="CA44" s="273"/>
      <c r="CB44" s="273"/>
      <c r="CC44" s="273"/>
      <c r="CD44" s="273"/>
      <c r="CE44" s="273"/>
    </row>
    <row r="45" spans="1:83" ht="96" hidden="1" customHeight="1">
      <c r="A45" s="127" t="str">
        <f>'Cronograma 2020V2'!B43</f>
        <v xml:space="preserve">Condiciones institucionales idóneas para la promoción de la participación </v>
      </c>
      <c r="B45" s="130">
        <f>'Cronograma 2020V2'!C43</f>
        <v>37</v>
      </c>
      <c r="C45" s="79" t="str">
        <f>'Cronograma 2020V2'!D43</f>
        <v>Construir y publicar informe de resultados obtenidos de las diferentes actividades de participación ciudadana adelantadas en el plan 2020 y las buenas prácticas identificadas.</v>
      </c>
      <c r="D45" s="78" t="str">
        <f>'Cronograma 2020V2'!V43</f>
        <v>Grupo de Servicio al Ciudadano</v>
      </c>
      <c r="E45" s="78">
        <f>'Cronograma 2020V2'!T43</f>
        <v>44013</v>
      </c>
      <c r="F45" s="78">
        <f>'Cronograma 2020V2'!U43</f>
        <v>44211</v>
      </c>
      <c r="G45" s="87" t="str">
        <f>'Cronograma 2020V2'!F43</f>
        <v>Informe socializado (semestral)</v>
      </c>
      <c r="H45" s="81">
        <f>'Cronograma 2020V2'!G43</f>
        <v>1</v>
      </c>
      <c r="I45" s="84">
        <v>0.7</v>
      </c>
      <c r="J45" s="83">
        <v>1</v>
      </c>
      <c r="K45" s="83">
        <v>1</v>
      </c>
      <c r="L45" s="203" t="s">
        <v>856</v>
      </c>
      <c r="M45" s="203" t="s">
        <v>857</v>
      </c>
      <c r="N45" s="84" t="s">
        <v>380</v>
      </c>
      <c r="O45" s="84" t="s">
        <v>380</v>
      </c>
      <c r="P45" s="84" t="s">
        <v>380</v>
      </c>
      <c r="Q45" s="84" t="s">
        <v>380</v>
      </c>
      <c r="R45" s="84" t="s">
        <v>380</v>
      </c>
      <c r="S45" s="84" t="s">
        <v>380</v>
      </c>
      <c r="T45" s="84" t="s">
        <v>380</v>
      </c>
      <c r="U45" s="84" t="s">
        <v>380</v>
      </c>
      <c r="V45" s="84" t="s">
        <v>380</v>
      </c>
      <c r="W45" s="84" t="s">
        <v>380</v>
      </c>
      <c r="X45" s="84" t="s">
        <v>380</v>
      </c>
      <c r="Y45" s="84" t="s">
        <v>380</v>
      </c>
      <c r="Z45" s="86" t="s">
        <v>380</v>
      </c>
      <c r="AA45" s="104" t="s">
        <v>783</v>
      </c>
      <c r="AB45" s="146" t="s">
        <v>653</v>
      </c>
    </row>
    <row r="46" spans="1:83" ht="96" hidden="1" customHeight="1">
      <c r="A46" s="127" t="str">
        <f>'Cronograma 2020V2'!B44</f>
        <v>Fomento de la cultura institucional de participación ciudadana</v>
      </c>
      <c r="B46" s="130">
        <f>'Cronograma 2020V2'!C44</f>
        <v>38</v>
      </c>
      <c r="C46" s="79" t="str">
        <f>'Cronograma 2020V2'!D44</f>
        <v>Construcción participativa de la estrategia para la organización de archivos y transferencias documentales.</v>
      </c>
      <c r="D46" s="78" t="str">
        <f>'Cronograma 2020V2'!V44</f>
        <v>Grupo de Gestión Documental</v>
      </c>
      <c r="E46" s="80">
        <f>'Cronograma 2020V2'!T44</f>
        <v>43862</v>
      </c>
      <c r="F46" s="80">
        <f>'Cronograma 2020V2'!U44</f>
        <v>44196</v>
      </c>
      <c r="G46" s="87" t="str">
        <f>'Cronograma 2020V2'!F44</f>
        <v>Ejercicio de participación implementado</v>
      </c>
      <c r="H46" s="81">
        <v>38</v>
      </c>
      <c r="I46" s="84">
        <v>38</v>
      </c>
      <c r="J46" s="83">
        <f t="shared" si="0"/>
        <v>1</v>
      </c>
      <c r="K46" s="83">
        <v>1</v>
      </c>
      <c r="L46" s="91" t="s">
        <v>689</v>
      </c>
      <c r="M46" s="172" t="s">
        <v>694</v>
      </c>
      <c r="N46" s="177">
        <v>43986</v>
      </c>
      <c r="O46" s="84" t="s">
        <v>501</v>
      </c>
      <c r="P46" s="84" t="s">
        <v>367</v>
      </c>
      <c r="Q46" s="84" t="s">
        <v>501</v>
      </c>
      <c r="R46" s="106" t="s">
        <v>690</v>
      </c>
      <c r="S46" s="103" t="s">
        <v>691</v>
      </c>
      <c r="T46" s="103">
        <v>49</v>
      </c>
      <c r="U46" s="106">
        <v>44179</v>
      </c>
      <c r="V46" s="103" t="s">
        <v>692</v>
      </c>
      <c r="W46" s="103" t="s">
        <v>380</v>
      </c>
      <c r="X46" s="103" t="s">
        <v>380</v>
      </c>
      <c r="Y46" s="103" t="s">
        <v>380</v>
      </c>
      <c r="Z46" s="103" t="s">
        <v>380</v>
      </c>
      <c r="AA46" s="104" t="s">
        <v>693</v>
      </c>
      <c r="AB46" s="146" t="s">
        <v>653</v>
      </c>
    </row>
    <row r="47" spans="1:83" s="117" customFormat="1" ht="96" hidden="1" customHeight="1">
      <c r="A47" s="127" t="str">
        <f>'Cronograma 2020V2'!B45</f>
        <v>Fomento de la cultura institucional de participación ciudadana</v>
      </c>
      <c r="B47" s="130">
        <f>'Cronograma 2020V2'!C45</f>
        <v>39</v>
      </c>
      <c r="C47" s="79" t="str">
        <f>'Cronograma 2020V2'!D45</f>
        <v>Socializar los protocolos de atención al ciudadano a los colaboradores de la Entidad.</v>
      </c>
      <c r="D47" s="78" t="str">
        <f>'Cronograma 2020V2'!V45</f>
        <v>Grupo de Servicio al Ciudadano</v>
      </c>
      <c r="E47" s="80">
        <f>'Cronograma 2020V2'!T45</f>
        <v>43862</v>
      </c>
      <c r="F47" s="80">
        <f>'Cronograma 2020V2'!U45</f>
        <v>44196</v>
      </c>
      <c r="G47" s="87" t="str">
        <f>'Cronograma 2020V2'!F45</f>
        <v>Capacitaciones/talleres/charlas/jornadas resalizados/información divulgada</v>
      </c>
      <c r="H47" s="81">
        <f>'Cronograma 2020V2'!G45</f>
        <v>2</v>
      </c>
      <c r="I47" s="92">
        <v>2</v>
      </c>
      <c r="J47" s="115">
        <f t="shared" si="0"/>
        <v>1</v>
      </c>
      <c r="K47" s="115">
        <v>1</v>
      </c>
      <c r="L47" s="172" t="s">
        <v>712</v>
      </c>
      <c r="M47" s="172" t="s">
        <v>713</v>
      </c>
      <c r="N47" s="92" t="s">
        <v>380</v>
      </c>
      <c r="O47" s="92" t="s">
        <v>380</v>
      </c>
      <c r="P47" s="92" t="s">
        <v>380</v>
      </c>
      <c r="Q47" s="92" t="s">
        <v>380</v>
      </c>
      <c r="R47" s="92" t="s">
        <v>380</v>
      </c>
      <c r="S47" s="92" t="s">
        <v>380</v>
      </c>
      <c r="T47" s="92" t="s">
        <v>380</v>
      </c>
      <c r="U47" s="92" t="s">
        <v>380</v>
      </c>
      <c r="V47" s="92" t="s">
        <v>380</v>
      </c>
      <c r="W47" s="92" t="s">
        <v>380</v>
      </c>
      <c r="X47" s="92" t="s">
        <v>380</v>
      </c>
      <c r="Y47" s="92" t="s">
        <v>380</v>
      </c>
      <c r="Z47" s="109" t="s">
        <v>380</v>
      </c>
      <c r="AA47" s="104" t="s">
        <v>461</v>
      </c>
      <c r="AB47" s="146" t="s">
        <v>653</v>
      </c>
    </row>
    <row r="48" spans="1:83" s="117" customFormat="1" ht="96" hidden="1" customHeight="1">
      <c r="A48" s="127" t="str">
        <f>'Cronograma 2020V2'!B46</f>
        <v>Fomento de la cultura institucional de participación ciudadana</v>
      </c>
      <c r="B48" s="130">
        <f>'Cronograma 2020V2'!C46</f>
        <v>40</v>
      </c>
      <c r="C48" s="79" t="str">
        <f>'Cronograma 2020V2'!D46</f>
        <v>Socializar los lineamientos institucionales de participación ciudadana a los colaboradores de la Entidad.</v>
      </c>
      <c r="D48" s="78" t="str">
        <f>'Cronograma 2020V2'!V46</f>
        <v>Grupo de Servicio al Ciudadano</v>
      </c>
      <c r="E48" s="80">
        <f>'Cronograma 2020V2'!T46</f>
        <v>43891</v>
      </c>
      <c r="F48" s="80">
        <f>'Cronograma 2020V2'!U46</f>
        <v>44165</v>
      </c>
      <c r="G48" s="87" t="str">
        <f>'Cronograma 2020V2'!F46</f>
        <v>Jornadas realizadas</v>
      </c>
      <c r="H48" s="81">
        <f>'Cronograma 2020V2'!G46</f>
        <v>2</v>
      </c>
      <c r="I48" s="92">
        <v>1</v>
      </c>
      <c r="J48" s="115">
        <v>1</v>
      </c>
      <c r="K48" s="115">
        <v>1</v>
      </c>
      <c r="L48" s="174" t="s">
        <v>671</v>
      </c>
      <c r="M48" s="174" t="s">
        <v>672</v>
      </c>
      <c r="N48" s="92" t="s">
        <v>380</v>
      </c>
      <c r="O48" s="92" t="s">
        <v>380</v>
      </c>
      <c r="P48" s="92" t="s">
        <v>380</v>
      </c>
      <c r="Q48" s="92" t="s">
        <v>380</v>
      </c>
      <c r="R48" s="92" t="s">
        <v>380</v>
      </c>
      <c r="S48" s="92" t="s">
        <v>380</v>
      </c>
      <c r="T48" s="92" t="s">
        <v>380</v>
      </c>
      <c r="U48" s="92" t="s">
        <v>380</v>
      </c>
      <c r="V48" s="92" t="s">
        <v>380</v>
      </c>
      <c r="W48" s="92" t="s">
        <v>380</v>
      </c>
      <c r="X48" s="92" t="s">
        <v>380</v>
      </c>
      <c r="Y48" s="92" t="s">
        <v>380</v>
      </c>
      <c r="Z48" s="109" t="s">
        <v>380</v>
      </c>
      <c r="AA48" s="104" t="s">
        <v>461</v>
      </c>
      <c r="AB48" s="146" t="s">
        <v>653</v>
      </c>
    </row>
    <row r="49" spans="1:28" s="117" customFormat="1" ht="170" hidden="1" customHeight="1">
      <c r="A49" s="127" t="str">
        <f>'Cronograma 2020V2'!B47</f>
        <v>Fomento de la cultura institucional de participación ciudadana</v>
      </c>
      <c r="B49" s="130">
        <f>'Cronograma 2020V2'!C47</f>
        <v>41</v>
      </c>
      <c r="C49" s="79" t="str">
        <f>'Cronograma 2020V2'!D47</f>
        <v>Construir participativamente el código de integridad del Ministerio.</v>
      </c>
      <c r="D49" s="78" t="str">
        <f>'Cronograma 2020V2'!V47</f>
        <v>Grupo de Gestión Humana</v>
      </c>
      <c r="E49" s="80">
        <f>'Cronograma 2020V2'!T47</f>
        <v>43891</v>
      </c>
      <c r="F49" s="80">
        <f>'Cronograma 2020V2'!U47</f>
        <v>44196</v>
      </c>
      <c r="G49" s="87" t="str">
        <f>'Cronograma 2020V2'!F47</f>
        <v>Propuesta de Código de integridad Ministerio de Justicia y del Derecho construida con el Equipo de Integridad Ministerio de Justicia y del Derecho que se conforme</v>
      </c>
      <c r="H49" s="81">
        <f>'Cronograma 2020V2'!G47</f>
        <v>1</v>
      </c>
      <c r="I49" s="92">
        <v>1</v>
      </c>
      <c r="J49" s="115">
        <f t="shared" si="0"/>
        <v>1</v>
      </c>
      <c r="K49" s="115">
        <v>1</v>
      </c>
      <c r="L49" s="91" t="s">
        <v>757</v>
      </c>
      <c r="M49" s="194" t="s">
        <v>758</v>
      </c>
      <c r="N49" s="199" t="s">
        <v>759</v>
      </c>
      <c r="O49" s="92" t="s">
        <v>760</v>
      </c>
      <c r="P49" s="168" t="s">
        <v>761</v>
      </c>
      <c r="Q49" s="92" t="s">
        <v>762</v>
      </c>
      <c r="R49" s="92" t="s">
        <v>635</v>
      </c>
      <c r="S49" s="92" t="s">
        <v>636</v>
      </c>
      <c r="T49" s="200" t="s">
        <v>753</v>
      </c>
      <c r="U49" s="106">
        <v>44186</v>
      </c>
      <c r="V49" s="103" t="s">
        <v>474</v>
      </c>
      <c r="W49" s="92" t="s">
        <v>763</v>
      </c>
      <c r="X49" s="92" t="s">
        <v>754</v>
      </c>
      <c r="Y49" s="92" t="s">
        <v>755</v>
      </c>
      <c r="Z49" s="163" t="s">
        <v>752</v>
      </c>
      <c r="AA49" s="104" t="s">
        <v>756</v>
      </c>
      <c r="AB49" s="146" t="s">
        <v>653</v>
      </c>
    </row>
  </sheetData>
  <autoFilter ref="A8:CE49">
    <filterColumn colId="3">
      <filters>
        <filter val="Oficina Asesora de Planeación"/>
        <filter val="Oficina Asesora de Planeación / Equipo líder de RDC"/>
      </filters>
    </filterColumn>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autoFilter>
  <mergeCells count="33">
    <mergeCell ref="D1:T1"/>
    <mergeCell ref="U1:W1"/>
    <mergeCell ref="O3:O5"/>
    <mergeCell ref="P3:P5"/>
    <mergeCell ref="AA1:AB5"/>
    <mergeCell ref="AC1:CE44"/>
    <mergeCell ref="A2:G2"/>
    <mergeCell ref="H2:J2"/>
    <mergeCell ref="L2:M2"/>
    <mergeCell ref="A3:C5"/>
    <mergeCell ref="D3:G3"/>
    <mergeCell ref="H3:N3"/>
    <mergeCell ref="R7:T7"/>
    <mergeCell ref="D4:G4"/>
    <mergeCell ref="H4:N4"/>
    <mergeCell ref="D5:G5"/>
    <mergeCell ref="H5:N5"/>
    <mergeCell ref="A6:AB6"/>
    <mergeCell ref="A7:A8"/>
    <mergeCell ref="B7:B8"/>
    <mergeCell ref="C7:C8"/>
    <mergeCell ref="D7:D8"/>
    <mergeCell ref="E7:E8"/>
    <mergeCell ref="F7:F8"/>
    <mergeCell ref="G7:G8"/>
    <mergeCell ref="H7:M7"/>
    <mergeCell ref="AA7:AA8"/>
    <mergeCell ref="AB7:AB8"/>
    <mergeCell ref="N7:O7"/>
    <mergeCell ref="P7:Q7"/>
    <mergeCell ref="U7:V7"/>
    <mergeCell ref="W7:W8"/>
    <mergeCell ref="X7:Z7"/>
  </mergeCells>
  <conditionalFormatting sqref="J9:K9">
    <cfRule type="cellIs" dxfId="59" priority="65" operator="equal">
      <formula>1</formula>
    </cfRule>
    <cfRule type="cellIs" dxfId="58" priority="66" operator="between">
      <formula>0.01</formula>
      <formula>0.99</formula>
    </cfRule>
    <cfRule type="cellIs" dxfId="57" priority="67" operator="equal">
      <formula>0</formula>
    </cfRule>
    <cfRule type="containsText" dxfId="56" priority="68" operator="containsText" text="0%">
      <formula>NOT(ISERROR(SEARCH("0%",J9)))</formula>
    </cfRule>
  </conditionalFormatting>
  <conditionalFormatting sqref="J10:K10 J14:K14 J18:K20 J37:K49 J22:K24 J33:K33 J12:J13 K32 J36">
    <cfRule type="cellIs" dxfId="55" priority="61" operator="equal">
      <formula>1</formula>
    </cfRule>
    <cfRule type="cellIs" dxfId="54" priority="62" operator="between">
      <formula>0.01</formula>
      <formula>0.99</formula>
    </cfRule>
    <cfRule type="cellIs" dxfId="53" priority="63" operator="equal">
      <formula>0</formula>
    </cfRule>
    <cfRule type="containsText" dxfId="52" priority="64" operator="containsText" text="0%">
      <formula>NOT(ISERROR(SEARCH("0%",J10)))</formula>
    </cfRule>
  </conditionalFormatting>
  <conditionalFormatting sqref="J11:K11">
    <cfRule type="cellIs" dxfId="51" priority="57" operator="equal">
      <formula>1</formula>
    </cfRule>
    <cfRule type="cellIs" dxfId="50" priority="58" operator="between">
      <formula>0.01</formula>
      <formula>0.99</formula>
    </cfRule>
    <cfRule type="cellIs" dxfId="49" priority="59" operator="equal">
      <formula>0</formula>
    </cfRule>
    <cfRule type="containsText" dxfId="48" priority="60" operator="containsText" text="0%">
      <formula>NOT(ISERROR(SEARCH("0%",J11)))</formula>
    </cfRule>
  </conditionalFormatting>
  <conditionalFormatting sqref="J16:K16">
    <cfRule type="cellIs" dxfId="47" priority="49" operator="equal">
      <formula>1</formula>
    </cfRule>
    <cfRule type="cellIs" dxfId="46" priority="50" operator="between">
      <formula>0.01</formula>
      <formula>0.99</formula>
    </cfRule>
    <cfRule type="cellIs" dxfId="45" priority="51" operator="equal">
      <formula>0</formula>
    </cfRule>
    <cfRule type="containsText" dxfId="44" priority="52" operator="containsText" text="0%">
      <formula>NOT(ISERROR(SEARCH("0%",J16)))</formula>
    </cfRule>
  </conditionalFormatting>
  <conditionalFormatting sqref="J17:K17">
    <cfRule type="cellIs" dxfId="43" priority="53" operator="equal">
      <formula>1</formula>
    </cfRule>
    <cfRule type="cellIs" dxfId="42" priority="54" operator="between">
      <formula>0.01</formula>
      <formula>0.99</formula>
    </cfRule>
    <cfRule type="cellIs" dxfId="41" priority="55" operator="equal">
      <formula>0</formula>
    </cfRule>
    <cfRule type="containsText" dxfId="40" priority="56" operator="containsText" text="0%">
      <formula>NOT(ISERROR(SEARCH("0%",J17)))</formula>
    </cfRule>
  </conditionalFormatting>
  <conditionalFormatting sqref="J15:K15">
    <cfRule type="cellIs" dxfId="39" priority="45" operator="equal">
      <formula>1</formula>
    </cfRule>
    <cfRule type="cellIs" dxfId="38" priority="46" operator="between">
      <formula>0.01</formula>
      <formula>0.99</formula>
    </cfRule>
    <cfRule type="cellIs" dxfId="37" priority="47" operator="equal">
      <formula>0</formula>
    </cfRule>
    <cfRule type="containsText" dxfId="36" priority="48" operator="containsText" text="0%">
      <formula>NOT(ISERROR(SEARCH("0%",J15)))</formula>
    </cfRule>
  </conditionalFormatting>
  <conditionalFormatting sqref="J21:K21">
    <cfRule type="cellIs" dxfId="35" priority="41" operator="equal">
      <formula>1</formula>
    </cfRule>
    <cfRule type="cellIs" dxfId="34" priority="42" operator="between">
      <formula>0.01</formula>
      <formula>0.99</formula>
    </cfRule>
    <cfRule type="cellIs" dxfId="33" priority="43" operator="equal">
      <formula>0</formula>
    </cfRule>
    <cfRule type="containsText" dxfId="32" priority="44" operator="containsText" text="0%">
      <formula>NOT(ISERROR(SEARCH("0%",J21)))</formula>
    </cfRule>
  </conditionalFormatting>
  <conditionalFormatting sqref="J34:K34">
    <cfRule type="cellIs" dxfId="31" priority="37" operator="equal">
      <formula>1</formula>
    </cfRule>
    <cfRule type="cellIs" dxfId="30" priority="38" operator="between">
      <formula>0.01</formula>
      <formula>0.99</formula>
    </cfRule>
    <cfRule type="cellIs" dxfId="29" priority="39" operator="equal">
      <formula>0</formula>
    </cfRule>
    <cfRule type="containsText" dxfId="28" priority="40" operator="containsText" text="0%">
      <formula>NOT(ISERROR(SEARCH("0%",J34)))</formula>
    </cfRule>
  </conditionalFormatting>
  <conditionalFormatting sqref="J35:K35 K36">
    <cfRule type="cellIs" dxfId="27" priority="33" operator="equal">
      <formula>1</formula>
    </cfRule>
    <cfRule type="cellIs" dxfId="26" priority="34" operator="between">
      <formula>0.01</formula>
      <formula>0.99</formula>
    </cfRule>
    <cfRule type="cellIs" dxfId="25" priority="35" operator="equal">
      <formula>0</formula>
    </cfRule>
    <cfRule type="containsText" dxfId="24" priority="36" operator="containsText" text="0%">
      <formula>NOT(ISERROR(SEARCH("0%",J35)))</formula>
    </cfRule>
  </conditionalFormatting>
  <conditionalFormatting sqref="J25:K25 K31 J31:J32">
    <cfRule type="cellIs" dxfId="23" priority="29" operator="equal">
      <formula>1</formula>
    </cfRule>
    <cfRule type="cellIs" dxfId="22" priority="30" operator="between">
      <formula>0.01</formula>
      <formula>0.99</formula>
    </cfRule>
    <cfRule type="cellIs" dxfId="21" priority="31" operator="equal">
      <formula>0</formula>
    </cfRule>
    <cfRule type="containsText" dxfId="20" priority="32" operator="containsText" text="0%">
      <formula>NOT(ISERROR(SEARCH("0%",J25)))</formula>
    </cfRule>
  </conditionalFormatting>
  <conditionalFormatting sqref="K2">
    <cfRule type="cellIs" dxfId="19" priority="25" operator="equal">
      <formula>1</formula>
    </cfRule>
    <cfRule type="cellIs" dxfId="18" priority="26" operator="between">
      <formula>0.01</formula>
      <formula>0.99</formula>
    </cfRule>
    <cfRule type="cellIs" dxfId="17" priority="27" operator="equal">
      <formula>0</formula>
    </cfRule>
    <cfRule type="containsText" dxfId="16" priority="28" operator="containsText" text="0%">
      <formula>NOT(ISERROR(SEARCH("0%",K2)))</formula>
    </cfRule>
  </conditionalFormatting>
  <conditionalFormatting sqref="N2">
    <cfRule type="cellIs" dxfId="15" priority="21" operator="equal">
      <formula>1</formula>
    </cfRule>
    <cfRule type="cellIs" dxfId="14" priority="22" operator="between">
      <formula>0.01</formula>
      <formula>0.99</formula>
    </cfRule>
    <cfRule type="cellIs" dxfId="13" priority="23" operator="equal">
      <formula>0</formula>
    </cfRule>
    <cfRule type="containsText" dxfId="12" priority="24" operator="containsText" text="0%">
      <formula>NOT(ISERROR(SEARCH("0%",N2)))</formula>
    </cfRule>
  </conditionalFormatting>
  <conditionalFormatting sqref="K12:K13">
    <cfRule type="cellIs" dxfId="11" priority="9" operator="equal">
      <formula>1</formula>
    </cfRule>
    <cfRule type="cellIs" dxfId="10" priority="10" operator="between">
      <formula>0.01</formula>
      <formula>0.99</formula>
    </cfRule>
    <cfRule type="cellIs" dxfId="9" priority="11" operator="equal">
      <formula>0</formula>
    </cfRule>
    <cfRule type="containsText" dxfId="8" priority="12" operator="containsText" text="0%">
      <formula>NOT(ISERROR(SEARCH("0%",K12)))</formula>
    </cfRule>
  </conditionalFormatting>
  <conditionalFormatting sqref="J26:K28">
    <cfRule type="cellIs" dxfId="7" priority="5" operator="equal">
      <formula>1</formula>
    </cfRule>
    <cfRule type="cellIs" dxfId="6" priority="6" operator="between">
      <formula>0.01</formula>
      <formula>0.99</formula>
    </cfRule>
    <cfRule type="cellIs" dxfId="5" priority="7" operator="equal">
      <formula>0</formula>
    </cfRule>
    <cfRule type="containsText" dxfId="4" priority="8" operator="containsText" text="0%">
      <formula>NOT(ISERROR(SEARCH("0%",J26)))</formula>
    </cfRule>
  </conditionalFormatting>
  <conditionalFormatting sqref="J29:K30">
    <cfRule type="cellIs" dxfId="3" priority="1" operator="equal">
      <formula>1</formula>
    </cfRule>
    <cfRule type="cellIs" dxfId="2" priority="2" operator="between">
      <formula>0.01</formula>
      <formula>0.99</formula>
    </cfRule>
    <cfRule type="cellIs" dxfId="1" priority="3" operator="equal">
      <formula>0</formula>
    </cfRule>
    <cfRule type="containsText" dxfId="0" priority="4" operator="containsText" text="0%">
      <formula>NOT(ISERROR(SEARCH("0%",J29)))</formula>
    </cfRule>
  </conditionalFormatting>
  <hyperlinks>
    <hyperlink ref="M25" r:id="rId1"/>
    <hyperlink ref="M31" r:id="rId2"/>
    <hyperlink ref="V49" r:id="rId3" display="https://www.minjusticia.gov.co/Normatividad/Normatividad/Resoluciones/Resoluciones_2020"/>
    <hyperlink ref="M49" r:id="rId4" display="https://www.minjusticia.gov.co/Portals/0/Normatividad1/Resoluciones/2020/Resolucio%CC%81n%20No%201820%20del%2029%20de%20octubre%20de%202020%20(1).pdf_x000a_"/>
    <hyperlink ref="M23" r:id="rId5" display="https://minjusticiagovco-my.sharepoint.com/:f:/g/personal/lady_velasquez_minjusticia_gov_co/EpWBZFDN6h9ErAXvPRDeun0BfsrULxY8DW6gnQ_2ZF6H5A?e=K45aFs"/>
    <hyperlink ref="M24" r:id="rId6" display="https://minjusticiagovco-my.sharepoint.com/:f:/g/personal/lady_velasquez_minjusticia_gov_co/EpWBZFDN6h9ErAXvPRDeun0BfsrULxY8DW6gnQ_2ZF6H5A?e=K45aFs"/>
    <hyperlink ref="M26" r:id="rId7"/>
    <hyperlink ref="M28" r:id="rId8"/>
    <hyperlink ref="M30" r:id="rId9"/>
  </hyperlinks>
  <pageMargins left="0.75" right="0.75" top="1" bottom="1" header="0.5" footer="0.5"/>
  <pageSetup orientation="portrait" horizontalDpi="4294967292" verticalDpi="4294967292"/>
  <drawing r:id="rId10"/>
  <legacyDrawing r:id="rId1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opLeftCell="F1" zoomScale="150" zoomScaleNormal="150" zoomScalePageLayoutView="150" workbookViewId="0">
      <selection activeCell="F7" sqref="F7"/>
    </sheetView>
  </sheetViews>
  <sheetFormatPr baseColWidth="10" defaultRowHeight="14" x14ac:dyDescent="0"/>
  <sheetData>
    <row r="1" spans="1:3">
      <c r="A1" t="s">
        <v>733</v>
      </c>
      <c r="B1" s="229">
        <v>0.38</v>
      </c>
    </row>
    <row r="2" spans="1:3">
      <c r="A2" t="s">
        <v>734</v>
      </c>
      <c r="B2" s="229">
        <v>0.62</v>
      </c>
    </row>
    <row r="3" spans="1:3">
      <c r="A3" t="s">
        <v>735</v>
      </c>
      <c r="B3" s="229">
        <f>B5</f>
        <v>0.98292682926829267</v>
      </c>
    </row>
    <row r="5" spans="1:3">
      <c r="A5" t="s">
        <v>814</v>
      </c>
      <c r="B5" s="229">
        <f>'Reporte 3º'!N2</f>
        <v>0.98292682926829267</v>
      </c>
    </row>
    <row r="6" spans="1:3">
      <c r="A6" t="str">
        <f>'Reporte 3º'!A9</f>
        <v xml:space="preserve">Promoción efectiva de la participación ciudadana </v>
      </c>
      <c r="B6" s="230">
        <f>C6/29</f>
        <v>0.9758620689655173</v>
      </c>
      <c r="C6" s="198">
        <f>SUM('Reporte 3º'!K9:K37)</f>
        <v>28.3</v>
      </c>
    </row>
    <row r="7" spans="1:3">
      <c r="A7" t="str">
        <f>'Reporte 3º'!A38</f>
        <v xml:space="preserve">Condiciones institucionales idóneas para la promoción de la participación </v>
      </c>
      <c r="B7" s="228">
        <f>C7/8</f>
        <v>1</v>
      </c>
      <c r="C7" s="198">
        <f>SUM('Reporte 3º'!K38:K45)</f>
        <v>8</v>
      </c>
    </row>
    <row r="8" spans="1:3">
      <c r="A8" t="str">
        <f>'Reporte 3º'!A49</f>
        <v>Fomento de la cultura institucional de participación ciudadana</v>
      </c>
      <c r="B8" s="228">
        <f>C8/4</f>
        <v>1</v>
      </c>
      <c r="C8" s="198">
        <f>SUM('Reporte 3º'!K46:K49)</f>
        <v>4</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62"/>
  <sheetViews>
    <sheetView topLeftCell="A11" workbookViewId="0">
      <selection activeCell="A62" sqref="A62"/>
    </sheetView>
  </sheetViews>
  <sheetFormatPr baseColWidth="10" defaultRowHeight="14" x14ac:dyDescent="0"/>
  <cols>
    <col min="1" max="1" width="107" bestFit="1" customWidth="1"/>
  </cols>
  <sheetData>
    <row r="4" spans="1:1">
      <c r="A4" s="233" t="s">
        <v>834</v>
      </c>
    </row>
    <row r="5" spans="1:1">
      <c r="A5" s="234">
        <v>10</v>
      </c>
    </row>
    <row r="6" spans="1:1">
      <c r="A6" s="234">
        <v>24</v>
      </c>
    </row>
    <row r="7" spans="1:1">
      <c r="A7" s="234">
        <v>34</v>
      </c>
    </row>
    <row r="8" spans="1:1">
      <c r="A8" s="234">
        <v>38</v>
      </c>
    </row>
    <row r="9" spans="1:1">
      <c r="A9" s="234">
        <v>49</v>
      </c>
    </row>
    <row r="10" spans="1:1">
      <c r="A10" s="234">
        <v>385</v>
      </c>
    </row>
    <row r="11" spans="1:1">
      <c r="A11" s="234">
        <v>400</v>
      </c>
    </row>
    <row r="12" spans="1:1">
      <c r="A12" s="234">
        <v>412</v>
      </c>
    </row>
    <row r="13" spans="1:1">
      <c r="A13" s="234">
        <v>706</v>
      </c>
    </row>
    <row r="14" spans="1:1">
      <c r="A14" s="234">
        <v>4000</v>
      </c>
    </row>
    <row r="15" spans="1:1">
      <c r="A15" s="234" t="s">
        <v>837</v>
      </c>
    </row>
    <row r="16" spans="1:1">
      <c r="A16" s="234" t="s">
        <v>838</v>
      </c>
    </row>
    <row r="17" spans="1:1">
      <c r="A17" s="234" t="s">
        <v>839</v>
      </c>
    </row>
    <row r="18" spans="1:1">
      <c r="A18" s="234" t="s">
        <v>778</v>
      </c>
    </row>
    <row r="19" spans="1:1">
      <c r="A19" s="234" t="s">
        <v>770</v>
      </c>
    </row>
    <row r="20" spans="1:1">
      <c r="A20" s="234" t="s">
        <v>789</v>
      </c>
    </row>
    <row r="21" spans="1:1">
      <c r="A21" s="234" t="s">
        <v>732</v>
      </c>
    </row>
    <row r="22" spans="1:1">
      <c r="A22" s="234" t="s">
        <v>806</v>
      </c>
    </row>
    <row r="23" spans="1:1">
      <c r="A23" s="234" t="s">
        <v>668</v>
      </c>
    </row>
    <row r="24" spans="1:1">
      <c r="A24" s="234" t="s">
        <v>456</v>
      </c>
    </row>
    <row r="25" spans="1:1">
      <c r="A25" s="234" t="s">
        <v>563</v>
      </c>
    </row>
    <row r="26" spans="1:1">
      <c r="A26" s="234" t="s">
        <v>810</v>
      </c>
    </row>
    <row r="27" spans="1:1">
      <c r="A27" s="234" t="s">
        <v>727</v>
      </c>
    </row>
    <row r="28" spans="1:1">
      <c r="A28" s="234" t="s">
        <v>380</v>
      </c>
    </row>
    <row r="29" spans="1:1">
      <c r="A29" s="234" t="s">
        <v>753</v>
      </c>
    </row>
    <row r="30" spans="1:1">
      <c r="A30" s="234" t="s">
        <v>579</v>
      </c>
    </row>
    <row r="31" spans="1:1">
      <c r="A31" s="234" t="s">
        <v>558</v>
      </c>
    </row>
    <row r="32" spans="1:1">
      <c r="A32" s="234" t="s">
        <v>367</v>
      </c>
    </row>
    <row r="33" spans="1:1">
      <c r="A33" s="234" t="s">
        <v>835</v>
      </c>
    </row>
    <row r="34" spans="1:1">
      <c r="A34" s="234" t="s">
        <v>836</v>
      </c>
    </row>
    <row r="36" spans="1:1">
      <c r="A36" s="234">
        <v>10</v>
      </c>
    </row>
    <row r="37" spans="1:1">
      <c r="A37" s="234">
        <v>24</v>
      </c>
    </row>
    <row r="38" spans="1:1">
      <c r="A38" s="234">
        <v>34</v>
      </c>
    </row>
    <row r="39" spans="1:1">
      <c r="A39" s="234">
        <v>38</v>
      </c>
    </row>
    <row r="40" spans="1:1">
      <c r="A40" s="234">
        <v>49</v>
      </c>
    </row>
    <row r="41" spans="1:1">
      <c r="A41" s="234">
        <v>385</v>
      </c>
    </row>
    <row r="42" spans="1:1">
      <c r="A42" s="234">
        <v>400</v>
      </c>
    </row>
    <row r="43" spans="1:1">
      <c r="A43" s="234">
        <v>412</v>
      </c>
    </row>
    <row r="44" spans="1:1">
      <c r="A44" s="234">
        <v>706</v>
      </c>
    </row>
    <row r="45" spans="1:1">
      <c r="A45" s="234">
        <v>4000</v>
      </c>
    </row>
    <row r="46" spans="1:1">
      <c r="A46" s="234">
        <f>806+660</f>
        <v>1466</v>
      </c>
    </row>
    <row r="47" spans="1:1">
      <c r="A47" s="234">
        <f>25+18+19+12</f>
        <v>74</v>
      </c>
    </row>
    <row r="48" spans="1:1">
      <c r="A48" s="234">
        <v>900</v>
      </c>
    </row>
    <row r="49" spans="1:1">
      <c r="A49" s="234">
        <v>94</v>
      </c>
    </row>
    <row r="50" spans="1:1">
      <c r="A50" s="234">
        <v>370</v>
      </c>
    </row>
    <row r="51" spans="1:1">
      <c r="A51" s="234">
        <v>40</v>
      </c>
    </row>
    <row r="52" spans="1:1">
      <c r="A52" s="234">
        <v>101</v>
      </c>
    </row>
    <row r="53" spans="1:1">
      <c r="A53" s="234">
        <v>423</v>
      </c>
    </row>
    <row r="54" spans="1:1">
      <c r="A54" s="234">
        <v>454</v>
      </c>
    </row>
    <row r="55" spans="1:1">
      <c r="A55" s="235">
        <v>326693</v>
      </c>
    </row>
    <row r="56" spans="1:1">
      <c r="A56" s="234">
        <v>8</v>
      </c>
    </row>
    <row r="57" spans="1:1">
      <c r="A57" s="234">
        <v>872</v>
      </c>
    </row>
    <row r="58" spans="1:1">
      <c r="A58" s="234">
        <v>400</v>
      </c>
    </row>
    <row r="59" spans="1:1">
      <c r="A59" s="234">
        <v>720</v>
      </c>
    </row>
    <row r="60" spans="1:1">
      <c r="A60" s="234">
        <v>24</v>
      </c>
    </row>
    <row r="61" spans="1:1">
      <c r="A61" s="234">
        <v>744</v>
      </c>
    </row>
    <row r="62" spans="1:1">
      <c r="A62" s="234">
        <f>SUM(A36:A61)</f>
        <v>339441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26"/>
  <sheetViews>
    <sheetView workbookViewId="0">
      <selection activeCell="A16" sqref="A16"/>
    </sheetView>
  </sheetViews>
  <sheetFormatPr baseColWidth="10" defaultRowHeight="14" x14ac:dyDescent="0"/>
  <cols>
    <col min="1" max="1" width="86.33203125" bestFit="1" customWidth="1"/>
  </cols>
  <sheetData>
    <row r="4" spans="1:1">
      <c r="A4" s="233" t="s">
        <v>834</v>
      </c>
    </row>
    <row r="5" spans="1:1">
      <c r="A5" s="234" t="s">
        <v>830</v>
      </c>
    </row>
    <row r="6" spans="1:1">
      <c r="A6" s="234" t="s">
        <v>315</v>
      </c>
    </row>
    <row r="7" spans="1:1">
      <c r="A7" s="234" t="s">
        <v>163</v>
      </c>
    </row>
    <row r="8" spans="1:1">
      <c r="A8" s="234" t="s">
        <v>824</v>
      </c>
    </row>
    <row r="9" spans="1:1">
      <c r="A9" s="234" t="s">
        <v>818</v>
      </c>
    </row>
    <row r="10" spans="1:1">
      <c r="A10" s="234" t="s">
        <v>822</v>
      </c>
    </row>
    <row r="11" spans="1:1">
      <c r="A11" s="234" t="s">
        <v>825</v>
      </c>
    </row>
    <row r="12" spans="1:1">
      <c r="A12" s="234" t="s">
        <v>819</v>
      </c>
    </row>
    <row r="13" spans="1:1">
      <c r="A13" s="234" t="s">
        <v>829</v>
      </c>
    </row>
    <row r="14" spans="1:1">
      <c r="A14" s="234" t="s">
        <v>828</v>
      </c>
    </row>
    <row r="15" spans="1:1">
      <c r="A15" s="234" t="s">
        <v>826</v>
      </c>
    </row>
    <row r="16" spans="1:1">
      <c r="A16" s="234" t="s">
        <v>816</v>
      </c>
    </row>
    <row r="17" spans="1:1">
      <c r="A17" s="234" t="s">
        <v>823</v>
      </c>
    </row>
    <row r="18" spans="1:1">
      <c r="A18" s="234" t="s">
        <v>827</v>
      </c>
    </row>
    <row r="19" spans="1:1">
      <c r="A19" s="234" t="s">
        <v>820</v>
      </c>
    </row>
    <row r="20" spans="1:1">
      <c r="A20" s="234" t="s">
        <v>817</v>
      </c>
    </row>
    <row r="21" spans="1:1">
      <c r="A21" s="234" t="s">
        <v>821</v>
      </c>
    </row>
    <row r="22" spans="1:1">
      <c r="A22" s="234" t="s">
        <v>61</v>
      </c>
    </row>
    <row r="23" spans="1:1">
      <c r="A23" s="234" t="s">
        <v>832</v>
      </c>
    </row>
    <row r="24" spans="1:1">
      <c r="A24" s="234" t="s">
        <v>831</v>
      </c>
    </row>
    <row r="25" spans="1:1">
      <c r="A25" s="234" t="s">
        <v>835</v>
      </c>
    </row>
    <row r="26" spans="1:1">
      <c r="A26" s="234" t="s">
        <v>836</v>
      </c>
    </row>
  </sheetData>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42"/>
  <sheetViews>
    <sheetView topLeftCell="A23" workbookViewId="0">
      <selection activeCell="A28" sqref="A28:A42"/>
    </sheetView>
  </sheetViews>
  <sheetFormatPr baseColWidth="10" defaultRowHeight="14" x14ac:dyDescent="0"/>
  <cols>
    <col min="1" max="1" width="86.33203125" bestFit="1" customWidth="1"/>
    <col min="2" max="2" width="5.1640625" customWidth="1"/>
    <col min="3" max="3" width="45.1640625" bestFit="1" customWidth="1"/>
    <col min="4" max="4" width="18.1640625" bestFit="1" customWidth="1"/>
    <col min="5" max="5" width="9.5" customWidth="1"/>
    <col min="6" max="6" width="20" bestFit="1" customWidth="1"/>
    <col min="7" max="7" width="46" bestFit="1" customWidth="1"/>
    <col min="8" max="8" width="10" customWidth="1"/>
    <col min="9" max="9" width="25.6640625" bestFit="1" customWidth="1"/>
    <col min="10" max="10" width="25.33203125" bestFit="1" customWidth="1"/>
    <col min="11" max="11" width="37.33203125" bestFit="1" customWidth="1"/>
    <col min="12" max="12" width="30.1640625" bestFit="1" customWidth="1"/>
    <col min="13" max="13" width="56.83203125" bestFit="1" customWidth="1"/>
    <col min="14" max="14" width="20.1640625" bestFit="1" customWidth="1"/>
    <col min="15" max="15" width="12.83203125" bestFit="1" customWidth="1"/>
    <col min="16" max="16" width="27.83203125" bestFit="1" customWidth="1"/>
    <col min="17" max="17" width="21.33203125" bestFit="1" customWidth="1"/>
    <col min="18" max="18" width="27.33203125" bestFit="1" customWidth="1"/>
    <col min="19" max="19" width="88.33203125" bestFit="1" customWidth="1"/>
    <col min="20" max="20" width="43" bestFit="1" customWidth="1"/>
    <col min="21" max="21" width="24.5" bestFit="1" customWidth="1"/>
    <col min="22" max="22" width="7" customWidth="1"/>
    <col min="23" max="23" width="11.33203125" bestFit="1" customWidth="1"/>
  </cols>
  <sheetData>
    <row r="4" spans="1:1">
      <c r="A4" s="233" t="s">
        <v>834</v>
      </c>
    </row>
    <row r="5" spans="1:1">
      <c r="A5" s="234" t="s">
        <v>830</v>
      </c>
    </row>
    <row r="6" spans="1:1">
      <c r="A6" s="234" t="s">
        <v>315</v>
      </c>
    </row>
    <row r="7" spans="1:1">
      <c r="A7" s="234" t="s">
        <v>163</v>
      </c>
    </row>
    <row r="8" spans="1:1">
      <c r="A8" s="234" t="s">
        <v>824</v>
      </c>
    </row>
    <row r="9" spans="1:1">
      <c r="A9" s="234" t="s">
        <v>818</v>
      </c>
    </row>
    <row r="10" spans="1:1">
      <c r="A10" s="234" t="s">
        <v>822</v>
      </c>
    </row>
    <row r="11" spans="1:1">
      <c r="A11" s="234" t="s">
        <v>825</v>
      </c>
    </row>
    <row r="12" spans="1:1">
      <c r="A12" s="234" t="s">
        <v>819</v>
      </c>
    </row>
    <row r="13" spans="1:1">
      <c r="A13" s="234" t="s">
        <v>829</v>
      </c>
    </row>
    <row r="14" spans="1:1">
      <c r="A14" s="234" t="s">
        <v>828</v>
      </c>
    </row>
    <row r="15" spans="1:1">
      <c r="A15" s="234" t="s">
        <v>826</v>
      </c>
    </row>
    <row r="16" spans="1:1">
      <c r="A16" s="234" t="s">
        <v>816</v>
      </c>
    </row>
    <row r="17" spans="1:1">
      <c r="A17" s="234" t="s">
        <v>823</v>
      </c>
    </row>
    <row r="18" spans="1:1">
      <c r="A18" s="234" t="s">
        <v>827</v>
      </c>
    </row>
    <row r="19" spans="1:1">
      <c r="A19" s="234" t="s">
        <v>820</v>
      </c>
    </row>
    <row r="20" spans="1:1">
      <c r="A20" s="234" t="s">
        <v>817</v>
      </c>
    </row>
    <row r="21" spans="1:1">
      <c r="A21" s="234" t="s">
        <v>821</v>
      </c>
    </row>
    <row r="22" spans="1:1">
      <c r="A22" s="234" t="s">
        <v>61</v>
      </c>
    </row>
    <row r="23" spans="1:1">
      <c r="A23" s="234" t="s">
        <v>832</v>
      </c>
    </row>
    <row r="24" spans="1:1">
      <c r="A24" s="234" t="s">
        <v>831</v>
      </c>
    </row>
    <row r="25" spans="1:1">
      <c r="A25" s="234" t="s">
        <v>835</v>
      </c>
    </row>
    <row r="26" spans="1:1">
      <c r="A26" s="234" t="s">
        <v>836</v>
      </c>
    </row>
    <row r="28" spans="1:1">
      <c r="A28" t="s">
        <v>129</v>
      </c>
    </row>
    <row r="29" spans="1:1">
      <c r="A29" t="s">
        <v>172</v>
      </c>
    </row>
    <row r="30" spans="1:1">
      <c r="A30" t="s">
        <v>841</v>
      </c>
    </row>
    <row r="31" spans="1:1">
      <c r="A31" t="s">
        <v>842</v>
      </c>
    </row>
    <row r="32" spans="1:1">
      <c r="A32" t="s">
        <v>843</v>
      </c>
    </row>
    <row r="33" spans="1:1">
      <c r="A33" s="234" t="s">
        <v>315</v>
      </c>
    </row>
    <row r="34" spans="1:1">
      <c r="A34" s="234" t="s">
        <v>163</v>
      </c>
    </row>
    <row r="35" spans="1:1">
      <c r="A35" s="234" t="s">
        <v>825</v>
      </c>
    </row>
    <row r="36" spans="1:1">
      <c r="A36" s="234" t="s">
        <v>844</v>
      </c>
    </row>
    <row r="37" spans="1:1">
      <c r="A37" s="234" t="s">
        <v>823</v>
      </c>
    </row>
    <row r="38" spans="1:1">
      <c r="A38" s="234" t="s">
        <v>820</v>
      </c>
    </row>
    <row r="39" spans="1:1">
      <c r="A39" s="234" t="s">
        <v>821</v>
      </c>
    </row>
    <row r="40" spans="1:1">
      <c r="A40" s="234" t="s">
        <v>845</v>
      </c>
    </row>
    <row r="41" spans="1:1">
      <c r="A41" s="234" t="s">
        <v>831</v>
      </c>
    </row>
    <row r="42" spans="1:1">
      <c r="A42" s="234" t="s">
        <v>846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CCF1444292B62468B97730FAD3E700B" ma:contentTypeVersion="1" ma:contentTypeDescription="Crear nuevo documento." ma:contentTypeScope="" ma:versionID="76794c3e1bc546135fb988beab959ef1">
  <xsd:schema xmlns:xsd="http://www.w3.org/2001/XMLSchema" xmlns:xs="http://www.w3.org/2001/XMLSchema" xmlns:p="http://schemas.microsoft.com/office/2006/metadata/properties" xmlns:ns2="81cc8fc0-8d1e-4295-8f37-5d076116407c" targetNamespace="http://schemas.microsoft.com/office/2006/metadata/properties" ma:root="true" ma:fieldsID="34dd9b2fcc64672269ba2b3783a277d6" ns2:_="">
    <xsd:import namespace="81cc8fc0-8d1e-4295-8f37-5d076116407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2TV4CCKVFCYA-109545416-57</_dlc_DocId>
    <_dlc_DocIdUrl xmlns="81cc8fc0-8d1e-4295-8f37-5d076116407c">
      <Url>https://www.minjusticia.gov.co/servicio-ciudadano/_layouts/15/DocIdRedir.aspx?ID=2TV4CCKVFCYA-109545416-57</Url>
      <Description>2TV4CCKVFCYA-109545416-57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E558857-3571-4561-BE9A-60D3753D8C80}"/>
</file>

<file path=customXml/itemProps2.xml><?xml version="1.0" encoding="utf-8"?>
<ds:datastoreItem xmlns:ds="http://schemas.openxmlformats.org/officeDocument/2006/customXml" ds:itemID="{C1B2157B-CCDE-4077-844F-CD2995D40049}"/>
</file>

<file path=customXml/itemProps3.xml><?xml version="1.0" encoding="utf-8"?>
<ds:datastoreItem xmlns:ds="http://schemas.openxmlformats.org/officeDocument/2006/customXml" ds:itemID="{0C0F0647-7DD5-4F98-89A5-EEED8349E484}"/>
</file>

<file path=customXml/itemProps4.xml><?xml version="1.0" encoding="utf-8"?>
<ds:datastoreItem xmlns:ds="http://schemas.openxmlformats.org/officeDocument/2006/customXml" ds:itemID="{D91F6638-190F-475E-9621-025143FE7708}"/>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13</vt:i4>
      </vt:variant>
    </vt:vector>
  </HeadingPairs>
  <TitlesOfParts>
    <vt:vector size="13" baseType="lpstr">
      <vt:lpstr>Cronograma 2020V1</vt:lpstr>
      <vt:lpstr>Cronograma 2020V2</vt:lpstr>
      <vt:lpstr>Reporte 1º</vt:lpstr>
      <vt:lpstr>Reporte 2º</vt:lpstr>
      <vt:lpstr>Reporte 3º</vt:lpstr>
      <vt:lpstr>Gráficas</vt:lpstr>
      <vt:lpstr>Hoja3</vt:lpstr>
      <vt:lpstr>Hoja4</vt:lpstr>
      <vt:lpstr>Hoja5</vt:lpstr>
      <vt:lpstr>Hoja6</vt:lpstr>
      <vt:lpstr>Hoja2</vt:lpstr>
      <vt:lpstr>Hoja7</vt:lpstr>
      <vt:lpstr>Hoja1</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Suárez</dc:creator>
  <cp:keywords/>
  <dc:description/>
  <cp:lastModifiedBy>eri lae</cp:lastModifiedBy>
  <cp:revision/>
  <dcterms:created xsi:type="dcterms:W3CDTF">2019-01-13T03:35:50Z</dcterms:created>
  <dcterms:modified xsi:type="dcterms:W3CDTF">2021-02-02T20:01:16Z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0x0101002CCF1444292B62468B97730FAD3E700B</vt:lpwstr>
  </property>
  <property fmtid="{D5CDD505-2E9C-101B-9397-08002B2CF9AE}" pid="3" name="_dlc_DocIdItemGuid">
    <vt:lpwstr>80d32000-a0e2-4a18-8565-e9b35cb31293</vt:lpwstr>
  </property>
</Properties>
</file>