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Users\clavel\Documents\Participación ciudadana y rendición de ctaw\"/>
    </mc:Choice>
  </mc:AlternateContent>
  <xr:revisionPtr revIDLastSave="0" documentId="8_{4FEC8A61-5297-43F9-A279-BEC8FE53179F}" xr6:coauthVersionLast="47" xr6:coauthVersionMax="47" xr10:uidLastSave="{00000000-0000-0000-0000-000000000000}"/>
  <bookViews>
    <workbookView xWindow="-120" yWindow="-120" windowWidth="29040" windowHeight="15840" firstSheet="1" activeTab="1" xr2:uid="{00000000-000D-0000-FFFF-FFFF00000000}"/>
  </bookViews>
  <sheets>
    <sheet name="AUTODIAGNOSTICO" sheetId="2" r:id="rId1"/>
    <sheet name="CALIFICACION Y ALERTA" sheetId="1" r:id="rId2"/>
  </sheets>
  <externalReferences>
    <externalReference r:id="rId3"/>
    <externalReference r:id="rId4"/>
  </externalReferences>
  <definedNames>
    <definedName name="_xlnm._FilterDatabase" localSheetId="0" hidden="1">AUTODIAGNOSTICO!$C$5:$Y$37</definedName>
    <definedName name="Acciones_Categoría_3">'[1]Ponderaciones y parámetros'!$K$6:$N$6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 l="1"/>
  <c r="F7" i="2"/>
  <c r="G7" i="2"/>
  <c r="W7" i="2"/>
  <c r="E8" i="2"/>
  <c r="F8" i="2"/>
  <c r="G8" i="2"/>
  <c r="W8" i="2"/>
  <c r="E9" i="2"/>
  <c r="F9" i="2"/>
  <c r="G9" i="2"/>
  <c r="S9" i="2"/>
  <c r="V9" i="2"/>
  <c r="W9" i="2" s="1"/>
  <c r="E10" i="2"/>
  <c r="F10" i="2"/>
  <c r="G10" i="2"/>
  <c r="S10" i="2"/>
  <c r="T10" i="2"/>
  <c r="U10" i="2"/>
  <c r="V10" i="2"/>
  <c r="E11" i="2"/>
  <c r="F11" i="2"/>
  <c r="G11" i="2"/>
  <c r="R11" i="2"/>
  <c r="S11" i="2"/>
  <c r="T11" i="2"/>
  <c r="U11" i="2"/>
  <c r="V11" i="2"/>
  <c r="W11" i="2"/>
  <c r="E12" i="2"/>
  <c r="F12" i="2"/>
  <c r="G12" i="2"/>
  <c r="W12" i="2"/>
  <c r="E13" i="2"/>
  <c r="F13" i="2"/>
  <c r="G13" i="2"/>
  <c r="S13" i="2"/>
  <c r="W13" i="2"/>
  <c r="E14" i="2"/>
  <c r="F14" i="2"/>
  <c r="G14" i="2"/>
  <c r="R14" i="2"/>
  <c r="S14" i="2"/>
  <c r="S15" i="2" s="1"/>
  <c r="S16" i="2" s="1"/>
  <c r="T14" i="2"/>
  <c r="U14" i="2"/>
  <c r="V14" i="2"/>
  <c r="W14" i="2"/>
  <c r="E15" i="2"/>
  <c r="F15" i="2"/>
  <c r="G15" i="2"/>
  <c r="R15" i="2"/>
  <c r="R16" i="2" s="1"/>
  <c r="R17" i="2" s="1"/>
  <c r="T15" i="2"/>
  <c r="U15" i="2"/>
  <c r="V15" i="2"/>
  <c r="E16" i="2"/>
  <c r="F16" i="2"/>
  <c r="G16" i="2"/>
  <c r="T16" i="2"/>
  <c r="U16" i="2"/>
  <c r="V16" i="2"/>
  <c r="E17" i="2"/>
  <c r="F17" i="2"/>
  <c r="G17" i="2"/>
  <c r="T17" i="2"/>
  <c r="U17" i="2"/>
  <c r="V17" i="2"/>
  <c r="V19" i="2" s="1"/>
  <c r="E18" i="2"/>
  <c r="F18" i="2"/>
  <c r="G18" i="2"/>
  <c r="R18" i="2"/>
  <c r="W18" i="2"/>
  <c r="E19" i="2"/>
  <c r="F19" i="2"/>
  <c r="G19" i="2"/>
  <c r="S19" i="2"/>
  <c r="T19" i="2"/>
  <c r="U19" i="2"/>
  <c r="E20" i="2"/>
  <c r="F20" i="2"/>
  <c r="G20" i="2"/>
  <c r="S20" i="2"/>
  <c r="T20" i="2"/>
  <c r="U20" i="2"/>
  <c r="V20" i="2"/>
  <c r="E21" i="2"/>
  <c r="F21" i="2"/>
  <c r="G21" i="2"/>
  <c r="E22" i="2"/>
  <c r="F22" i="2"/>
  <c r="G22" i="2"/>
  <c r="E23" i="2"/>
  <c r="F23" i="2"/>
  <c r="G23" i="2"/>
  <c r="W23" i="2"/>
  <c r="E24" i="2"/>
  <c r="F24" i="2"/>
  <c r="G24" i="2"/>
  <c r="W24" i="2"/>
  <c r="E25" i="2"/>
  <c r="F25" i="2"/>
  <c r="G25" i="2"/>
  <c r="R25" i="2"/>
  <c r="S25" i="2"/>
  <c r="S26" i="2" s="1"/>
  <c r="T25" i="2"/>
  <c r="U25" i="2"/>
  <c r="V25" i="2"/>
  <c r="W25" i="2"/>
  <c r="E26" i="2"/>
  <c r="F26" i="2"/>
  <c r="G26" i="2"/>
  <c r="R26" i="2"/>
  <c r="T26" i="2"/>
  <c r="U26" i="2"/>
  <c r="V26" i="2"/>
  <c r="E27" i="2"/>
  <c r="F27" i="2"/>
  <c r="G27" i="2"/>
  <c r="R27" i="2"/>
  <c r="S27" i="2"/>
  <c r="S28" i="2" s="1"/>
  <c r="S31" i="2" s="1"/>
  <c r="S32" i="2" s="1"/>
  <c r="T27" i="2"/>
  <c r="U27" i="2"/>
  <c r="V27" i="2"/>
  <c r="E28" i="2"/>
  <c r="F28" i="2"/>
  <c r="G28" i="2"/>
  <c r="R28" i="2"/>
  <c r="R31" i="2" s="1"/>
  <c r="R32" i="2" s="1"/>
  <c r="T28" i="2"/>
  <c r="U28" i="2"/>
  <c r="V28" i="2"/>
  <c r="E29" i="2"/>
  <c r="F29" i="2"/>
  <c r="G29" i="2"/>
  <c r="W29" i="2"/>
  <c r="E30" i="2"/>
  <c r="F30" i="2"/>
  <c r="G30" i="2"/>
  <c r="W30" i="2"/>
  <c r="E31" i="2"/>
  <c r="F31" i="2"/>
  <c r="G31" i="2"/>
  <c r="T31" i="2"/>
  <c r="U31" i="2"/>
  <c r="V31" i="2"/>
  <c r="W31" i="2"/>
  <c r="E32" i="2"/>
  <c r="F32" i="2"/>
  <c r="G32" i="2"/>
  <c r="T32" i="2"/>
  <c r="U32" i="2"/>
  <c r="V32" i="2"/>
  <c r="E33" i="2"/>
  <c r="F33" i="2"/>
  <c r="G33" i="2"/>
  <c r="W33" i="2"/>
  <c r="E34" i="2"/>
  <c r="F34" i="2"/>
  <c r="G34" i="2"/>
  <c r="W34" i="2"/>
  <c r="E35" i="2"/>
  <c r="F35" i="2"/>
  <c r="G35" i="2"/>
  <c r="R35" i="2"/>
  <c r="S35" i="2"/>
  <c r="T35" i="2"/>
  <c r="U35" i="2"/>
  <c r="V35" i="2"/>
  <c r="E36" i="2"/>
  <c r="F36" i="2"/>
  <c r="G36" i="2"/>
  <c r="W36" i="2"/>
  <c r="E37" i="2"/>
  <c r="F37" i="2"/>
  <c r="G37" i="2"/>
  <c r="R37" i="2"/>
  <c r="S37" i="2"/>
  <c r="T37" i="2"/>
  <c r="U37" i="2"/>
  <c r="V37" i="2"/>
  <c r="C4" i="1"/>
  <c r="W37" i="2" l="1"/>
  <c r="W35" i="2"/>
  <c r="W32" i="2"/>
  <c r="W28" i="2"/>
  <c r="W27" i="2"/>
  <c r="W26" i="2"/>
  <c r="W20" i="2"/>
  <c r="W19" i="2"/>
  <c r="W17" i="2"/>
  <c r="W16" i="2"/>
  <c r="W15" i="2"/>
  <c r="W10" i="2"/>
  <c r="R19" i="2"/>
  <c r="R20" i="2"/>
  <c r="C31" i="1" l="1"/>
  <c r="C24" i="1"/>
  <c r="C21" i="1"/>
  <c r="C14" i="1"/>
  <c r="C9" i="1"/>
  <c r="N9" i="1" s="1"/>
</calcChain>
</file>

<file path=xl/sharedStrings.xml><?xml version="1.0" encoding="utf-8"?>
<sst xmlns="http://schemas.openxmlformats.org/spreadsheetml/2006/main" count="391" uniqueCount="138">
  <si>
    <t xml:space="preserve">ANÁLISIS INTEGRAL,  DISEÑO Y PRIORIZACIÓN DE ALTERNATIVAS </t>
  </si>
  <si>
    <t>COMPONENTES</t>
  </si>
  <si>
    <t>CATEGORÍAS</t>
  </si>
  <si>
    <t>ACTIVIDADES DE GESTIÓN</t>
  </si>
  <si>
    <t>PUNTAJE</t>
  </si>
  <si>
    <t>OBSERVACIÓN</t>
  </si>
  <si>
    <t>ÁREA VALIDADORA</t>
  </si>
  <si>
    <t>OPORTUNIDAD DE MEJORA</t>
  </si>
  <si>
    <t>MANTENIMIENTO</t>
  </si>
  <si>
    <t>OPORTUNIDAD BUENA PRÁCTICA</t>
  </si>
  <si>
    <t>NO REQUIERE ACCIÓN EN 2022</t>
  </si>
  <si>
    <t>OBSERVACIONES AUDITORÍAS</t>
  </si>
  <si>
    <t>GUÍAS Y NORMAS TÉCNICAS</t>
  </si>
  <si>
    <t>BUENAS PRÁCTICAS E INNOVACIÓN</t>
  </si>
  <si>
    <t>NORMATIVIDAD</t>
  </si>
  <si>
    <t>FURAG</t>
  </si>
  <si>
    <t>ALTERNATIVAS DE MEJORA/MANTENIMIENTO/CONSOLIDACIÓN
2021</t>
  </si>
  <si>
    <t>RESPONSABLE DE EJECUCIÓN</t>
  </si>
  <si>
    <t>URGENCIA</t>
  </si>
  <si>
    <t>TENDENCIA</t>
  </si>
  <si>
    <t>IMPACTO</t>
  </si>
  <si>
    <t>PROMEDIO CRITERIOS</t>
  </si>
  <si>
    <t>ACTIVIDAD PRIORIZADA</t>
  </si>
  <si>
    <t>REQUIERE Y CUENTA CON RECURSOS FINANCIEROS PARA EJEUCIÓN</t>
  </si>
  <si>
    <t>Condiciones institucionales idóneas para la promoción de la participación ciudadana</t>
  </si>
  <si>
    <t>Realizar el diagnóstico del estado actual de la participación ciudadana en la entidad</t>
  </si>
  <si>
    <t>Grupo de Servicio al Ciudadano</t>
  </si>
  <si>
    <t>X</t>
  </si>
  <si>
    <t>No se vrealizó.</t>
  </si>
  <si>
    <t>Metodología para la implementación del Modelo Integrado de Planeación y Gestión /(https://www.funcionpublica.gov.co/eva/admon/files/empresas/ZW1wcmVzYV83Ng==/archivos/1453841665_fda48d26f24a13b9a8a93d1b0c0cf0ec.pdf)</t>
  </si>
  <si>
    <t>Ley 489 de 1998; 
Ley 1757 de 2015</t>
  </si>
  <si>
    <t>101-107 y 118</t>
  </si>
  <si>
    <t>Elaborar y socializar al interior de la Entidad el diagnóstico del estado actual de la participación ciudadana en la Entidad correspondete a la vigencia.</t>
  </si>
  <si>
    <t>SÍ</t>
  </si>
  <si>
    <t>No requiere</t>
  </si>
  <si>
    <t>Oficina de Control Interno</t>
  </si>
  <si>
    <t>Cartillas De Administración Pública. Rol de las oficinas de Control Interno, Auditoría Interna o quien haga sus veces. (http://www.iiacolombia.com/resource/RolOficinas.pdf)</t>
  </si>
  <si>
    <t>Ley 87 de 1993; 
Decreto 1599 de 2005</t>
  </si>
  <si>
    <t>Incorporar y desarrollar dentro del plan de auditoría 2022 lo concerniente a participación ciudadana</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</si>
  <si>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</si>
  <si>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</si>
  <si>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</si>
  <si>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Actualizar y publicar la caracterización de grupos de valor para las estrategias de Rendición de Cuentas del Ministerio y de Participación Ciudadana.</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</si>
  <si>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</si>
  <si>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</si>
  <si>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Realizar la medición de la percepción de los grupos de interés sobre las actividades de diálogo de RDC programadas en la vigencia 2022 y promover la encuesta minjusticia te esucha.</t>
  </si>
  <si>
    <t xml:space="preserve">Guías para la implementación de la Ley de Transparencia (http://www.secretariatransparencia.gov.co/Paginas/guia-implementacion-ley-transparencia.aspx) </t>
  </si>
  <si>
    <t xml:space="preserve">Ley 1712 de 2014 (Articulo 11) </t>
  </si>
  <si>
    <t>Construir el Plan de participación. 
 Paso 1. 
Identificación de actividades que involucran procesos de participación</t>
  </si>
  <si>
    <t>x</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</si>
  <si>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</si>
  <si>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</si>
  <si>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Diseñar e implementar una campaña de cualificación institucional  a grupos de interés internos y externos (capacitación y sensibilización) sobre participación ciudadana.</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</si>
  <si>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</si>
  <si>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</si>
  <si>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</si>
  <si>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Realizar la construcción del proyecto del plan de participación ciudadana 2022 con las dependencias de la Entidad.</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</si>
  <si>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</si>
  <si>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</si>
  <si>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Construir el Plan de participación. 
 Paso 2. 
Definir la estrategia para la ejecución del plan</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</si>
  <si>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</si>
  <si>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</si>
  <si>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</si>
  <si>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Grupo de Servicio al Ciudadano/Dependencias de la Entidad</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</si>
  <si>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</si>
  <si>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</si>
  <si>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Grupo de Servicio al Ciudadano/Oficina de Prensa y Comunicaciones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</si>
  <si>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</si>
  <si>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</si>
  <si>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</si>
  <si>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</si>
  <si>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NA</t>
  </si>
  <si>
    <t>NO</t>
  </si>
  <si>
    <t>Ley 489 de 1998; 
Ley 1757 de 2015
Ley 1712 de 2014</t>
  </si>
  <si>
    <t>Fortalecer y manterner actualizado el menú destacado participe de la página web con nuevos contenidos aplicando criterios de lenguaje claro.</t>
  </si>
  <si>
    <t>Construir el Plan de participación. 
 Paso 3. 
Divulgar el plan y retroalimentar.</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</si>
  <si>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</si>
  <si>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</si>
  <si>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Realizar la construcción participativa del plan de participación ciudadana del Ministerio de Justicia y del Derecho para la vigencia 2022 en colaboración con los grupos de interés.</t>
  </si>
  <si>
    <t>Ley 489 de 1998; 
Ley 1757 de 2015 (Articulo 104, literal C)</t>
  </si>
  <si>
    <t>Ley 489 de 1998; 
Ley 1757 de 2015 8Articulo 104, Literal A)
Ley 1712 de 2014 (Artículo 11)</t>
  </si>
  <si>
    <t>Promoción efectiva de la participación ciudadana</t>
  </si>
  <si>
    <t>Ejecutar el Plan de participación</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</si>
  <si>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</si>
  <si>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</si>
  <si>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</si>
  <si>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</si>
  <si>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</si>
  <si>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</si>
  <si>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</si>
  <si>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Realizar seguimiento a la implementación del plan de participación ciudadana a través del formato interno de reporte.</t>
  </si>
  <si>
    <t>Evaluación de Resultados</t>
  </si>
  <si>
    <t>Construir y publicar informe de resultados obtenidos de las diferentes actividades de participación ciudadana adelantadas en el plan 2021 y las buenas prácticas identificadas.</t>
  </si>
  <si>
    <t>Ley 489 de 1998; 
Ley 1757 de 2015 (artículo 104)
Ley 1712 de 2014 (Articulo 11)</t>
  </si>
  <si>
    <t>Realizar la publicación de los formatos internos de reporte del plan de participación ciudadana en página web.</t>
  </si>
  <si>
    <t>Instructivo para la postulación de experiencias al Premio Nacional de Alta Gerencia - 2016 (http://www.funcionpublica.gov.co/documents/418537/616038/Manual+Operativo+Premio+Nacional+de+Alta+Gerencia.pdf/fcb21f1f-e620-4c24-bbd3-1f2f2ad1b4ea)</t>
  </si>
  <si>
    <t>INICIO</t>
  </si>
  <si>
    <t>Componente</t>
  </si>
  <si>
    <t>Calificación</t>
  </si>
  <si>
    <t>Preguntas</t>
  </si>
  <si>
    <t>Calificacion</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</si>
  <si>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</si>
  <si>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Acciones 2023</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</si>
  <si>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</si>
  <si>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Elaborar y socializar al interior de la Entidad el diagnóstico del estado actual de la participación ciudadana en la Entidad correspondiente a la vigencia.</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</si>
  <si>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</si>
  <si>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</si>
  <si>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Realizar la medición de la percepción de los grupos de interés sobre las actividades de diálogo de RDC programadas en la vigencia 2022 y promover la encuesta MinJusticia te escucha.</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</si>
  <si>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</si>
  <si>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</si>
  <si>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Realizar la construcción del proyecto del plan de participación ciudadana 2022 con las dependencias de la Entidad.</t>
  </si>
  <si>
    <t>CALIFICACION PROMEDIO POLITICA PARTICIPACION CIUDADANA</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</si>
  <si>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</si>
  <si>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</si>
  <si>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</si>
  <si>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</si>
  <si>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Fortalecer y mantener actualizado el menú destacado participe de la página web con nuevos contenidos aplicando criterios de lenguaje claro.</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</si>
  <si>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</si>
  <si>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</si>
  <si>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Definir los recursos, alianzas, convenios y presupuesto asociado a las actividades que se implementarán en la entidad para promover la participación ciudadana.</t>
  </si>
  <si>
    <t>Establecer el  cronograma de ejecución de las actividades identificadas que se desarrollarán para promover la participación ciudadana</t>
  </si>
  <si>
    <t>Definir los roles y responsabilidades de las diferentes áreas de la entidad, en materia de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</si>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</sst>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4"/>
      <color rgb="FF002060"/>
      <name val="Arial"/>
      <family val="2"/>
    </font>
    <font>
      <sz val="10"/>
      <color rgb="FF002060"/>
      <name val="Arial"/>
      <family val="2"/>
    </font>
    <font>
      <sz val="14"/>
      <color theme="1"/>
      <name val="Calibri"/>
      <family val="2"/>
      <scheme val="minor"/>
    </font>
    <font>
      <b/>
      <sz val="14"/>
      <color theme="1"/>
      <name val="Calibri"/>
      <family val="2"/>
      <scheme val="minor"/>
    </font>
    <font>
      <b/>
      <sz val="12"/>
      <color theme="1"/>
      <name val="Calibri"/>
      <family val="2"/>
      <scheme val="minor"/>
    </font>
    <font>
      <sz val="11"/>
      <color theme="1"/>
      <name val="Arial"/>
      <family val="2"/>
    </font>
    <font>
      <b/>
      <sz val="14"/>
      <color theme="1"/>
      <name val="Arial"/>
      <family val="2"/>
    </font>
    <font>
      <sz val="9"/>
      <name val="Arial"/>
      <family val="2"/>
    </font>
    <font>
      <sz val="10"/>
      <color theme="1"/>
      <name val="Arial"/>
      <family val="2"/>
    </font>
    <font>
      <sz val="11"/>
      <color rgb="FF002060"/>
      <name val="Arial"/>
      <family val="2"/>
    </font>
    <font>
      <sz val="11"/>
      <color theme="0"/>
      <name val="Arial"/>
      <family val="2"/>
    </font>
    <font>
      <sz val="11"/>
      <color rgb="FF000000"/>
      <name val="Calibri"/>
      <family val="2"/>
      <scheme val="minor"/>
    </font>
    <font>
      <b/>
      <sz val="14"/>
      <color rgb="FF002060"/>
      <name val="Arial"/>
      <family val="2"/>
    </font>
    <font>
      <b/>
      <sz val="10"/>
      <color rgb="FF000000"/>
      <name val="Arial"/>
      <family val="2"/>
    </font>
    <font>
      <sz val="12"/>
      <color rgb="FF002060"/>
      <name val="Arial"/>
      <family val="2"/>
    </font>
    <font>
      <b/>
      <sz val="11"/>
      <color theme="0"/>
      <name val="Arial"/>
      <family val="2"/>
    </font>
    <font>
      <b/>
      <sz val="10"/>
      <color theme="0"/>
      <name val="Arial"/>
      <family val="2"/>
    </font>
    <font>
      <sz val="20"/>
      <color theme="0"/>
      <name val="Arial"/>
      <family val="2"/>
    </font>
  </fonts>
  <fills count="10">
    <fill>
      <patternFill patternType="none"/>
    </fill>
    <fill>
      <patternFill patternType="gray125"/>
    </fill>
    <fill>
      <patternFill patternType="solid">
        <fgColor rgb="FF008000"/>
        <bgColor indexed="64"/>
      </patternFill>
    </fill>
    <fill>
      <patternFill patternType="solid">
        <fgColor rgb="FFFF0000"/>
        <bgColor indexed="64"/>
      </patternFill>
    </fill>
    <fill>
      <patternFill patternType="solid">
        <fgColor rgb="FFFFFF00"/>
        <bgColor indexed="64"/>
      </patternFill>
    </fill>
    <fill>
      <patternFill patternType="solid">
        <fgColor rgb="FF0000FF"/>
        <bgColor indexed="64"/>
      </patternFill>
    </fill>
    <fill>
      <patternFill patternType="solid">
        <fgColor theme="9" tint="-0.24994659260841701"/>
        <bgColor indexed="64"/>
      </patternFill>
    </fill>
    <fill>
      <patternFill patternType="solid">
        <fgColor theme="0" tint="-0.499984740745262"/>
        <bgColor indexed="64"/>
      </patternFill>
    </fill>
    <fill>
      <patternFill patternType="solid">
        <fgColor rgb="FF3399FF"/>
        <bgColor indexed="64"/>
      </patternFill>
    </fill>
    <fill>
      <patternFill patternType="solid">
        <fgColor rgb="FF0070C0"/>
        <bgColor indexed="64"/>
      </patternFill>
    </fill>
  </fills>
  <borders count="81">
    <border>
      <left/>
      <right/>
      <top/>
      <bottom/>
      <diagonal/>
    </border>
    <border>
      <left style="thin">
        <color auto="1"/>
      </left>
      <right style="thin">
        <color auto="1"/>
      </right>
      <top style="thin">
        <color auto="1"/>
      </top>
      <bottom style="thin">
        <color auto="1"/>
      </bottom>
      <diagonal/>
    </border>
    <border>
      <left/>
      <right style="medium">
        <color rgb="FF002060"/>
      </right>
      <top/>
      <bottom style="medium">
        <color rgb="FF002060"/>
      </bottom>
      <diagonal/>
    </border>
    <border>
      <left/>
      <right/>
      <top/>
      <bottom style="medium">
        <color rgb="FF002060"/>
      </bottom>
      <diagonal/>
    </border>
    <border>
      <left style="medium">
        <color rgb="FF002060"/>
      </left>
      <right/>
      <top/>
      <bottom style="medium">
        <color rgb="FF002060"/>
      </bottom>
      <diagonal/>
    </border>
    <border>
      <left/>
      <right style="medium">
        <color rgb="FF002060"/>
      </right>
      <top/>
      <bottom/>
      <diagonal/>
    </border>
    <border>
      <left style="dashed">
        <color rgb="FF002060"/>
      </left>
      <right style="thin">
        <color rgb="FF002060"/>
      </right>
      <top style="dotted">
        <color theme="4" tint="-0.499984740745262"/>
      </top>
      <bottom style="thin">
        <color theme="4" tint="-0.499984740745262"/>
      </bottom>
      <diagonal/>
    </border>
    <border>
      <left style="dashed">
        <color rgb="FF002060"/>
      </left>
      <right/>
      <top style="double">
        <color rgb="FF002060"/>
      </top>
      <bottom style="dotted">
        <color theme="4" tint="-0.499984740745262"/>
      </bottom>
      <diagonal/>
    </border>
    <border>
      <left style="dashed">
        <color rgb="FF002060"/>
      </left>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thin">
        <color auto="1"/>
      </left>
      <right style="thin">
        <color auto="1"/>
      </right>
      <top style="thin">
        <color auto="1"/>
      </top>
      <bottom style="medium">
        <color auto="1"/>
      </bottom>
      <diagonal/>
    </border>
    <border>
      <left/>
      <right style="dashed">
        <color rgb="FF002060"/>
      </right>
      <top style="double">
        <color rgb="FF002060"/>
      </top>
      <bottom style="dotted">
        <color theme="4" tint="-0.499984740745262"/>
      </bottom>
      <diagonal/>
    </border>
    <border>
      <left/>
      <right style="dashed">
        <color rgb="FF002060"/>
      </right>
      <top style="dotted">
        <color theme="4" tint="-0.499984740745262"/>
      </top>
      <bottom style="thin">
        <color theme="4" tint="-0.499984740745262"/>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bottom style="thin">
        <color theme="4" tint="-0.499984740745262"/>
      </bottom>
      <diagonal/>
    </border>
    <border>
      <left style="medium">
        <color rgb="FF002060"/>
      </left>
      <right/>
      <top/>
      <bottom/>
      <diagonal/>
    </border>
    <border>
      <left style="dashed">
        <color rgb="FF002060"/>
      </left>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theme="4" tint="-0.499984740745262"/>
      </left>
      <right style="thin">
        <color theme="4" tint="-0.499984740745262"/>
      </right>
      <top/>
      <bottom/>
      <diagonal/>
    </border>
    <border>
      <left style="dashed">
        <color rgb="FF002060"/>
      </left>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right style="dashed">
        <color rgb="FF002060"/>
      </right>
      <top style="thin">
        <color theme="4" tint="-0.499984740745262"/>
      </top>
      <bottom style="dotted">
        <color rgb="FF002060"/>
      </bottom>
      <diagonal/>
    </border>
    <border>
      <left style="thin">
        <color rgb="FF002060"/>
      </left>
      <right style="thin">
        <color rgb="FF002060"/>
      </right>
      <top style="thin">
        <color theme="4" tint="-0.499984740745262"/>
      </top>
      <bottom style="dotted">
        <color rgb="FF002060"/>
      </bottom>
      <diagonal/>
    </border>
    <border>
      <left style="dashed">
        <color rgb="FF002060"/>
      </left>
      <right/>
      <top style="dotted">
        <color theme="4" tint="-0.499984740745262"/>
      </top>
      <bottom style="thin">
        <color theme="4" tint="-0.499984740745262"/>
      </bottom>
      <diagonal/>
    </border>
    <border>
      <left/>
      <right style="dashed">
        <color rgb="FF002060"/>
      </right>
      <top style="dotted">
        <color rgb="FF244062"/>
      </top>
      <bottom style="dotted">
        <color rgb="FF244062"/>
      </bottom>
      <diagonal/>
    </border>
    <border>
      <left style="dashed">
        <color rgb="FF002060"/>
      </left>
      <right style="dashed">
        <color rgb="FF002060"/>
      </right>
      <top style="dotted">
        <color theme="4" tint="-0.499984740745262"/>
      </top>
      <bottom style="thin">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dashed">
        <color rgb="FF002060"/>
      </left>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dashed">
        <color rgb="FF002060"/>
      </left>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dashed">
        <color rgb="FF002060"/>
      </left>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dashed">
        <color rgb="FF002060"/>
      </left>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thin">
        <color rgb="FF002060"/>
      </left>
      <right style="thin">
        <color rgb="FF002060"/>
      </right>
      <top/>
      <bottom style="dotted">
        <color theme="4" tint="-0.499984740745262"/>
      </bottom>
      <diagonal/>
    </border>
    <border>
      <left style="thin">
        <color theme="4" tint="-0.499984740745262"/>
      </left>
      <right style="thin">
        <color theme="4" tint="-0.499984740745262"/>
      </right>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dashed">
        <color rgb="FF002060"/>
      </left>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thin">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dashed">
        <color rgb="FF002060"/>
      </left>
      <right/>
      <top style="dotted">
        <color theme="4" tint="-0.499984740745262"/>
      </top>
      <bottom/>
      <diagonal/>
    </border>
    <border>
      <left style="dashed">
        <color rgb="FF002060"/>
      </left>
      <right style="dashed">
        <color rgb="FF002060"/>
      </right>
      <top style="dotted">
        <color theme="4" tint="-0.499984740745262"/>
      </top>
      <bottom/>
      <diagonal/>
    </border>
    <border>
      <left/>
      <right style="dashed">
        <color rgb="FF002060"/>
      </right>
      <top style="dotted">
        <color theme="4" tint="-0.499984740745262"/>
      </top>
      <bottom/>
      <diagonal/>
    </border>
    <border>
      <left style="thin">
        <color rgb="FF002060"/>
      </left>
      <right style="thin">
        <color rgb="FF002060"/>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dashed">
        <color rgb="FF002060"/>
      </left>
      <right style="dashed">
        <color rgb="FF002060"/>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style="thin">
        <color theme="4" tint="-0.499984740745262"/>
      </left>
      <right style="thin">
        <color theme="4" tint="-0.499984740745262"/>
      </right>
      <top style="double">
        <color rgb="FF002060"/>
      </top>
      <bottom style="dotted">
        <color theme="4" tint="-0.499984740745262"/>
      </bottom>
      <diagonal/>
    </border>
    <border>
      <left style="dashed">
        <color rgb="FF002060"/>
      </left>
      <right style="dashed">
        <color rgb="FF002060"/>
      </right>
      <top/>
      <bottom style="double">
        <color rgb="FF002060"/>
      </bottom>
      <diagonal/>
    </border>
    <border>
      <left style="thin">
        <color rgb="FF002060"/>
      </left>
      <right style="dashed">
        <color rgb="FF002060"/>
      </right>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bottom style="medium">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medium">
        <color rgb="FF002060"/>
      </top>
      <bottom/>
      <diagonal/>
    </border>
    <border>
      <left style="thin">
        <color rgb="FF002060"/>
      </left>
      <right style="dashed">
        <color rgb="FF002060"/>
      </right>
      <top style="medium">
        <color rgb="FF002060"/>
      </top>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medium">
        <color rgb="FF002060"/>
      </left>
      <right style="dashed">
        <color rgb="FF002060"/>
      </right>
      <top style="medium">
        <color rgb="FF002060"/>
      </top>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right style="medium">
        <color rgb="FF002060"/>
      </right>
      <top style="medium">
        <color rgb="FF002060"/>
      </top>
      <bottom/>
      <diagonal/>
    </border>
    <border>
      <left/>
      <right/>
      <top style="medium">
        <color rgb="FF002060"/>
      </top>
      <bottom/>
      <diagonal/>
    </border>
    <border>
      <left style="medium">
        <color rgb="FF002060"/>
      </left>
      <right/>
      <top style="medium">
        <color rgb="FF002060"/>
      </top>
      <bottom/>
      <diagonal/>
    </border>
  </borders>
  <cellStyleXfs count="1">
    <xf numFmtId="0" fontId="0" fillId="0" borderId="0"/>
  </cellStyleXfs>
  <cellXfs count="151">
    <xf numFmtId="0" fontId="0" fillId="0" borderId="0" xfId="0"/>
    <xf numFmtId="0" fontId="0" fillId="0" borderId="1" xfId="0" applyBorder="1" applyAlignment="1">
      <alignment horizontal="justify" vertical="center" wrapText="1"/>
    </xf>
    <xf numFmtId="0" fontId="0" fillId="0" borderId="1" xfId="0" applyBorder="1"/>
    <xf numFmtId="0" fontId="2" fillId="0" borderId="1" xfId="0" applyFont="1" applyBorder="1" applyAlignment="1">
      <alignment vertical="center" wrapText="1"/>
    </xf>
    <xf numFmtId="0" fontId="2" fillId="0" borderId="1" xfId="0" applyFont="1" applyBorder="1" applyAlignment="1">
      <alignment vertical="top" wrapText="1"/>
    </xf>
    <xf numFmtId="0" fontId="4" fillId="0" borderId="1" xfId="0" applyFont="1" applyBorder="1"/>
    <xf numFmtId="0" fontId="5" fillId="0" borderId="1" xfId="0" applyFont="1" applyBorder="1"/>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0" fillId="0" borderId="6" xfId="0" applyFont="1" applyBorder="1" applyAlignment="1">
      <alignment horizontal="center" vertical="center"/>
    </xf>
    <xf numFmtId="0" fontId="11" fillId="2" borderId="7" xfId="0" applyFont="1" applyFill="1" applyBorder="1" applyAlignment="1">
      <alignment horizontal="center" vertical="center"/>
    </xf>
    <xf numFmtId="1"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10" xfId="0" applyFont="1" applyBorder="1" applyAlignment="1">
      <alignment vertical="center" wrapText="1"/>
    </xf>
    <xf numFmtId="0" fontId="12" fillId="0" borderId="11"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4" xfId="0" applyFont="1" applyBorder="1" applyAlignment="1">
      <alignment horizontal="left" vertical="center" wrapText="1"/>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2" fillId="0" borderId="1" xfId="0" applyFont="1" applyBorder="1" applyAlignment="1">
      <alignment horizontal="center" vertical="center"/>
    </xf>
    <xf numFmtId="0" fontId="8" fillId="0" borderId="18" xfId="0" applyFont="1" applyBorder="1" applyAlignment="1">
      <alignment vertical="center" wrapText="1"/>
    </xf>
    <xf numFmtId="0" fontId="8"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2" fillId="0" borderId="20" xfId="0" applyFont="1" applyBorder="1" applyAlignment="1">
      <alignment horizontal="left" vertical="center" wrapText="1"/>
    </xf>
    <xf numFmtId="0" fontId="10" fillId="0" borderId="22" xfId="0"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8" fillId="0" borderId="23" xfId="0" applyFont="1" applyBorder="1" applyAlignment="1">
      <alignment vertical="center" wrapText="1"/>
    </xf>
    <xf numFmtId="0" fontId="8" fillId="0" borderId="23" xfId="0" applyFont="1" applyBorder="1" applyAlignment="1">
      <alignment horizontal="left" vertical="center" wrapText="1"/>
    </xf>
    <xf numFmtId="0" fontId="10" fillId="0" borderId="24" xfId="0" applyFont="1" applyBorder="1" applyAlignment="1">
      <alignment horizontal="center" vertical="center" wrapText="1"/>
    </xf>
    <xf numFmtId="0" fontId="2" fillId="0" borderId="25" xfId="0" applyFont="1" applyBorder="1" applyAlignment="1">
      <alignment horizontal="left" vertical="top" wrapText="1"/>
    </xf>
    <xf numFmtId="0" fontId="10" fillId="0" borderId="26" xfId="0" applyFont="1" applyBorder="1" applyAlignment="1">
      <alignment horizontal="center" vertical="center"/>
    </xf>
    <xf numFmtId="0" fontId="10" fillId="0" borderId="27" xfId="0" applyFont="1" applyBorder="1" applyAlignment="1">
      <alignment vertical="center" wrapText="1"/>
    </xf>
    <xf numFmtId="0" fontId="8" fillId="0" borderId="28" xfId="0" applyFont="1" applyBorder="1" applyAlignment="1">
      <alignment vertical="center" wrapText="1"/>
    </xf>
    <xf numFmtId="0" fontId="8" fillId="0" borderId="28" xfId="0" applyFont="1" applyBorder="1" applyAlignment="1">
      <alignment horizontal="left" vertical="center" wrapText="1"/>
    </xf>
    <xf numFmtId="0" fontId="2" fillId="0" borderId="29" xfId="0" applyFont="1" applyBorder="1" applyAlignment="1">
      <alignment horizontal="left" vertical="center" wrapText="1"/>
    </xf>
    <xf numFmtId="0" fontId="10" fillId="0" borderId="31" xfId="0" applyFont="1" applyBorder="1" applyAlignment="1">
      <alignment horizontal="center" vertical="center"/>
    </xf>
    <xf numFmtId="0" fontId="10" fillId="0" borderId="32" xfId="0" applyFont="1" applyBorder="1" applyAlignment="1">
      <alignment vertical="center" wrapText="1"/>
    </xf>
    <xf numFmtId="0" fontId="10" fillId="0" borderId="33" xfId="0" applyFont="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vertical="top" wrapText="1"/>
    </xf>
    <xf numFmtId="0" fontId="8" fillId="0" borderId="32" xfId="0" applyFont="1" applyBorder="1" applyAlignment="1">
      <alignment horizontal="left" vertical="center" wrapText="1"/>
    </xf>
    <xf numFmtId="0" fontId="10" fillId="0" borderId="33" xfId="0" applyFont="1" applyBorder="1" applyAlignment="1">
      <alignment horizontal="center" vertical="center" wrapText="1"/>
    </xf>
    <xf numFmtId="0" fontId="2" fillId="0" borderId="34" xfId="0" applyFont="1" applyBorder="1" applyAlignment="1">
      <alignment horizontal="left" vertical="center" wrapText="1"/>
    </xf>
    <xf numFmtId="0" fontId="11" fillId="3" borderId="31" xfId="0" applyFont="1" applyFill="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vertical="center" wrapText="1"/>
    </xf>
    <xf numFmtId="0" fontId="10" fillId="0" borderId="38" xfId="0" applyFont="1" applyBorder="1" applyAlignment="1">
      <alignment vertical="center" wrapText="1"/>
    </xf>
    <xf numFmtId="0" fontId="8" fillId="0" borderId="37" xfId="0" applyFont="1" applyBorder="1" applyAlignment="1">
      <alignment vertical="center" wrapText="1"/>
    </xf>
    <xf numFmtId="0" fontId="8" fillId="0" borderId="37" xfId="0" applyFont="1" applyBorder="1" applyAlignment="1">
      <alignment horizontal="left" vertical="center" wrapText="1"/>
    </xf>
    <xf numFmtId="0" fontId="10" fillId="0" borderId="38" xfId="0" applyFont="1" applyBorder="1" applyAlignment="1">
      <alignment horizontal="center" vertical="center" wrapText="1"/>
    </xf>
    <xf numFmtId="0" fontId="2" fillId="0" borderId="39" xfId="0" applyFont="1" applyBorder="1" applyAlignment="1">
      <alignment horizontal="left" vertical="center" wrapText="1"/>
    </xf>
    <xf numFmtId="0" fontId="10" fillId="0" borderId="41" xfId="0" applyFont="1" applyBorder="1" applyAlignment="1">
      <alignment horizontal="center" vertical="center"/>
    </xf>
    <xf numFmtId="0" fontId="10" fillId="0" borderId="42" xfId="0" applyFont="1" applyBorder="1" applyAlignment="1">
      <alignment vertical="center" wrapText="1"/>
    </xf>
    <xf numFmtId="0" fontId="10" fillId="0" borderId="43" xfId="0" applyFont="1" applyBorder="1" applyAlignment="1">
      <alignment vertical="center" wrapText="1"/>
    </xf>
    <xf numFmtId="0" fontId="8" fillId="0" borderId="42" xfId="0" applyFont="1" applyBorder="1" applyAlignment="1">
      <alignment vertical="center" wrapText="1"/>
    </xf>
    <xf numFmtId="0" fontId="8" fillId="0" borderId="42" xfId="0" applyFont="1" applyBorder="1" applyAlignment="1">
      <alignment horizontal="left" vertical="center" wrapText="1"/>
    </xf>
    <xf numFmtId="0" fontId="10" fillId="0" borderId="43" xfId="0" applyFont="1" applyBorder="1" applyAlignment="1">
      <alignment horizontal="center" vertical="center" wrapText="1"/>
    </xf>
    <xf numFmtId="0" fontId="2" fillId="0" borderId="44" xfId="0" applyFont="1" applyBorder="1" applyAlignment="1">
      <alignment horizontal="left" vertical="center" wrapText="1"/>
    </xf>
    <xf numFmtId="0" fontId="10" fillId="0" borderId="46" xfId="0" applyFont="1" applyBorder="1" applyAlignment="1">
      <alignment horizontal="center" vertical="center"/>
    </xf>
    <xf numFmtId="0" fontId="10" fillId="0" borderId="28" xfId="0" applyFont="1" applyBorder="1" applyAlignment="1">
      <alignment vertical="center" wrapText="1"/>
    </xf>
    <xf numFmtId="0" fontId="10" fillId="0" borderId="47" xfId="0" applyFont="1" applyBorder="1" applyAlignment="1">
      <alignment vertical="center" wrapText="1"/>
    </xf>
    <xf numFmtId="0" fontId="8" fillId="0" borderId="48" xfId="0" applyFont="1" applyBorder="1" applyAlignment="1">
      <alignment vertical="center" wrapText="1"/>
    </xf>
    <xf numFmtId="0" fontId="8" fillId="0" borderId="48" xfId="0" applyFont="1" applyBorder="1" applyAlignment="1">
      <alignment horizontal="left" vertical="center" wrapText="1"/>
    </xf>
    <xf numFmtId="0" fontId="10" fillId="0" borderId="47" xfId="0" applyFont="1" applyBorder="1" applyAlignment="1">
      <alignment horizontal="center" vertical="center" wrapText="1"/>
    </xf>
    <xf numFmtId="0" fontId="2" fillId="0" borderId="49" xfId="0" applyFont="1" applyBorder="1" applyAlignment="1">
      <alignment horizontal="left" vertical="center" wrapText="1"/>
    </xf>
    <xf numFmtId="0" fontId="10" fillId="0" borderId="13" xfId="0" applyFont="1" applyBorder="1" applyAlignment="1">
      <alignment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vertical="center" wrapText="1"/>
    </xf>
    <xf numFmtId="0" fontId="10" fillId="0" borderId="54" xfId="0" applyFont="1" applyBorder="1" applyAlignment="1">
      <alignment vertical="center" wrapText="1"/>
    </xf>
    <xf numFmtId="0" fontId="8" fillId="0" borderId="53" xfId="0" applyFont="1" applyBorder="1" applyAlignment="1">
      <alignment vertical="center" wrapText="1"/>
    </xf>
    <xf numFmtId="0" fontId="8" fillId="0" borderId="53" xfId="0" applyFont="1" applyBorder="1" applyAlignment="1">
      <alignment vertical="top" wrapText="1"/>
    </xf>
    <xf numFmtId="0" fontId="8" fillId="0" borderId="53" xfId="0" applyFont="1" applyBorder="1" applyAlignment="1">
      <alignment horizontal="left" vertical="center" wrapText="1"/>
    </xf>
    <xf numFmtId="0" fontId="10" fillId="0" borderId="54" xfId="0" applyFont="1" applyBorder="1" applyAlignment="1">
      <alignment horizontal="center" vertical="center" wrapText="1"/>
    </xf>
    <xf numFmtId="0" fontId="2" fillId="0" borderId="55" xfId="0" applyFont="1" applyBorder="1" applyAlignment="1">
      <alignment horizontal="left" vertical="center" wrapText="1"/>
    </xf>
    <xf numFmtId="0" fontId="10" fillId="0" borderId="57" xfId="0" applyFont="1" applyBorder="1" applyAlignment="1">
      <alignment horizontal="center" vertical="center"/>
    </xf>
    <xf numFmtId="0" fontId="10" fillId="0" borderId="58" xfId="0" applyFont="1" applyBorder="1" applyAlignment="1">
      <alignment vertical="center" wrapText="1"/>
    </xf>
    <xf numFmtId="0" fontId="10" fillId="0" borderId="59" xfId="0" applyFont="1" applyBorder="1" applyAlignment="1">
      <alignment vertical="center" wrapText="1"/>
    </xf>
    <xf numFmtId="0" fontId="8" fillId="0" borderId="58" xfId="0" applyFont="1" applyBorder="1" applyAlignment="1">
      <alignment vertical="center" wrapText="1"/>
    </xf>
    <xf numFmtId="0" fontId="8" fillId="0" borderId="58" xfId="0" applyFont="1" applyBorder="1" applyAlignment="1">
      <alignment vertical="top" wrapText="1"/>
    </xf>
    <xf numFmtId="0" fontId="8" fillId="0" borderId="58" xfId="0" applyFont="1" applyBorder="1" applyAlignment="1">
      <alignment horizontal="left" vertical="center" wrapText="1"/>
    </xf>
    <xf numFmtId="0" fontId="10" fillId="0" borderId="59" xfId="0" applyFont="1" applyBorder="1" applyAlignment="1">
      <alignment horizontal="center" vertical="center" wrapText="1"/>
    </xf>
    <xf numFmtId="0" fontId="2" fillId="0" borderId="60" xfId="0" applyFont="1" applyBorder="1" applyAlignment="1">
      <alignment horizontal="left" vertical="center" wrapText="1"/>
    </xf>
    <xf numFmtId="0" fontId="10" fillId="0" borderId="32" xfId="0" applyFont="1" applyBorder="1" applyAlignment="1">
      <alignment vertical="center"/>
    </xf>
    <xf numFmtId="0" fontId="10" fillId="4" borderId="33" xfId="0" applyFont="1" applyFill="1" applyBorder="1" applyAlignment="1">
      <alignment vertical="center" wrapText="1"/>
    </xf>
    <xf numFmtId="0" fontId="10" fillId="0" borderId="7" xfId="0" applyFont="1" applyBorder="1" applyAlignment="1">
      <alignment horizontal="center" vertical="center"/>
    </xf>
    <xf numFmtId="0" fontId="10" fillId="0" borderId="62" xfId="0" applyFont="1" applyBorder="1" applyAlignment="1">
      <alignment vertical="center"/>
    </xf>
    <xf numFmtId="0" fontId="10" fillId="0" borderId="12" xfId="0" applyFont="1" applyBorder="1" applyAlignment="1">
      <alignment vertical="center" wrapText="1"/>
    </xf>
    <xf numFmtId="0" fontId="8" fillId="0" borderId="62" xfId="0" applyFont="1" applyBorder="1" applyAlignment="1">
      <alignment vertical="center" wrapText="1"/>
    </xf>
    <xf numFmtId="0" fontId="8" fillId="0" borderId="62" xfId="0" applyFont="1" applyBorder="1" applyAlignment="1">
      <alignment horizontal="left" vertical="center" wrapText="1"/>
    </xf>
    <xf numFmtId="0" fontId="2" fillId="0" borderId="63" xfId="0" applyFont="1" applyBorder="1" applyAlignment="1">
      <alignment horizontal="left" vertical="center" wrapText="1"/>
    </xf>
    <xf numFmtId="0" fontId="17" fillId="0" borderId="16" xfId="0" applyFont="1" applyBorder="1" applyAlignment="1">
      <alignment horizontal="center" vertical="center" wrapText="1"/>
    </xf>
    <xf numFmtId="0" fontId="6" fillId="0" borderId="16"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79" xfId="0" applyFont="1" applyBorder="1" applyAlignment="1">
      <alignment horizontal="center" vertical="center"/>
    </xf>
    <xf numFmtId="0" fontId="6" fillId="0" borderId="80" xfId="0" applyFont="1" applyBorder="1" applyAlignment="1">
      <alignment vertical="center"/>
    </xf>
    <xf numFmtId="0" fontId="14" fillId="0" borderId="16" xfId="0" applyFont="1" applyBorder="1" applyAlignment="1">
      <alignment horizontal="center" vertical="center" wrapText="1"/>
    </xf>
    <xf numFmtId="0" fontId="18" fillId="9" borderId="77" xfId="0" applyFont="1" applyFill="1" applyBorder="1" applyAlignment="1">
      <alignment horizontal="center" vertical="center"/>
    </xf>
    <xf numFmtId="0" fontId="18" fillId="9" borderId="76" xfId="0" applyFont="1" applyFill="1" applyBorder="1" applyAlignment="1">
      <alignment horizontal="center" vertical="center"/>
    </xf>
    <xf numFmtId="0" fontId="16" fillId="8" borderId="75" xfId="0" applyFont="1" applyFill="1" applyBorder="1" applyAlignment="1">
      <alignment horizontal="center" vertical="center" wrapText="1"/>
    </xf>
    <xf numFmtId="0" fontId="16" fillId="8" borderId="70" xfId="0" applyFont="1" applyFill="1" applyBorder="1" applyAlignment="1">
      <alignment horizontal="center" vertical="center" wrapText="1"/>
    </xf>
    <xf numFmtId="0" fontId="16" fillId="8" borderId="71" xfId="0" applyFont="1" applyFill="1" applyBorder="1" applyAlignment="1">
      <alignment horizontal="center" vertical="center" wrapText="1"/>
    </xf>
    <xf numFmtId="0" fontId="16" fillId="8" borderId="69" xfId="0" applyFont="1" applyFill="1" applyBorder="1" applyAlignment="1">
      <alignment horizontal="center" vertical="center" wrapText="1"/>
    </xf>
    <xf numFmtId="0" fontId="16" fillId="5" borderId="71" xfId="0" applyFont="1" applyFill="1" applyBorder="1" applyAlignment="1">
      <alignment horizontal="center" vertical="center" wrapText="1"/>
    </xf>
    <xf numFmtId="0" fontId="16" fillId="5" borderId="65" xfId="0" applyFont="1" applyFill="1" applyBorder="1" applyAlignment="1">
      <alignment horizontal="center" vertical="center" wrapText="1"/>
    </xf>
    <xf numFmtId="0" fontId="16" fillId="6" borderId="72" xfId="0" applyFont="1" applyFill="1" applyBorder="1" applyAlignment="1">
      <alignment horizontal="center" vertical="center" wrapText="1"/>
    </xf>
    <xf numFmtId="0" fontId="16" fillId="6" borderId="66" xfId="0" applyFont="1" applyFill="1" applyBorder="1" applyAlignment="1">
      <alignment horizontal="center" vertical="center" wrapText="1"/>
    </xf>
    <xf numFmtId="0" fontId="16" fillId="6" borderId="71" xfId="0" applyFont="1" applyFill="1" applyBorder="1" applyAlignment="1">
      <alignment horizontal="center" vertical="center" wrapText="1"/>
    </xf>
    <xf numFmtId="0" fontId="16" fillId="6" borderId="65" xfId="0" applyFont="1" applyFill="1" applyBorder="1" applyAlignment="1">
      <alignment horizontal="center" vertical="center" wrapText="1"/>
    </xf>
    <xf numFmtId="0" fontId="13" fillId="0" borderId="6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35" xfId="0" applyFont="1" applyBorder="1" applyAlignment="1">
      <alignment horizontal="center" vertical="center" wrapText="1"/>
    </xf>
    <xf numFmtId="0" fontId="0" fillId="0" borderId="30" xfId="0" applyBorder="1" applyAlignment="1">
      <alignment vertical="center"/>
    </xf>
    <xf numFmtId="0" fontId="15" fillId="0" borderId="50" xfId="0" applyFont="1"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15" fillId="0" borderId="40"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5" fillId="0" borderId="64" xfId="0" applyFont="1" applyBorder="1" applyAlignment="1">
      <alignment horizontal="center" vertical="center" wrapText="1"/>
    </xf>
    <xf numFmtId="0" fontId="15" fillId="0" borderId="61" xfId="0" applyFont="1" applyBorder="1" applyAlignment="1">
      <alignment horizontal="center" vertical="center" wrapText="1"/>
    </xf>
    <xf numFmtId="0" fontId="16" fillId="7" borderId="73" xfId="0" applyFont="1" applyFill="1" applyBorder="1" applyAlignment="1">
      <alignment horizontal="center" vertical="center" wrapText="1"/>
    </xf>
    <xf numFmtId="0" fontId="16" fillId="7" borderId="67" xfId="0" applyFont="1" applyFill="1" applyBorder="1" applyAlignment="1">
      <alignment horizontal="center" vertical="center" wrapText="1"/>
    </xf>
    <xf numFmtId="0" fontId="16" fillId="7" borderId="74" xfId="0" applyFont="1" applyFill="1" applyBorder="1" applyAlignment="1">
      <alignment horizontal="center" vertical="center" wrapText="1"/>
    </xf>
    <xf numFmtId="0" fontId="16" fillId="7" borderId="6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1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13</xdr:col>
      <xdr:colOff>914136</xdr:colOff>
      <xdr:row>40</xdr:row>
      <xdr:rowOff>22489</xdr:rowOff>
    </xdr:from>
    <xdr:ext cx="819150" cy="926308"/>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44311" y="7642489"/>
          <a:ext cx="819150" cy="926308"/>
        </a:xfrm>
        <a:prstGeom prst="rect">
          <a:avLst/>
        </a:prstGeom>
      </xdr:spPr>
    </xdr:pic>
    <xdr:clientData/>
  </xdr:oneCellAnchor>
  <xdr:oneCellAnchor>
    <xdr:from>
      <xdr:col>5</xdr:col>
      <xdr:colOff>560917</xdr:colOff>
      <xdr:row>1</xdr:row>
      <xdr:rowOff>63500</xdr:rowOff>
    </xdr:from>
    <xdr:ext cx="3920842" cy="957099"/>
    <xdr:pic>
      <xdr:nvPicPr>
        <xdr:cNvPr id="3" name="Imagen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51992" y="254000"/>
          <a:ext cx="3920842" cy="957099"/>
        </a:xfrm>
        <a:prstGeom prst="rect">
          <a:avLst/>
        </a:prstGeom>
      </xdr:spPr>
    </xdr:pic>
    <xdr:clientData/>
  </xdr:oneCellAnchor>
  <xdr:oneCellAnchor>
    <xdr:from>
      <xdr:col>2</xdr:col>
      <xdr:colOff>177800</xdr:colOff>
      <xdr:row>1</xdr:row>
      <xdr:rowOff>127000</xdr:rowOff>
    </xdr:from>
    <xdr:ext cx="4115562" cy="914400"/>
    <xdr:pic>
      <xdr:nvPicPr>
        <xdr:cNvPr id="4" name="Imagen 3" descr="Logo Minjusticia PNG.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7350" y="317500"/>
          <a:ext cx="4115562" cy="9144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alexandralealvillamizar/Desktop/Autodiagn&#243;stico_PPC_2021/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vvid/Desktop/Noviembre/Anexo_Autodiagnostico%20Politica%20de%20Participacion%20Ciudadana%20_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Percepción ciudadana"/>
      <sheetName val="Recomendaciones Meci"/>
      <sheetName val="Informe pormenorizado"/>
      <sheetName val="Recomendaciones furag"/>
      <sheetName val="Autodiagnóstico"/>
      <sheetName val="Gráficas"/>
      <sheetName val="Tipología entidad"/>
      <sheetName val="Actividades priorizadas"/>
    </sheetNames>
    <sheetDataSet>
      <sheetData sheetId="0"/>
      <sheetData sheetId="1"/>
      <sheetData sheetId="2"/>
      <sheetData sheetId="3"/>
      <sheetData sheetId="4"/>
      <sheetData sheetId="5"/>
      <sheetData sheetId="6">
        <row r="10">
          <cell r="G10" t="str">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ell>
          <cell r="H10">
            <v>100</v>
          </cell>
          <cell r="I10" t="str">
            <v>Se realizó en 2021 y debe replicarse en 2022.
Evidencia: 
https://www.minjusticia.gov.co/servicio-ciudadano/Imagenesparticipa/InformeResultados/Autodiagno%C2%B4stico_Poli%C2%B4tica_Participacio%C2%B4n%20Ciudadana%20_2020_2021%20(1).xlsx
https://www.minjusticia.gov.co/servicio-ciudadano/Imagenesparticipa/InformeResultados/Alineacion-estrategico-estado-actual-proceso_GG_2021_publicado.pdf</v>
          </cell>
        </row>
        <row r="11">
          <cell r="G11" t="str">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ell>
          <cell r="H11">
            <v>80</v>
          </cell>
          <cell r="I11" t="str">
            <v>La OCI no realizó evaluación especifica en 2020 (auditoría). No empero, evaluó la ejeución del PAAC 2021 y PAI 2021, dentro del cuá se encontraba incluido la formulación y monitoreo del plan. Se evidencia oportunidad e mejora para enriquecer el proceso en 2022.
Evidencia: https://www.minjusticia.gov.co/ministerio-co/planeacion-gestion-control/estrategia-anticorrupcion-minjusticia-transparente</v>
          </cell>
        </row>
        <row r="12">
          <cell r="G12" t="str">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ell>
          <cell r="H12">
            <v>100</v>
          </cell>
          <cell r="I12" t="str">
            <v>Se han realizado caracterizaciones y ejericios de acompañamiento que cuentan con evidencias, así mismo, dentro del documento plan de participación 2021 se mapearon por actividad y por ciclo de gestión los grupos de interés objetivo. Esta acción debe replicarse y fortalecerse en el plan de participación 2022, para continuar fortaleciendose. Evidencia: https://www.minjusticia.gov.co/participe</v>
          </cell>
        </row>
        <row r="13">
          <cell r="G13" t="str">
            <v>Diagnosticar si los canales espacios, mecanismos y medios (presenciales y electrónicos)  que empleó la entidad para promover la participación ciudadana son idóneos de acuerdo con la caracterización de ciudadanos, usuarios o grupos de interés.</v>
          </cell>
          <cell r="H13">
            <v>100</v>
          </cell>
          <cell r="I13" t="str">
            <v>Se realizó en 2021 y debe replicarse en 2022.
Evidencia: https://www.minjusticia.gov.co/servicio-ciudadano/Imagenesparticipa/InformeResultados/Alineacion-estrategico-estado-actual-proceso_GG_2021_publicado.pdf</v>
          </cell>
        </row>
        <row r="14">
          <cell r="G14" t="str">
            <v>Socializar los resultados del diagnóstico de la política de participación ciudadana al interior de la entidad.</v>
          </cell>
          <cell r="H14">
            <v>100</v>
          </cell>
          <cell r="I14" t="str">
            <v>Se realizó a través mailing a los enlaces de participación ciudadana y en el primer encuentro de enlaces de participación ciudadana realizado presencialmente en la Entidad. Esta acción debe replicarse en el plan de participación 2022.También esta publciado en página web para consulta de grupos de interés: https://www.minjusticia.gov.co/servicio-ciudadano/Imagenesparticipa/InformeResultados/Alineacion-estrategico-estado-actual-proceso_GG_2021_publicado.pdf</v>
          </cell>
        </row>
        <row r="15">
          <cell r="G15" t="str">
            <v>Conformar y capacitar un equipo de trabajo (que cuente con personal de areas misionales y de apoyo a la gestión) que lidere el proceso de planeación de la participación</v>
          </cell>
          <cell r="H15">
            <v>100</v>
          </cell>
          <cell r="I15" t="str">
            <v>Se realizó en 2021 (capacitaciones por dependencias para entendimiento del proceso de formulación del plan de participación y  jornadas con enalaces de participación) y debe replicarse en 2022.
Evidencia:
Tablero de control GSC y PAI: https://www.minjusticia.gov.co/ministerio-co/planeacion-gestion-control/plan-de-accion</v>
          </cell>
        </row>
        <row r="16">
          <cell r="G16" t="str">
            <v xml:space="preserve">Identificar en conjunto con las áreas misionales y de apoyo a la gestión, las metas y actividades que cada área realizará en las cuales tiene programado o debe involucrar a los ciudadanos, usuarios o grupos de interés caracterizados. 
</v>
          </cell>
          <cell r="H16">
            <v>100</v>
          </cell>
          <cell r="I16" t="str">
            <v>Se realizó en 2021 (capacitaciones por dependencias para entendimiento y codiseño del plan de participación) y debe replicarse en 2022.
Evidencia:
Tablero de control GSC, formatos internos de reporte y documento informe: https://www.minjusticia.gov.co/servicio-ciudadano/Imagenesparticipa/InformeResultados/Informe%20ejercicio%20de%20construccion%20participativa%20del%20plan%20de%20accion%202021.pdf</v>
          </cell>
        </row>
        <row r="17">
          <cell r="G17" t="str">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ell>
          <cell r="H17">
            <v>100</v>
          </cell>
          <cell r="I17" t="str">
            <v>Se realizó en 2021  y debe replicarse en 2022.
Evidencia:
https://www.minjusticia.gov.co/servicio-ciudadano/Imagenesparticipa/Documentos/Anexo_Cronograma%20de%20Actividades%20Plan%20de%20Participacion%20Ciudadana%202021_V4-031221.xlsx</v>
          </cell>
        </row>
        <row r="18">
          <cell r="G18" t="str">
            <v>De las actividades de participación ya identificadas, clasifique cuáles de ellas, se realizarán con instancias de participación legalmente conformadas y cuáles son otros espacios de participación.</v>
          </cell>
          <cell r="H18">
            <v>100</v>
          </cell>
          <cell r="I18" t="str">
            <v>Se realizó en 2021  y debe replicarse en 2022.
Evidencia:
https://www.minjusticia.gov.co/servicio-ciudadano/Imagenesparticipa/Documentos/Anexo_Cronograma%20de%20Actividades%20Plan%20de%20Participacion%20Ciudadana%202021_V4-031221.xlsx</v>
          </cell>
        </row>
        <row r="19">
          <cell r="G19" t="str">
            <v xml:space="preserve">Verificar si todos los grupos de valor  están contemplados en al menos una  de las  actividades de participación ya identificadas. En caso de que no estén contemplados todos los grupos de valor, determine otras actividades en las cuales pueda involucrarlos. </v>
          </cell>
          <cell r="H19">
            <v>100</v>
          </cell>
          <cell r="I19" t="str">
            <v>Se realizó en 2021  y debe replicarse en 2022.
Evidencia:
https://www.minjusticia.gov.co/servicio-ciudadano/Imagenesparticipa/Documentos/Anexo_Cronograma%20de%20Actividades%20Plan%20de%20Participacion%20Ciudadana%202021_V4-031221.xlsx</v>
          </cell>
        </row>
        <row r="20">
          <cell r="G20" t="str">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ell>
          <cell r="H20">
            <v>100</v>
          </cell>
          <cell r="I20" t="str">
            <v>Se realizó en 2021  y debe replicarse en 2022.
Evidencia:
https://www.minjusticia.gov.co/servicio-ciudadano/Imagenesparticipa/Documentos/Anexo_Cronograma%20de%20Actividades%20Plan%20de%20Participacion%20Ciudadana%202021_V4-031221.xlsx</v>
          </cell>
        </row>
        <row r="21">
          <cell r="G21" t="str">
            <v xml:space="preserve">Definir una estrategia para capacitar  a los grupos de valor  con el propósito de  cualificar los procesos de participación  ciudadana. </v>
          </cell>
          <cell r="H21">
            <v>100</v>
          </cell>
          <cell r="I21" t="str">
            <v>Se realizó en 2021 (capacitaciones por dependencias para entendimiento del proceso de formulación del plan de participación y  jornadas con enalaces de participación, también dialogos sobre con control social con los grupos de interés) y debe replicarse en 2022.
Evidencia:
Tablero de control GSC y PAI: https://www.minjusticia.gov.co/ministerio-co/planeacion-gestion-control/plan-de-accion</v>
          </cell>
        </row>
        <row r="22">
          <cell r="G22" t="str">
            <v>Definir los recursos, alianzas, convenios y presupuesto asociado a las actividades que se implementarán en la entidad para promover la participación ciudadana.</v>
          </cell>
          <cell r="H22">
            <v>100</v>
          </cell>
          <cell r="I22" t="str">
            <v>Se realizó en 2021  y debe replicarse en 2022.
Evidencia:
https://www.minjusticia.gov.co/servicio-ciudadano/Imagenesparticipa/Documentos/Anexo_Cronograma%20de%20Actividades%20Plan%20de%20Participacion%20Ciudadana%202021_V4-031221.xlsx</v>
          </cell>
        </row>
        <row r="23">
          <cell r="G23" t="str">
            <v>Establecer el  cronograma de ejecución de las actividades identificadas que se desarrollarán para promover la participación ciudadana</v>
          </cell>
          <cell r="H23">
            <v>100</v>
          </cell>
          <cell r="I23" t="str">
            <v>Se realizó en 2021  y debe replicarse en 2022.
Evidencia:
https://www.minjusticia.gov.co/servicio-ciudadano/Imagenesparticipa/Documentos/Anexo_Cronograma%20de%20Actividades%20Plan%20de%20Participacion%20Ciudadana%202021_V4-031221.xlsx</v>
          </cell>
        </row>
        <row r="24">
          <cell r="G24" t="str">
            <v>Definir los roles y responsabilidades de las diferentes áreas de la entidad, en materia de participación ciudadana</v>
          </cell>
          <cell r="H24">
            <v>100</v>
          </cell>
          <cell r="I24" t="str">
            <v>Se documento, publicó y socializó el Manual de Particiapción Ciudadana en la Gestión Institucional M-GG-02. Evidencia en el SIG.</v>
          </cell>
        </row>
        <row r="25">
          <cell r="G25" t="str">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ell>
          <cell r="H25">
            <v>100</v>
          </cell>
          <cell r="I25" t="str">
            <v>Se documento, publicó y socializó el Manual de Particiapción Ciudadana en la Gestión Institucional M-GG-02 y el Fromato Interno de Reporte del Plan de Participación Ciudadana F-GG-02-01. Evidencia en el SIG y en página web: https://www.minjusticia.gov.co/participe/lineamientos-para-la-participaci%C3%B3n.</v>
          </cell>
        </row>
        <row r="26">
          <cell r="G26" t="str">
            <v>Definir una estrategia de comunicación (interna y externa) que permita informar sobrela actividad participativa, desde su inicio, ejecución y desarrollo.</v>
          </cell>
          <cell r="H26">
            <v>100</v>
          </cell>
          <cell r="I26" t="str">
            <v xml:space="preserve">  Estructuración, puesta en operación y divulgación del espacio virtual “MinJusticia te escucha” que evolucionó al menú participe, cumpliendo los lineamientos de la REsolución 1519 de 2020, con mapas interactivos que georeferencian los espacios de participación y links de seguimiento a resultados, instrumento de medición de percepción, caracterización de grupos, herramientas de participación por cada nivel.Para 2022 se debe continuar realizando promoción del espacio y generando actualización de contenidos de acuerdo con lo progrmado en fase 4 de "mejoramiento continuo" para dicho menú destacado. Así mismo, debe continuarse utilizando de manera proactiva el correo dialoguemos para facilitar la invitación interna y externa de las actividades de pqarticipación ciudadana.</v>
          </cell>
        </row>
        <row r="27">
          <cell r="G27" t="str">
            <v>Divulgar el plan de participación por distintos canales invitando a  la ciudadanía o grupos de valor a que opinen acerca del mismo  a través de la estrategia que se haya definido previamente .</v>
          </cell>
          <cell r="H27">
            <v>100</v>
          </cell>
          <cell r="I27" t="str">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ell>
        </row>
        <row r="28">
          <cell r="G28" t="str">
            <v xml:space="preserve">Construir un mecanismo de recolección de información en el cual la entidad pueda sistematizar y  hacer seguimiento a las observaciones de la ciudadanía y grupos de valor en el proceso de construcción del plan de participación. </v>
          </cell>
          <cell r="H28">
            <v>100</v>
          </cell>
          <cell r="I28" t="str">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ell>
        </row>
        <row r="29">
          <cell r="G29" t="str">
            <v>Divulgar el plan de participación ajustado a las observaciones recibidas por distintos canales, informando a  la ciudadanía o grupos de valor los cambios incorporados con la estrategia que se haya definido previamente.</v>
          </cell>
          <cell r="H29">
            <v>100</v>
          </cell>
          <cell r="I29" t="str">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ell>
        </row>
        <row r="30">
          <cell r="G30" t="str">
            <v>Preparar la información  que entregará en el desarrollo de las actividades  ya identificadas que se  van a someter a participación.</v>
          </cell>
          <cell r="H30">
            <v>95</v>
          </cell>
          <cell r="I30" t="str">
            <v>Se realiza desde cada área responsable en el ppc 2021 de acuerdo con la naturaleza de cada actividad. Sin embargo, aunque estan documentados los lineamientos en el Manual de Participación Ciudana, los cuales se han socializado en jornadas de sensibilización a enlaces, se evidencia oportunidad de mejora enfocada en generar mayor apropiación y entendimiento de los mismos en las dependencias ejecutoras, pues existe frecuente rotación de enelaces de participación. Evidencias en: https://www.minjusticia.gov.co/participe/lineamientos-para-la-participaci%C3%B3n</v>
          </cell>
        </row>
        <row r="31">
          <cell r="G31" t="str">
            <v>Socializar  en especial a los grupos de valor que va a convocar al proceso de participación,  la información  que considere necesaria para preparar la actividad de participación y socializar las rutas de consulta de la misma.</v>
          </cell>
          <cell r="H31">
            <v>95</v>
          </cell>
          <cell r="I31" t="str">
            <v>Se realiza desde cada área responsable en el ppc 2021 de acuerdo con la naturaleza de cada actividad. Sin embargo, aunque estan documentados los lineamientos en el Manual de Participación Ciudana, los cuales se han socializado en jornadas de sensibilización a enlaces, se evidencia oportunidad de mejora enfocada en generar mayor apropiación y entendimiento de los mismos en las dependencias ejecutoras, pues hay frecuente rotación de enlaces de participación. Evidencias en: https://www.minjusticia.gov.co/participe/lineamientos-para-la-participaci%C3%B3n</v>
          </cell>
        </row>
        <row r="32">
          <cell r="G32" t="str">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ell>
          <cell r="H32">
            <v>100</v>
          </cell>
          <cell r="I32" t="str">
            <v>Se realiza desde cada área responsable en el ppc 2021 de acuerdo con los canales definidos para cada actividad. Además el GSC publica el cronograma georeferenciado de eventos de dialogo en el esapcio virtual MinJusticia te escucha. Evidencias en: https://www.minjusticia.gov.co/participe/mapa-de-espacios-de-participaci%C3%B3n</v>
          </cell>
        </row>
        <row r="33">
          <cell r="G33" t="str">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ell>
          <cell r="H33">
            <v>100</v>
          </cell>
          <cell r="I33" t="str">
            <v>Se realiza desde cada área responsable en el ppc 2021 de acuerdo con el canal programado. Evidencias en: https://www.minjusticia.gov.co/participe/informes-de-resultados-de-participaci%C3%B3n</v>
          </cell>
        </row>
        <row r="34">
          <cell r="G34" t="str">
            <v xml:space="preserve">Sistematizar  los resultados obtenidos en el ejercicio de las diferentes actividades de participación ciudadana adelantadas. </v>
          </cell>
          <cell r="H34">
            <v>95</v>
          </cell>
          <cell r="I34" t="str">
            <v>Se realiza desde cada área responsable en el ppc 2021 la construcción de informes de resultados de cada actividad. Sin embargo, aunque estan documentados losl lineamiento en el Manual de Participación Ciudana,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https://www.minjusticia.gov.co/participe/informes-de-resultados-de-participaci%C3%B3n</v>
          </cell>
        </row>
        <row r="35">
          <cell r="G35" t="str">
            <v>Analizar, por parte del  área que ejecutó  la actividad , las recomendaciones u objeciones recibidas en el proceso de participación, evaluar la viabilidad de su incorporación en la actividad que se sometió al proceso de participación y realizar los ajustes a que haya lugar.</v>
          </cell>
          <cell r="H35">
            <v>95</v>
          </cell>
          <cell r="I35" t="str">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v>
          </cell>
        </row>
        <row r="36">
          <cell r="G36" t="str">
            <v xml:space="preserve">Diligenciar el formato interno de reporte definido con  los resultados obtenidos en el ejercicio, y entregarlo al área de planeación. </v>
          </cell>
          <cell r="H36">
            <v>100</v>
          </cell>
          <cell r="I36" t="str">
            <v>El GSC realizó monitoreo cuatrimestral al plan publicando resultados en la página web de la Entidad a través del formato interno de reporte. Estos se entregaron a la OAP en el marco de seguimiento del PAAC y PAI 2021 en los cuales se incorporó la actividad de monitoreo a cargo del GSC como segunda línea de defensa. Evidencias en: https://www.minjusticia.gov.co/participe/informes-de-resultados-de-participaci%C3%B3n</v>
          </cell>
        </row>
        <row r="37">
          <cell r="G37" t="str">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ell>
          <cell r="H37">
            <v>100</v>
          </cell>
          <cell r="I37" t="str">
            <v>Se construyó el informe final de seguimiento al plan de participación ciudadana 2020 con base en la información recopilada en el formato interno de reporte y en la encuesta de percepción ¡MinJusticia te escucha! Evidencia: https://www.minjusticia.gov.co/servicio-ciudadano/Imagenesparticipa/InformeResultados/Informe%20de%20seguimiento%20al%20plan%20participacion%20ciudadana_MinJusticia%20te%20escucha%202020_publicado.pdf
En 2022 debe construirse el informe correspondeinte a la ejeución del plan 2021.</v>
          </cell>
        </row>
        <row r="38">
          <cell r="G38" t="str">
            <v>Publicar y divulgar, por parte del  área que ejecutó  la actividad , los resultados y acuerdos desarollados en el proceso de participación, señalando la fase del ciclo de la gestión y el nivel de incidencia de los grupos de valor.</v>
          </cell>
          <cell r="H38">
            <v>95</v>
          </cell>
          <cell r="I38" t="str">
            <v>Se construyó y publicó en página web el informe final de seguimiento al plan de participación ciudadana 2020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2021.  Sobre los informes individuales por dependencia se evidencia oportunidad de mejora enfocada en el fortalecimiento de la calidad de los informes en algunas dependencias. Evidencias en: https://www.minjusticia.gov.co/participe/informes-de-resultados-de-participaci%C3%B3n
Así mismo, en 2022 debe construirse y publicarse el informe de ejecución del ppc 2021.</v>
          </cell>
        </row>
        <row r="39">
          <cell r="G39" t="str">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ell>
          <cell r="H39">
            <v>100</v>
          </cell>
          <cell r="I39" t="str">
            <v>Se construyó el informe final de seguimiento al plan de participación ciudadana con base en la información recopilada en el formato interno de reporte y en la encuesta de percepción ¡MinJusticia te escucha! Evidencia: https://www.minjusticia.gov.co/participe/informes-de-resultados-de-participaci%C3%B3n</v>
          </cell>
        </row>
        <row r="40">
          <cell r="G40" t="str">
            <v>Documentar las buenas prácticas de la entidad en materia de participación ciudadana que permitan alimentar el próximo plan de participación.</v>
          </cell>
          <cell r="H40">
            <v>100</v>
          </cell>
          <cell r="I40" t="str">
            <v>Se construyó el informe final de seguimiento al plan de participación incoporando las buenas prácticas en materia de participaciñon identificadas: https://www.minjusticia.gov.co/servicio-ciudadano/Imagenesparticipa/InformeResultados/Informe%20de%20seguimiento%20al%20plan%20participacion%20ciudadana_MinJusticia%20te%20escucha%202020_publicado.pdf
En 2022 debe consatruirse el informe correspondiente a la ejeución del ppc 2021.</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AH48"/>
  <sheetViews>
    <sheetView showGridLines="0" topLeftCell="L1" workbookViewId="0">
      <selection activeCell="O9" sqref="O9"/>
    </sheetView>
  </sheetViews>
  <sheetFormatPr baseColWidth="10" defaultColWidth="0" defaultRowHeight="14.25" zeroHeight="1" x14ac:dyDescent="0.25"/>
  <cols>
    <col min="1" max="1" width="1.7109375" style="7" customWidth="1"/>
    <col min="2" max="2" width="1.42578125" style="7" customWidth="1"/>
    <col min="3" max="3" width="16.7109375" style="7" customWidth="1"/>
    <col min="4" max="4" width="13.85546875" style="7" customWidth="1"/>
    <col min="5" max="5" width="38.140625" style="7" customWidth="1"/>
    <col min="6" max="6" width="10" style="8" customWidth="1"/>
    <col min="7" max="7" width="17.42578125" style="8" customWidth="1"/>
    <col min="8" max="8" width="13.7109375" style="8" customWidth="1"/>
    <col min="9" max="9" width="16.85546875" style="8" customWidth="1"/>
    <col min="10" max="10" width="18.140625" style="8" customWidth="1"/>
    <col min="11" max="11" width="16" style="8" customWidth="1"/>
    <col min="12" max="12" width="13" style="8" customWidth="1"/>
    <col min="13" max="13" width="15.42578125" style="8" customWidth="1"/>
    <col min="14" max="15" width="26" style="7" customWidth="1"/>
    <col min="16" max="16" width="16.42578125" style="7" customWidth="1"/>
    <col min="17" max="17" width="11.85546875" style="7" customWidth="1"/>
    <col min="18" max="18" width="29" style="7" customWidth="1"/>
    <col min="19" max="19" width="28.7109375" style="7" customWidth="1"/>
    <col min="20" max="23" width="13.140625" style="8" customWidth="1"/>
    <col min="24" max="24" width="15.42578125" style="7" customWidth="1"/>
    <col min="25" max="25" width="26.140625" style="7" customWidth="1"/>
    <col min="26" max="26" width="1.42578125" style="7" customWidth="1"/>
    <col min="27" max="27" width="4.42578125" style="7" customWidth="1"/>
    <col min="28" max="34" width="0" style="7" hidden="1" customWidth="1"/>
    <col min="35" max="16384" width="11.42578125" style="7" hidden="1"/>
  </cols>
  <sheetData>
    <row r="1" spans="2:26" ht="9" customHeight="1" thickBot="1" x14ac:dyDescent="0.3"/>
    <row r="2" spans="2:26" ht="93" customHeight="1" x14ac:dyDescent="0.25">
      <c r="B2" s="111"/>
      <c r="C2" s="109"/>
      <c r="D2" s="109"/>
      <c r="E2" s="109"/>
      <c r="F2" s="110"/>
      <c r="G2" s="110"/>
      <c r="H2" s="110"/>
      <c r="I2" s="110"/>
      <c r="J2" s="110"/>
      <c r="K2" s="110"/>
      <c r="L2" s="110"/>
      <c r="M2" s="110"/>
      <c r="N2" s="109"/>
      <c r="O2" s="109"/>
      <c r="P2" s="109"/>
      <c r="Q2" s="109"/>
      <c r="R2" s="109"/>
      <c r="S2" s="109"/>
      <c r="T2" s="110"/>
      <c r="U2" s="110"/>
      <c r="V2" s="110"/>
      <c r="W2" s="110"/>
      <c r="X2" s="109"/>
      <c r="Y2" s="109"/>
      <c r="Z2" s="108"/>
    </row>
    <row r="3" spans="2:26" ht="25.5" x14ac:dyDescent="0.25">
      <c r="B3" s="107"/>
      <c r="C3" s="113" t="s">
        <v>0</v>
      </c>
      <c r="D3" s="114"/>
      <c r="E3" s="114"/>
      <c r="F3" s="114"/>
      <c r="G3" s="114"/>
      <c r="H3" s="114"/>
      <c r="I3" s="114"/>
      <c r="J3" s="114"/>
      <c r="K3" s="114"/>
      <c r="L3" s="114"/>
      <c r="M3" s="114"/>
      <c r="N3" s="114"/>
      <c r="O3" s="114"/>
      <c r="P3" s="114"/>
      <c r="Q3" s="114"/>
      <c r="R3" s="114"/>
      <c r="S3" s="114"/>
      <c r="T3" s="114"/>
      <c r="U3" s="114"/>
      <c r="V3" s="114"/>
      <c r="W3" s="114"/>
      <c r="X3" s="114"/>
      <c r="Y3" s="114"/>
      <c r="Z3" s="16"/>
    </row>
    <row r="4" spans="2:26" ht="12" customHeight="1" thickBot="1" x14ac:dyDescent="0.3">
      <c r="B4" s="107"/>
      <c r="Z4" s="16"/>
    </row>
    <row r="5" spans="2:26" ht="24" customHeight="1" thickTop="1" x14ac:dyDescent="0.25">
      <c r="B5" s="107"/>
      <c r="C5" s="115" t="s">
        <v>1</v>
      </c>
      <c r="D5" s="117" t="s">
        <v>2</v>
      </c>
      <c r="E5" s="117" t="s">
        <v>3</v>
      </c>
      <c r="F5" s="117" t="s">
        <v>4</v>
      </c>
      <c r="G5" s="117" t="s">
        <v>5</v>
      </c>
      <c r="H5" s="117" t="s">
        <v>6</v>
      </c>
      <c r="I5" s="117" t="s">
        <v>7</v>
      </c>
      <c r="J5" s="117" t="s">
        <v>8</v>
      </c>
      <c r="K5" s="117" t="s">
        <v>9</v>
      </c>
      <c r="L5" s="117" t="s">
        <v>10</v>
      </c>
      <c r="M5" s="145" t="s">
        <v>11</v>
      </c>
      <c r="N5" s="145" t="s">
        <v>12</v>
      </c>
      <c r="O5" s="145" t="s">
        <v>13</v>
      </c>
      <c r="P5" s="145" t="s">
        <v>14</v>
      </c>
      <c r="Q5" s="143" t="s">
        <v>15</v>
      </c>
      <c r="R5" s="121" t="s">
        <v>16</v>
      </c>
      <c r="S5" s="123" t="s">
        <v>17</v>
      </c>
      <c r="T5" s="119" t="s">
        <v>18</v>
      </c>
      <c r="U5" s="119" t="s">
        <v>19</v>
      </c>
      <c r="V5" s="119" t="s">
        <v>20</v>
      </c>
      <c r="W5" s="119" t="s">
        <v>21</v>
      </c>
      <c r="X5" s="119" t="s">
        <v>22</v>
      </c>
      <c r="Y5" s="119" t="s">
        <v>23</v>
      </c>
      <c r="Z5" s="16"/>
    </row>
    <row r="6" spans="2:26" ht="36" customHeight="1" thickBot="1" x14ac:dyDescent="0.3">
      <c r="B6" s="106"/>
      <c r="C6" s="116"/>
      <c r="D6" s="118"/>
      <c r="E6" s="118"/>
      <c r="F6" s="118"/>
      <c r="G6" s="118"/>
      <c r="H6" s="118"/>
      <c r="I6" s="118"/>
      <c r="J6" s="118"/>
      <c r="K6" s="118"/>
      <c r="L6" s="118"/>
      <c r="M6" s="146"/>
      <c r="N6" s="146"/>
      <c r="O6" s="146"/>
      <c r="P6" s="146"/>
      <c r="Q6" s="144"/>
      <c r="R6" s="122"/>
      <c r="S6" s="124"/>
      <c r="T6" s="120"/>
      <c r="U6" s="120"/>
      <c r="V6" s="120"/>
      <c r="W6" s="120"/>
      <c r="X6" s="120"/>
      <c r="Y6" s="120"/>
      <c r="Z6" s="16"/>
    </row>
    <row r="7" spans="2:26" ht="84" customHeight="1" thickTop="1" thickBot="1" x14ac:dyDescent="0.3">
      <c r="B7" s="112"/>
      <c r="C7" s="125" t="s">
        <v>24</v>
      </c>
      <c r="D7" s="141" t="s">
        <v>25</v>
      </c>
      <c r="E7" s="105" t="str">
        <f>+[2]Autodiagnóstico!G10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26">
        <f>+[2]Autodiagnóstico!H10</f>
        <v>100</v>
      </c>
      <c r="G7" s="26" t="str">
        <f>[2]Autodiagnóstico!I10</f>
        <v>Se realizó en 2021 y debe replicarse en 2022.
Evidencia: 
https://www.minjusticia.gov.co/servicio-ciudadano/Imagenesparticipa/InformeResultados/Autodiagno%C2%B4stico_Poli%C2%B4tica_Participacio%C2%B4n%20Ciudadana%20_2020_2021%20(1).xlsx
https://www.minjusticia.gov.co/servicio-ciudadano/Imagenesparticipa/InformeResultados/Alineacion-estrategico-estado-actual-proceso_GG_2021_publicado.pdf</v>
      </c>
      <c r="H7" s="26" t="s">
        <v>26</v>
      </c>
      <c r="I7" s="26"/>
      <c r="J7" s="26" t="s">
        <v>27</v>
      </c>
      <c r="K7" s="26" t="s">
        <v>27</v>
      </c>
      <c r="L7" s="26"/>
      <c r="M7" s="26" t="s">
        <v>28</v>
      </c>
      <c r="N7" s="104" t="s">
        <v>29</v>
      </c>
      <c r="O7" s="103"/>
      <c r="P7" s="103" t="s">
        <v>30</v>
      </c>
      <c r="Q7" s="33" t="s">
        <v>31</v>
      </c>
      <c r="R7" s="102" t="s">
        <v>32</v>
      </c>
      <c r="S7" s="101" t="s">
        <v>26</v>
      </c>
      <c r="T7" s="100">
        <v>2</v>
      </c>
      <c r="U7" s="100">
        <v>2</v>
      </c>
      <c r="V7" s="100">
        <v>2</v>
      </c>
      <c r="W7" s="19">
        <f t="shared" ref="W7:W20" si="0">AVERAGE(T7:V7)</f>
        <v>2</v>
      </c>
      <c r="X7" s="18" t="s">
        <v>33</v>
      </c>
      <c r="Y7" s="81" t="s">
        <v>34</v>
      </c>
      <c r="Z7" s="16"/>
    </row>
    <row r="8" spans="2:26" ht="95.25" customHeight="1" thickTop="1" thickBot="1" x14ac:dyDescent="0.3">
      <c r="B8" s="112"/>
      <c r="C8" s="126"/>
      <c r="D8" s="131"/>
      <c r="E8" s="57" t="str">
        <f>+[2]Autodiagnóstico!G11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56">
        <f>+[2]Autodiagnóstico!H11</f>
        <v>80</v>
      </c>
      <c r="G8" s="26" t="str">
        <f>[2]Autodiagnóstico!I11</f>
        <v>La OCI no realizó evaluación especifica en 2020 (auditoría). No empero, evaluó la ejeución del PAAC 2021 y PAI 2021, dentro del cuá se encontraba incluido la formulación y monitoreo del plan. Se evidencia oportunidad e mejora para enriquecer el proceso en 2022.
Evidencia: https://www.minjusticia.gov.co/ministerio-co/planeacion-gestion-control/estrategia-anticorrupcion-minjusticia-transparente</v>
      </c>
      <c r="H8" s="26" t="s">
        <v>35</v>
      </c>
      <c r="I8" s="56" t="s">
        <v>27</v>
      </c>
      <c r="J8" s="56"/>
      <c r="K8" s="56"/>
      <c r="L8" s="56"/>
      <c r="M8" s="26" t="s">
        <v>28</v>
      </c>
      <c r="N8" s="55" t="s">
        <v>36</v>
      </c>
      <c r="O8" s="53"/>
      <c r="P8" s="53" t="s">
        <v>37</v>
      </c>
      <c r="Q8" s="33" t="s">
        <v>31</v>
      </c>
      <c r="R8" s="99" t="s">
        <v>38</v>
      </c>
      <c r="S8" s="98" t="s">
        <v>35</v>
      </c>
      <c r="T8" s="50">
        <v>2</v>
      </c>
      <c r="U8" s="50">
        <v>2</v>
      </c>
      <c r="V8" s="50">
        <v>3</v>
      </c>
      <c r="W8" s="19">
        <f t="shared" si="0"/>
        <v>2.3333333333333335</v>
      </c>
      <c r="X8" s="18" t="s">
        <v>33</v>
      </c>
      <c r="Y8" s="81" t="s">
        <v>34</v>
      </c>
      <c r="Z8" s="16"/>
    </row>
    <row r="9" spans="2:26" ht="164.25" customHeight="1" thickTop="1" thickBot="1" x14ac:dyDescent="0.3">
      <c r="B9" s="112"/>
      <c r="C9" s="126"/>
      <c r="D9" s="131"/>
      <c r="E9" s="57" t="str">
        <f>+[2]Autodiagnóstico!G12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56">
        <f>+[2]Autodiagnóstico!H12</f>
        <v>100</v>
      </c>
      <c r="G9" s="26" t="str">
        <f>[2]Autodiagnóstico!I12</f>
        <v>Se han realizado caracterizaciones y ejericios de acompañamiento que cuentan con evidencias, así mismo, dentro del documento plan de participación 2021 se mapearon por actividad y por ciclo de gestión los grupos de interés objetivo. Esta acción debe replicarse y fortalecerse en el plan de participación 2022, para continuar fortaleciendose. Evidencia: https://www.minjusticia.gov.co/participe</v>
      </c>
      <c r="H9" s="26" t="s">
        <v>26</v>
      </c>
      <c r="I9" s="56"/>
      <c r="J9" s="56" t="s">
        <v>27</v>
      </c>
      <c r="K9" s="56" t="s">
        <v>27</v>
      </c>
      <c r="L9" s="56"/>
      <c r="M9" s="26" t="s">
        <v>28</v>
      </c>
      <c r="N9" s="55" t="s">
        <v>39</v>
      </c>
      <c r="O9" s="54" t="s">
        <v>40</v>
      </c>
      <c r="P9" s="53" t="s">
        <v>41</v>
      </c>
      <c r="Q9" s="33" t="s">
        <v>31</v>
      </c>
      <c r="R9" s="52" t="s">
        <v>42</v>
      </c>
      <c r="S9" s="51" t="str">
        <f>S7</f>
        <v>Grupo de Servicio al Ciudadano</v>
      </c>
      <c r="T9" s="50">
        <v>2</v>
      </c>
      <c r="U9" s="50">
        <v>1</v>
      </c>
      <c r="V9" s="50">
        <f>V7</f>
        <v>2</v>
      </c>
      <c r="W9" s="19">
        <f t="shared" si="0"/>
        <v>1.6666666666666667</v>
      </c>
      <c r="X9" s="18" t="s">
        <v>33</v>
      </c>
      <c r="Y9" s="81" t="s">
        <v>34</v>
      </c>
      <c r="Z9" s="16"/>
    </row>
    <row r="10" spans="2:26" ht="95.25" customHeight="1" thickTop="1" thickBot="1" x14ac:dyDescent="0.3">
      <c r="B10" s="112"/>
      <c r="C10" s="126"/>
      <c r="D10" s="131"/>
      <c r="E10" s="57" t="str">
        <f>+[2]Autodiagnóstico!G13</f>
        <v>Diagnosticar si los canales espacios, mecanismos y medios (presenciales y electrónicos)  que empleó la entidad para promover la participación ciudadana son idóneos de acuerdo con la caracterización de ciudadanos, usuarios o grupos de interés.</v>
      </c>
      <c r="F10" s="56">
        <f>+[2]Autodiagnóstico!H13</f>
        <v>100</v>
      </c>
      <c r="G10" s="26" t="str">
        <f>[2]Autodiagnóstico!I13</f>
        <v>Se realizó en 2021 y debe replicarse en 2022.
Evidencia: https://www.minjusticia.gov.co/servicio-ciudadano/Imagenesparticipa/InformeResultados/Alineacion-estrategico-estado-actual-proceso_GG_2021_publicado.pdf</v>
      </c>
      <c r="H10" s="26" t="s">
        <v>26</v>
      </c>
      <c r="I10" s="56"/>
      <c r="J10" s="56"/>
      <c r="K10" s="56"/>
      <c r="L10" s="56" t="s">
        <v>27</v>
      </c>
      <c r="M10" s="26" t="s">
        <v>28</v>
      </c>
      <c r="N10" s="55" t="s">
        <v>39</v>
      </c>
      <c r="O10" s="54" t="s">
        <v>43</v>
      </c>
      <c r="P10" s="53" t="s">
        <v>44</v>
      </c>
      <c r="Q10" s="33" t="s">
        <v>31</v>
      </c>
      <c r="R10" s="52" t="s">
        <v>45</v>
      </c>
      <c r="S10" s="51" t="str">
        <f>S7</f>
        <v>Grupo de Servicio al Ciudadano</v>
      </c>
      <c r="T10" s="50">
        <f>T7</f>
        <v>2</v>
      </c>
      <c r="U10" s="50">
        <f>U7</f>
        <v>2</v>
      </c>
      <c r="V10" s="50">
        <f>V7</f>
        <v>2</v>
      </c>
      <c r="W10" s="19">
        <f t="shared" si="0"/>
        <v>2</v>
      </c>
      <c r="X10" s="18" t="s">
        <v>33</v>
      </c>
      <c r="Y10" s="81" t="s">
        <v>34</v>
      </c>
      <c r="Z10" s="16"/>
    </row>
    <row r="11" spans="2:26" ht="62.25" customHeight="1" thickTop="1" thickBot="1" x14ac:dyDescent="0.3">
      <c r="B11" s="112"/>
      <c r="C11" s="126"/>
      <c r="D11" s="137"/>
      <c r="E11" s="49" t="str">
        <f>+[2]Autodiagnóstico!G14</f>
        <v>Socializar los resultados del diagnóstico de la política de participación ciudadana al interior de la entidad.</v>
      </c>
      <c r="F11" s="28">
        <f>+[2]Autodiagnóstico!H14</f>
        <v>100</v>
      </c>
      <c r="G11" s="26" t="str">
        <f>[2]Autodiagnóstico!I14</f>
        <v>Se realizó a través mailing a los enlaces de participación ciudadana y en el primer encuentro de enlaces de participación ciudadana realizado presencialmente en la Entidad. Esta acción debe replicarse en el plan de participación 2022.También esta publciado en página web para consulta de grupos de interés: https://www.minjusticia.gov.co/servicio-ciudadano/Imagenesparticipa/InformeResultados/Alineacion-estrategico-estado-actual-proceso_GG_2021_publicado.pdf</v>
      </c>
      <c r="H11" s="26" t="s">
        <v>26</v>
      </c>
      <c r="I11" s="28"/>
      <c r="J11" s="28" t="s">
        <v>27</v>
      </c>
      <c r="K11" s="28" t="s">
        <v>27</v>
      </c>
      <c r="L11" s="28"/>
      <c r="M11" s="26" t="s">
        <v>28</v>
      </c>
      <c r="N11" s="48" t="s">
        <v>46</v>
      </c>
      <c r="O11" s="47"/>
      <c r="P11" s="47" t="s">
        <v>47</v>
      </c>
      <c r="Q11" s="33" t="s">
        <v>31</v>
      </c>
      <c r="R11" s="80" t="str">
        <f>R7</f>
        <v>Elaborar y socializar al interior de la Entidad el diagnóstico del estado actual de la participación ciudadana en la Entidad correspondete a la vigencia.</v>
      </c>
      <c r="S11" s="74" t="str">
        <f>S7</f>
        <v>Grupo de Servicio al Ciudadano</v>
      </c>
      <c r="T11" s="45">
        <f>T7</f>
        <v>2</v>
      </c>
      <c r="U11" s="45">
        <f>U7</f>
        <v>2</v>
      </c>
      <c r="V11" s="45">
        <f>V7</f>
        <v>2</v>
      </c>
      <c r="W11" s="19">
        <f t="shared" si="0"/>
        <v>2</v>
      </c>
      <c r="X11" s="18" t="s">
        <v>33</v>
      </c>
      <c r="Y11" s="81" t="s">
        <v>34</v>
      </c>
      <c r="Z11" s="16"/>
    </row>
    <row r="12" spans="2:26" ht="58.5" customHeight="1" thickTop="1" thickBot="1" x14ac:dyDescent="0.3">
      <c r="B12" s="112"/>
      <c r="C12" s="126"/>
      <c r="D12" s="133" t="s">
        <v>48</v>
      </c>
      <c r="E12" s="79" t="str">
        <f>+[2]Autodiagnóstico!G15</f>
        <v>Conformar y capacitar un equipo de trabajo (que cuente con personal de areas misionales y de apoyo a la gestión) que lidere el proceso de planeación de la participación</v>
      </c>
      <c r="F12" s="78">
        <f>+[2]Autodiagnóstico!H15</f>
        <v>100</v>
      </c>
      <c r="G12" s="26" t="str">
        <f>[2]Autodiagnóstico!I15</f>
        <v>Se realizó en 2021 (capacitaciones por dependencias para entendimiento del proceso de formulación del plan de participación y  jornadas con enalaces de participación) y debe replicarse en 2022.
Evidencia:
Tablero de control GSC y PAI: https://www.minjusticia.gov.co/ministerio-co/planeacion-gestion-control/plan-de-accion</v>
      </c>
      <c r="H12" s="26" t="s">
        <v>26</v>
      </c>
      <c r="I12" s="78"/>
      <c r="J12" s="78"/>
      <c r="K12" s="78" t="s">
        <v>49</v>
      </c>
      <c r="L12" s="78"/>
      <c r="M12" s="26" t="s">
        <v>28</v>
      </c>
      <c r="N12" s="77" t="s">
        <v>50</v>
      </c>
      <c r="O12" s="76"/>
      <c r="P12" s="76" t="s">
        <v>51</v>
      </c>
      <c r="Q12" s="33" t="s">
        <v>31</v>
      </c>
      <c r="R12" s="75" t="s">
        <v>52</v>
      </c>
      <c r="S12" s="74" t="s">
        <v>26</v>
      </c>
      <c r="T12" s="73">
        <v>2</v>
      </c>
      <c r="U12" s="73">
        <v>2</v>
      </c>
      <c r="V12" s="73">
        <v>2</v>
      </c>
      <c r="W12" s="19">
        <f t="shared" si="0"/>
        <v>2</v>
      </c>
      <c r="X12" s="18" t="s">
        <v>33</v>
      </c>
      <c r="Y12" s="81" t="s">
        <v>34</v>
      </c>
      <c r="Z12" s="16"/>
    </row>
    <row r="13" spans="2:26" ht="187.5" customHeight="1" thickTop="1" thickBot="1" x14ac:dyDescent="0.3">
      <c r="B13" s="112"/>
      <c r="C13" s="126"/>
      <c r="D13" s="131"/>
      <c r="E13" s="57" t="str">
        <f>+[2]Autodiagnóstico!G16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56">
        <f>+[2]Autodiagnóstico!H16</f>
        <v>100</v>
      </c>
      <c r="G13" s="26" t="str">
        <f>[2]Autodiagnóstico!I16</f>
        <v>Se realizó en 2021 (capacitaciones por dependencias para entendimiento y codiseño del plan de participación) y debe replicarse en 2022.
Evidencia:
Tablero de control GSC, formatos internos de reporte y documento informe: https://www.minjusticia.gov.co/servicio-ciudadano/Imagenesparticipa/InformeResultados/Informe%20ejercicio%20de%20construccion%20participativa%20del%20plan%20de%20accion%202021.pdf</v>
      </c>
      <c r="H13" s="26" t="s">
        <v>26</v>
      </c>
      <c r="I13" s="56"/>
      <c r="J13" s="56" t="s">
        <v>27</v>
      </c>
      <c r="K13" s="56" t="s">
        <v>27</v>
      </c>
      <c r="L13" s="56"/>
      <c r="M13" s="26" t="s">
        <v>28</v>
      </c>
      <c r="N13" s="55" t="s">
        <v>53</v>
      </c>
      <c r="O13" s="54" t="s">
        <v>54</v>
      </c>
      <c r="P13" s="53" t="s">
        <v>55</v>
      </c>
      <c r="Q13" s="33" t="s">
        <v>31</v>
      </c>
      <c r="R13" s="52" t="s">
        <v>56</v>
      </c>
      <c r="S13" s="74" t="str">
        <f>S9</f>
        <v>Grupo de Servicio al Ciudadano</v>
      </c>
      <c r="T13" s="50">
        <v>3</v>
      </c>
      <c r="U13" s="50">
        <v>2</v>
      </c>
      <c r="V13" s="50">
        <v>3</v>
      </c>
      <c r="W13" s="19">
        <f t="shared" si="0"/>
        <v>2.6666666666666665</v>
      </c>
      <c r="X13" s="18" t="s">
        <v>33</v>
      </c>
      <c r="Y13" s="81" t="s">
        <v>34</v>
      </c>
      <c r="Z13" s="16"/>
    </row>
    <row r="14" spans="2:26" ht="81" customHeight="1" thickTop="1" thickBot="1" x14ac:dyDescent="0.3">
      <c r="B14" s="112"/>
      <c r="C14" s="126"/>
      <c r="D14" s="131"/>
      <c r="E14" s="57" t="str">
        <f>+[2]Autodiagnóstico!G17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56">
        <f>+[2]Autodiagnóstico!H17</f>
        <v>100</v>
      </c>
      <c r="G14" s="26" t="str">
        <f>[2]Autodiagnóstico!I17</f>
        <v>Se realizó en 2021  y debe replicarse en 2022.
Evidencia:
https://www.minjusticia.gov.co/servicio-ciudadano/Imagenesparticipa/Documentos/Anexo_Cronograma%20de%20Actividades%20Plan%20de%20Participacion%20Ciudadana%202021_V4-031221.xlsx</v>
      </c>
      <c r="H14" s="26" t="s">
        <v>26</v>
      </c>
      <c r="I14" s="56"/>
      <c r="J14" s="56" t="s">
        <v>27</v>
      </c>
      <c r="K14" s="56" t="s">
        <v>27</v>
      </c>
      <c r="L14" s="56"/>
      <c r="M14" s="26" t="s">
        <v>28</v>
      </c>
      <c r="N14" s="55"/>
      <c r="O14" s="53"/>
      <c r="P14" s="53"/>
      <c r="Q14" s="33" t="s">
        <v>31</v>
      </c>
      <c r="R14" s="52" t="str">
        <f>R13</f>
        <v>Realizar la construcción del proyecto del plan de participación ciudadana 2022 con las dependencias de la Entidad.</v>
      </c>
      <c r="S14" s="51" t="str">
        <f>S13</f>
        <v>Grupo de Servicio al Ciudadano</v>
      </c>
      <c r="T14" s="50">
        <f>T13</f>
        <v>3</v>
      </c>
      <c r="U14" s="50">
        <f>U13</f>
        <v>2</v>
      </c>
      <c r="V14" s="50">
        <f>V13</f>
        <v>3</v>
      </c>
      <c r="W14" s="19">
        <f t="shared" si="0"/>
        <v>2.6666666666666665</v>
      </c>
      <c r="X14" s="18" t="s">
        <v>33</v>
      </c>
      <c r="Y14" s="81" t="s">
        <v>34</v>
      </c>
      <c r="Z14" s="16"/>
    </row>
    <row r="15" spans="2:26" ht="56.25" customHeight="1" thickTop="1" thickBot="1" x14ac:dyDescent="0.3">
      <c r="B15" s="112"/>
      <c r="C15" s="126"/>
      <c r="D15" s="131"/>
      <c r="E15" s="57" t="str">
        <f>+[2]Autodiagnóstico!G18</f>
        <v>De las actividades de participación ya identificadas, clasifique cuáles de ellas, se realizarán con instancias de participación legalmente conformadas y cuáles son otros espacios de participación.</v>
      </c>
      <c r="F15" s="56">
        <f>+[2]Autodiagnóstico!H18</f>
        <v>100</v>
      </c>
      <c r="G15" s="26" t="str">
        <f>[2]Autodiagnóstico!I18</f>
        <v>Se realizó en 2021  y debe replicarse en 2022.
Evidencia:
https://www.minjusticia.gov.co/servicio-ciudadano/Imagenesparticipa/Documentos/Anexo_Cronograma%20de%20Actividades%20Plan%20de%20Participacion%20Ciudadana%202021_V4-031221.xlsx</v>
      </c>
      <c r="H15" s="26" t="s">
        <v>26</v>
      </c>
      <c r="I15" s="56"/>
      <c r="J15" s="56" t="s">
        <v>27</v>
      </c>
      <c r="K15" s="56" t="s">
        <v>27</v>
      </c>
      <c r="L15" s="56"/>
      <c r="M15" s="26" t="s">
        <v>28</v>
      </c>
      <c r="N15" s="55" t="s">
        <v>39</v>
      </c>
      <c r="O15" s="53"/>
      <c r="P15" s="53" t="s">
        <v>57</v>
      </c>
      <c r="Q15" s="33" t="s">
        <v>31</v>
      </c>
      <c r="R15" s="52" t="str">
        <f>R14</f>
        <v>Realizar la construcción del proyecto del plan de participación ciudadana 2022 con las dependencias de la Entidad.</v>
      </c>
      <c r="S15" s="51" t="str">
        <f>S14</f>
        <v>Grupo de Servicio al Ciudadano</v>
      </c>
      <c r="T15" s="50">
        <f>T13</f>
        <v>3</v>
      </c>
      <c r="U15" s="50">
        <f>U13</f>
        <v>2</v>
      </c>
      <c r="V15" s="50">
        <f>V13</f>
        <v>3</v>
      </c>
      <c r="W15" s="19">
        <f t="shared" si="0"/>
        <v>2.6666666666666665</v>
      </c>
      <c r="X15" s="18" t="s">
        <v>33</v>
      </c>
      <c r="Y15" s="81" t="s">
        <v>34</v>
      </c>
      <c r="Z15" s="16"/>
    </row>
    <row r="16" spans="2:26" ht="105" customHeight="1" thickTop="1" thickBot="1" x14ac:dyDescent="0.3">
      <c r="B16" s="112"/>
      <c r="C16" s="126"/>
      <c r="D16" s="142"/>
      <c r="E16" s="97" t="str">
        <f>+[2]Autodiagnóstico!G19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96">
        <f>+[2]Autodiagnóstico!H19</f>
        <v>100</v>
      </c>
      <c r="G16" s="26" t="str">
        <f>[2]Autodiagnóstico!I19</f>
        <v>Se realizó en 2021  y debe replicarse en 2022.
Evidencia:
https://www.minjusticia.gov.co/servicio-ciudadano/Imagenesparticipa/Documentos/Anexo_Cronograma%20de%20Actividades%20Plan%20de%20Participacion%20Ciudadana%202021_V4-031221.xlsx</v>
      </c>
      <c r="H16" s="26" t="s">
        <v>26</v>
      </c>
      <c r="I16" s="96"/>
      <c r="J16" s="96" t="s">
        <v>27</v>
      </c>
      <c r="K16" s="96" t="s">
        <v>27</v>
      </c>
      <c r="L16" s="96"/>
      <c r="M16" s="26" t="s">
        <v>28</v>
      </c>
      <c r="N16" s="95" t="s">
        <v>39</v>
      </c>
      <c r="O16" s="94" t="s">
        <v>58</v>
      </c>
      <c r="P16" s="93" t="s">
        <v>30</v>
      </c>
      <c r="Q16" s="33" t="s">
        <v>31</v>
      </c>
      <c r="R16" s="92" t="str">
        <f>R15</f>
        <v>Realizar la construcción del proyecto del plan de participación ciudadana 2022 con las dependencias de la Entidad.</v>
      </c>
      <c r="S16" s="91" t="str">
        <f>S15</f>
        <v>Grupo de Servicio al Ciudadano</v>
      </c>
      <c r="T16" s="90">
        <f>T13</f>
        <v>3</v>
      </c>
      <c r="U16" s="90">
        <f>U13</f>
        <v>2</v>
      </c>
      <c r="V16" s="90">
        <f>V13</f>
        <v>3</v>
      </c>
      <c r="W16" s="19">
        <f t="shared" si="0"/>
        <v>2.6666666666666665</v>
      </c>
      <c r="X16" s="18" t="s">
        <v>33</v>
      </c>
      <c r="Y16" s="81" t="s">
        <v>34</v>
      </c>
      <c r="Z16" s="16"/>
    </row>
    <row r="17" spans="2:26" ht="112.5" customHeight="1" thickTop="1" thickBot="1" x14ac:dyDescent="0.3">
      <c r="B17" s="112"/>
      <c r="C17" s="126"/>
      <c r="D17" s="130" t="s">
        <v>59</v>
      </c>
      <c r="E17" s="89" t="str">
        <f>+[2]Autodiagnóstico!G20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88">
        <f>+[2]Autodiagnóstico!H20</f>
        <v>100</v>
      </c>
      <c r="G17" s="26" t="str">
        <f>[2]Autodiagnóstico!I20</f>
        <v>Se realizó en 2021  y debe replicarse en 2022.
Evidencia:
https://www.minjusticia.gov.co/servicio-ciudadano/Imagenesparticipa/Documentos/Anexo_Cronograma%20de%20Actividades%20Plan%20de%20Participacion%20Ciudadana%202021_V4-031221.xlsx</v>
      </c>
      <c r="H17" s="26" t="s">
        <v>26</v>
      </c>
      <c r="I17" s="88"/>
      <c r="J17" s="88" t="s">
        <v>27</v>
      </c>
      <c r="K17" s="88" t="s">
        <v>27</v>
      </c>
      <c r="L17" s="88"/>
      <c r="M17" s="26" t="s">
        <v>28</v>
      </c>
      <c r="N17" s="87" t="s">
        <v>60</v>
      </c>
      <c r="O17" s="86" t="s">
        <v>61</v>
      </c>
      <c r="P17" s="85" t="s">
        <v>62</v>
      </c>
      <c r="Q17" s="33" t="s">
        <v>31</v>
      </c>
      <c r="R17" s="84" t="str">
        <f>R16</f>
        <v>Realizar la construcción del proyecto del plan de participación ciudadana 2022 con las dependencias de la Entidad.</v>
      </c>
      <c r="S17" s="83" t="s">
        <v>63</v>
      </c>
      <c r="T17" s="82">
        <f>T13</f>
        <v>3</v>
      </c>
      <c r="U17" s="82">
        <f>U13</f>
        <v>2</v>
      </c>
      <c r="V17" s="82">
        <f>V13</f>
        <v>3</v>
      </c>
      <c r="W17" s="19">
        <f t="shared" si="0"/>
        <v>2.6666666666666665</v>
      </c>
      <c r="X17" s="18" t="s">
        <v>33</v>
      </c>
      <c r="Y17" s="81" t="s">
        <v>34</v>
      </c>
      <c r="Z17" s="16"/>
    </row>
    <row r="18" spans="2:26" ht="168.75" customHeight="1" thickTop="1" thickBot="1" x14ac:dyDescent="0.3">
      <c r="B18" s="112"/>
      <c r="C18" s="126"/>
      <c r="D18" s="131"/>
      <c r="E18" s="57" t="str">
        <f>+[2]Autodiagnóstico!G21</f>
        <v xml:space="preserve">Definir una estrategia para capacitar  a los grupos de valor  con el propósito de  cualificar los procesos de participación  ciudadana. </v>
      </c>
      <c r="F18" s="56">
        <f>+[2]Autodiagnóstico!H21</f>
        <v>100</v>
      </c>
      <c r="G18" s="26" t="str">
        <f>[2]Autodiagnóstico!I21</f>
        <v>Se realizó en 2021 (capacitaciones por dependencias para entendimiento del proceso de formulación del plan de participación y  jornadas con enalaces de participación, también dialogos sobre con control social con los grupos de interés) y debe replicarse en 2022.
Evidencia:
Tablero de control GSC y PAI: https://www.minjusticia.gov.co/ministerio-co/planeacion-gestion-control/plan-de-accion</v>
      </c>
      <c r="H18" s="26" t="s">
        <v>26</v>
      </c>
      <c r="I18" s="56" t="s">
        <v>27</v>
      </c>
      <c r="J18" s="56"/>
      <c r="K18" s="56"/>
      <c r="L18" s="56"/>
      <c r="M18" s="26" t="s">
        <v>28</v>
      </c>
      <c r="N18" s="55" t="s">
        <v>64</v>
      </c>
      <c r="O18" s="53" t="s">
        <v>65</v>
      </c>
      <c r="P18" s="53" t="s">
        <v>62</v>
      </c>
      <c r="Q18" s="33" t="s">
        <v>31</v>
      </c>
      <c r="R18" s="52" t="str">
        <f>R12</f>
        <v>Diseñar e implementar una campaña de cualificación institucional  a grupos de interés internos y externos (capacitación y sensibilización) sobre participación ciudadana.</v>
      </c>
      <c r="S18" s="51" t="s">
        <v>66</v>
      </c>
      <c r="T18" s="50">
        <v>1</v>
      </c>
      <c r="U18" s="50">
        <v>2</v>
      </c>
      <c r="V18" s="50">
        <v>2</v>
      </c>
      <c r="W18" s="19">
        <f t="shared" si="0"/>
        <v>1.6666666666666667</v>
      </c>
      <c r="X18" s="18" t="s">
        <v>33</v>
      </c>
      <c r="Y18" s="81" t="s">
        <v>34</v>
      </c>
      <c r="Z18" s="16"/>
    </row>
    <row r="19" spans="2:26" ht="92.25" customHeight="1" thickTop="1" thickBot="1" x14ac:dyDescent="0.3">
      <c r="B19" s="112"/>
      <c r="C19" s="126"/>
      <c r="D19" s="131"/>
      <c r="E19" s="57" t="str">
        <f>+[2]Autodiagnóstico!G22</f>
        <v>Definir los recursos, alianzas, convenios y presupuesto asociado a las actividades que se implementarán en la entidad para promover la participación ciudadana.</v>
      </c>
      <c r="F19" s="56">
        <f>+[2]Autodiagnóstico!H22</f>
        <v>100</v>
      </c>
      <c r="G19" s="26" t="str">
        <f>[2]Autodiagnóstico!I22</f>
        <v>Se realizó en 2021  y debe replicarse en 2022.
Evidencia:
https://www.minjusticia.gov.co/servicio-ciudadano/Imagenesparticipa/Documentos/Anexo_Cronograma%20de%20Actividades%20Plan%20de%20Participacion%20Ciudadana%202021_V4-031221.xlsx</v>
      </c>
      <c r="H19" s="26" t="s">
        <v>26</v>
      </c>
      <c r="I19" s="56"/>
      <c r="J19" s="56" t="s">
        <v>27</v>
      </c>
      <c r="K19" s="56" t="s">
        <v>27</v>
      </c>
      <c r="L19" s="56"/>
      <c r="M19" s="26" t="s">
        <v>28</v>
      </c>
      <c r="N19" s="55"/>
      <c r="O19" s="53" t="s">
        <v>67</v>
      </c>
      <c r="P19" s="53" t="s">
        <v>68</v>
      </c>
      <c r="Q19" s="33" t="s">
        <v>31</v>
      </c>
      <c r="R19" s="52" t="str">
        <f>R17</f>
        <v>Realizar la construcción del proyecto del plan de participación ciudadana 2022 con las dependencias de la Entidad.</v>
      </c>
      <c r="S19" s="51" t="str">
        <f>S17</f>
        <v>Grupo de Servicio al Ciudadano/Dependencias de la Entidad</v>
      </c>
      <c r="T19" s="50">
        <f>T17</f>
        <v>3</v>
      </c>
      <c r="U19" s="50">
        <f>U17</f>
        <v>2</v>
      </c>
      <c r="V19" s="50">
        <f>V17</f>
        <v>3</v>
      </c>
      <c r="W19" s="19">
        <f t="shared" si="0"/>
        <v>2.6666666666666665</v>
      </c>
      <c r="X19" s="18" t="s">
        <v>33</v>
      </c>
      <c r="Y19" s="81" t="s">
        <v>34</v>
      </c>
      <c r="Z19" s="16"/>
    </row>
    <row r="20" spans="2:26" ht="40.5" customHeight="1" thickTop="1" thickBot="1" x14ac:dyDescent="0.3">
      <c r="B20" s="112"/>
      <c r="C20" s="126"/>
      <c r="D20" s="131"/>
      <c r="E20" s="57" t="str">
        <f>+[2]Autodiagnóstico!G23</f>
        <v>Establecer el  cronograma de ejecución de las actividades identificadas que se desarrollarán para promover la participación ciudadana</v>
      </c>
      <c r="F20" s="56">
        <f>+[2]Autodiagnóstico!H23</f>
        <v>100</v>
      </c>
      <c r="G20" s="26" t="str">
        <f>[2]Autodiagnóstico!I23</f>
        <v>Se realizó en 2021  y debe replicarse en 2022.
Evidencia:
https://www.minjusticia.gov.co/servicio-ciudadano/Imagenesparticipa/Documentos/Anexo_Cronograma%20de%20Actividades%20Plan%20de%20Participacion%20Ciudadana%202021_V4-031221.xlsx</v>
      </c>
      <c r="H20" s="26" t="s">
        <v>26</v>
      </c>
      <c r="I20" s="56"/>
      <c r="J20" s="56" t="s">
        <v>27</v>
      </c>
      <c r="K20" s="56" t="s">
        <v>27</v>
      </c>
      <c r="L20" s="56"/>
      <c r="M20" s="26" t="s">
        <v>28</v>
      </c>
      <c r="N20" s="55"/>
      <c r="O20" s="53"/>
      <c r="P20" s="53" t="s">
        <v>69</v>
      </c>
      <c r="Q20" s="33" t="s">
        <v>31</v>
      </c>
      <c r="R20" s="52" t="str">
        <f>R17</f>
        <v>Realizar la construcción del proyecto del plan de participación ciudadana 2022 con las dependencias de la Entidad.</v>
      </c>
      <c r="S20" s="51" t="str">
        <f>S17</f>
        <v>Grupo de Servicio al Ciudadano/Dependencias de la Entidad</v>
      </c>
      <c r="T20" s="50">
        <f>T13</f>
        <v>3</v>
      </c>
      <c r="U20" s="50">
        <f>U13</f>
        <v>2</v>
      </c>
      <c r="V20" s="50">
        <f>V13</f>
        <v>3</v>
      </c>
      <c r="W20" s="19">
        <f t="shared" si="0"/>
        <v>2.6666666666666665</v>
      </c>
      <c r="X20" s="18" t="s">
        <v>33</v>
      </c>
      <c r="Y20" s="81" t="s">
        <v>34</v>
      </c>
      <c r="Z20" s="16"/>
    </row>
    <row r="21" spans="2:26" ht="133.5" customHeight="1" thickTop="1" thickBot="1" x14ac:dyDescent="0.3">
      <c r="B21" s="112"/>
      <c r="C21" s="126"/>
      <c r="D21" s="131"/>
      <c r="E21" s="57" t="str">
        <f>+[2]Autodiagnóstico!G24</f>
        <v>Definir los roles y responsabilidades de las diferentes áreas de la entidad, en materia de participación ciudadana</v>
      </c>
      <c r="F21" s="56">
        <f>+[2]Autodiagnóstico!H24</f>
        <v>100</v>
      </c>
      <c r="G21" s="26" t="str">
        <f>[2]Autodiagnóstico!I24</f>
        <v>Se documento, publicó y socializó el Manual de Particiapción Ciudadana en la Gestión Institucional M-GG-02. Evidencia en el SIG.</v>
      </c>
      <c r="H21" s="26" t="s">
        <v>26</v>
      </c>
      <c r="I21" s="56"/>
      <c r="J21" s="56"/>
      <c r="K21" s="56"/>
      <c r="L21" s="56" t="s">
        <v>27</v>
      </c>
      <c r="M21" s="26" t="s">
        <v>28</v>
      </c>
      <c r="N21" s="55"/>
      <c r="O21" s="54" t="s">
        <v>70</v>
      </c>
      <c r="P21" s="53" t="s">
        <v>69</v>
      </c>
      <c r="Q21" s="33" t="s">
        <v>31</v>
      </c>
      <c r="R21" s="52" t="s">
        <v>71</v>
      </c>
      <c r="S21" s="51" t="s">
        <v>71</v>
      </c>
      <c r="T21" s="50" t="s">
        <v>71</v>
      </c>
      <c r="U21" s="50" t="s">
        <v>71</v>
      </c>
      <c r="V21" s="50" t="s">
        <v>71</v>
      </c>
      <c r="W21" s="19" t="s">
        <v>71</v>
      </c>
      <c r="X21" s="58" t="s">
        <v>72</v>
      </c>
      <c r="Y21" s="19" t="s">
        <v>71</v>
      </c>
      <c r="Z21" s="16"/>
    </row>
    <row r="22" spans="2:26" ht="114" customHeight="1" thickTop="1" thickBot="1" x14ac:dyDescent="0.3">
      <c r="B22" s="112"/>
      <c r="C22" s="126"/>
      <c r="D22" s="131"/>
      <c r="E22" s="57" t="str">
        <f>+[2]Autodiagnóstico!G25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56">
        <f>+[2]Autodiagnóstico!H25</f>
        <v>100</v>
      </c>
      <c r="G22" s="26" t="str">
        <f>[2]Autodiagnóstico!I25</f>
        <v>Se documento, publicó y socializó el Manual de Particiapción Ciudadana en la Gestión Institucional M-GG-02 y el Fromato Interno de Reporte del Plan de Participación Ciudadana F-GG-02-01. Evidencia en el SIG y en página web: https://www.minjusticia.gov.co/participe/lineamientos-para-la-participaci%C3%B3n.</v>
      </c>
      <c r="H22" s="26" t="s">
        <v>26</v>
      </c>
      <c r="I22" s="56"/>
      <c r="J22" s="56"/>
      <c r="K22" s="56"/>
      <c r="L22" s="56" t="s">
        <v>27</v>
      </c>
      <c r="M22" s="26" t="s">
        <v>28</v>
      </c>
      <c r="N22" s="55"/>
      <c r="O22" s="53"/>
      <c r="P22" s="53" t="s">
        <v>69</v>
      </c>
      <c r="Q22" s="33" t="s">
        <v>31</v>
      </c>
      <c r="R22" s="52" t="s">
        <v>71</v>
      </c>
      <c r="S22" s="51" t="s">
        <v>71</v>
      </c>
      <c r="T22" s="50" t="s">
        <v>71</v>
      </c>
      <c r="U22" s="50" t="s">
        <v>71</v>
      </c>
      <c r="V22" s="50" t="s">
        <v>71</v>
      </c>
      <c r="W22" s="19" t="s">
        <v>71</v>
      </c>
      <c r="X22" s="58" t="s">
        <v>72</v>
      </c>
      <c r="Y22" s="19" t="s">
        <v>71</v>
      </c>
      <c r="Z22" s="16"/>
    </row>
    <row r="23" spans="2:26" ht="45.75" customHeight="1" thickTop="1" thickBot="1" x14ac:dyDescent="0.3">
      <c r="B23" s="112"/>
      <c r="C23" s="126"/>
      <c r="D23" s="132"/>
      <c r="E23" s="49" t="str">
        <f>+[2]Autodiagnóstico!G26</f>
        <v>Definir una estrategia de comunicación (interna y externa) que permita informar sobrela actividad participativa, desde su inicio, ejecución y desarrollo.</v>
      </c>
      <c r="F23" s="28">
        <f>+[2]Autodiagnóstico!H26</f>
        <v>100</v>
      </c>
      <c r="G23" s="26" t="str">
        <f>[2]Autodiagnóstico!I26</f>
        <v xml:space="preserve">  Estructuración, puesta en operación y divulgación del espacio virtual “MinJusticia te escucha” que evolucionó al menú participe, cumpliendo los lineamientos de la REsolución 1519 de 2020, con mapas interactivos que georeferencian los espacios de participación y links de seguimiento a resultados, instrumento de medición de percepción, caracterización de grupos, herramientas de participación por cada nivel.Para 2022 se debe continuar realizando promoción del espacio y generando actualización de contenidos de acuerdo con lo progrmado en fase 4 de "mejoramiento continuo" para dicho menú destacado. Así mismo, debe continuarse utilizando de manera proactiva el correo dialoguemos para facilitar la invitación interna y externa de las actividades de pqarticipación ciudadana.</v>
      </c>
      <c r="H23" s="26" t="s">
        <v>26</v>
      </c>
      <c r="I23" s="28"/>
      <c r="J23" s="28" t="s">
        <v>27</v>
      </c>
      <c r="K23" s="28" t="s">
        <v>27</v>
      </c>
      <c r="L23" s="28"/>
      <c r="M23" s="26" t="s">
        <v>28</v>
      </c>
      <c r="N23" s="48"/>
      <c r="O23" s="47"/>
      <c r="P23" s="47" t="s">
        <v>73</v>
      </c>
      <c r="Q23" s="33" t="s">
        <v>31</v>
      </c>
      <c r="R23" s="80" t="s">
        <v>74</v>
      </c>
      <c r="S23" s="74" t="s">
        <v>26</v>
      </c>
      <c r="T23" s="45">
        <v>2</v>
      </c>
      <c r="U23" s="45">
        <v>2</v>
      </c>
      <c r="V23" s="45">
        <v>3</v>
      </c>
      <c r="W23" s="19">
        <f t="shared" ref="W23:W37" si="1">AVERAGE(T23:V23)</f>
        <v>2.3333333333333335</v>
      </c>
      <c r="X23" s="18" t="s">
        <v>33</v>
      </c>
      <c r="Y23" s="17" t="s">
        <v>34</v>
      </c>
      <c r="Z23" s="16"/>
    </row>
    <row r="24" spans="2:26" ht="114" customHeight="1" thickTop="1" thickBot="1" x14ac:dyDescent="0.3">
      <c r="B24" s="112"/>
      <c r="C24" s="126"/>
      <c r="D24" s="133" t="s">
        <v>75</v>
      </c>
      <c r="E24" s="79" t="str">
        <f>+[2]Autodiagnóstico!G27</f>
        <v>Divulgar el plan de participación por distintos canales invitando a  la ciudadanía o grupos de valor a que opinen acerca del mismo  a través de la estrategia que se haya definido previamente .</v>
      </c>
      <c r="F24" s="78">
        <f>+[2]Autodiagnóstico!H27</f>
        <v>100</v>
      </c>
      <c r="G24" s="26" t="str">
        <f>[2]Autodiagnóstico!I27</f>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
      <c r="H24" s="26" t="s">
        <v>26</v>
      </c>
      <c r="I24" s="78"/>
      <c r="J24" s="78" t="s">
        <v>27</v>
      </c>
      <c r="K24" s="78" t="s">
        <v>27</v>
      </c>
      <c r="L24" s="78"/>
      <c r="M24" s="26" t="s">
        <v>28</v>
      </c>
      <c r="N24" s="77" t="s">
        <v>76</v>
      </c>
      <c r="O24" s="76"/>
      <c r="P24" s="76" t="s">
        <v>77</v>
      </c>
      <c r="Q24" s="33" t="s">
        <v>31</v>
      </c>
      <c r="R24" s="75" t="s">
        <v>78</v>
      </c>
      <c r="S24" s="74" t="s">
        <v>26</v>
      </c>
      <c r="T24" s="73">
        <v>2</v>
      </c>
      <c r="U24" s="73">
        <v>3</v>
      </c>
      <c r="V24" s="73">
        <v>3</v>
      </c>
      <c r="W24" s="19">
        <f t="shared" si="1"/>
        <v>2.6666666666666665</v>
      </c>
      <c r="X24" s="18" t="s">
        <v>33</v>
      </c>
      <c r="Y24" s="17" t="s">
        <v>34</v>
      </c>
      <c r="Z24" s="16"/>
    </row>
    <row r="25" spans="2:26" ht="66.75" customHeight="1" thickTop="1" thickBot="1" x14ac:dyDescent="0.3">
      <c r="B25" s="112"/>
      <c r="C25" s="126"/>
      <c r="D25" s="134"/>
      <c r="E25" s="57" t="str">
        <f>+[2]Autodiagnóstico!G28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56">
        <f>+[2]Autodiagnóstico!H28</f>
        <v>100</v>
      </c>
      <c r="G25" s="26" t="str">
        <f>[2]Autodiagnóstico!I28</f>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
      <c r="H25" s="26" t="s">
        <v>26</v>
      </c>
      <c r="I25" s="56"/>
      <c r="J25" s="56" t="s">
        <v>27</v>
      </c>
      <c r="K25" s="56" t="s">
        <v>27</v>
      </c>
      <c r="L25" s="56"/>
      <c r="M25" s="26" t="s">
        <v>28</v>
      </c>
      <c r="N25" s="55"/>
      <c r="O25" s="53"/>
      <c r="P25" s="53" t="s">
        <v>79</v>
      </c>
      <c r="Q25" s="33" t="s">
        <v>31</v>
      </c>
      <c r="R25" s="52" t="str">
        <f>R24</f>
        <v>Realizar la construcción participativa del plan de participación ciudadana del Ministerio de Justicia y del Derecho para la vigencia 2022 en colaboración con los grupos de interés.</v>
      </c>
      <c r="S25" s="51" t="str">
        <f>S24</f>
        <v>Grupo de Servicio al Ciudadano</v>
      </c>
      <c r="T25" s="50">
        <f>T24</f>
        <v>2</v>
      </c>
      <c r="U25" s="50">
        <f>U24</f>
        <v>3</v>
      </c>
      <c r="V25" s="50">
        <f>V24</f>
        <v>3</v>
      </c>
      <c r="W25" s="19">
        <f t="shared" si="1"/>
        <v>2.6666666666666665</v>
      </c>
      <c r="X25" s="18" t="s">
        <v>33</v>
      </c>
      <c r="Y25" s="17" t="s">
        <v>34</v>
      </c>
      <c r="Z25" s="16"/>
    </row>
    <row r="26" spans="2:26" ht="63" customHeight="1" thickTop="1" thickBot="1" x14ac:dyDescent="0.3">
      <c r="B26" s="112"/>
      <c r="C26" s="127"/>
      <c r="D26" s="135"/>
      <c r="E26" s="72" t="str">
        <f>+[2]Autodiagnóstico!G29</f>
        <v>Divulgar el plan de participación ajustado a las observaciones recibidas por distintos canales, informando a  la ciudadanía o grupos de valor los cambios incorporados con la estrategia que se haya definido previamente.</v>
      </c>
      <c r="F26" s="71">
        <f>+[2]Autodiagnóstico!H29</f>
        <v>100</v>
      </c>
      <c r="G26" s="26" t="str">
        <f>[2]Autodiagnóstico!I29</f>
        <v xml:space="preserve"> 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 Evidencia: https://www.minjusticia.gov.co/servicio-ciudadano/Imagenesparticipa/InformeResultados/Informe%20ejercicio%20de%20construccion%20participativa%20del%20plan%20de%20accion%202021.pdf</v>
      </c>
      <c r="H26" s="26" t="s">
        <v>26</v>
      </c>
      <c r="I26" s="71"/>
      <c r="J26" s="71" t="s">
        <v>27</v>
      </c>
      <c r="K26" s="71" t="s">
        <v>27</v>
      </c>
      <c r="L26" s="71"/>
      <c r="M26" s="26" t="s">
        <v>28</v>
      </c>
      <c r="N26" s="70" t="s">
        <v>46</v>
      </c>
      <c r="O26" s="69"/>
      <c r="P26" s="69" t="s">
        <v>80</v>
      </c>
      <c r="Q26" s="33" t="s">
        <v>31</v>
      </c>
      <c r="R26" s="68" t="str">
        <f>R25</f>
        <v>Realizar la construcción participativa del plan de participación ciudadana del Ministerio de Justicia y del Derecho para la vigencia 2022 en colaboración con los grupos de interés.</v>
      </c>
      <c r="S26" s="67" t="str">
        <f>S25</f>
        <v>Grupo de Servicio al Ciudadano</v>
      </c>
      <c r="T26" s="66">
        <f>T24</f>
        <v>2</v>
      </c>
      <c r="U26" s="66">
        <f>U24</f>
        <v>3</v>
      </c>
      <c r="V26" s="66">
        <f>V24</f>
        <v>3</v>
      </c>
      <c r="W26" s="19">
        <f t="shared" si="1"/>
        <v>2.6666666666666665</v>
      </c>
      <c r="X26" s="18" t="s">
        <v>33</v>
      </c>
      <c r="Y26" s="17" t="s">
        <v>34</v>
      </c>
      <c r="Z26" s="16"/>
    </row>
    <row r="27" spans="2:26" ht="66" customHeight="1" thickTop="1" thickBot="1" x14ac:dyDescent="0.3">
      <c r="B27" s="112"/>
      <c r="C27" s="128" t="s">
        <v>81</v>
      </c>
      <c r="D27" s="136" t="s">
        <v>82</v>
      </c>
      <c r="E27" s="65" t="str">
        <f>+[2]Autodiagnóstico!G30</f>
        <v>Preparar la información  que entregará en el desarrollo de las actividades  ya identificadas que se  van a someter a participación.</v>
      </c>
      <c r="F27" s="64">
        <f>+[2]Autodiagnóstico!H30</f>
        <v>95</v>
      </c>
      <c r="G27" s="26" t="str">
        <f>[2]Autodiagnóstico!I30</f>
        <v>Se realiza desde cada área responsable en el ppc 2021 de acuerdo con la naturaleza de cada actividad. Sin embargo, aunque estan documentados los lineamientos en el Manual de Participación Ciudana, los cuales se han socializado en jornadas de sensibilización a enlaces, se evidencia oportunidad de mejora enfocada en generar mayor apropiación y entendimiento de los mismos en las dependencias ejecutoras, pues existe frecuente rotación de enelaces de participación. Evidencias en: https://www.minjusticia.gov.co/participe/lineamientos-para-la-participaci%C3%B3n</v>
      </c>
      <c r="H27" s="26" t="s">
        <v>26</v>
      </c>
      <c r="I27" s="64" t="s">
        <v>27</v>
      </c>
      <c r="J27" s="64" t="s">
        <v>27</v>
      </c>
      <c r="K27" s="64"/>
      <c r="L27" s="64"/>
      <c r="M27" s="26" t="s">
        <v>28</v>
      </c>
      <c r="N27" s="63" t="s">
        <v>46</v>
      </c>
      <c r="O27" s="62"/>
      <c r="P27" s="62" t="s">
        <v>83</v>
      </c>
      <c r="Q27" s="33" t="s">
        <v>31</v>
      </c>
      <c r="R27" s="61" t="str">
        <f>R12</f>
        <v>Diseñar e implementar una campaña de cualificación institucional  a grupos de interés internos y externos (capacitación y sensibilización) sobre participación ciudadana.</v>
      </c>
      <c r="S27" s="60" t="str">
        <f>S12</f>
        <v>Grupo de Servicio al Ciudadano</v>
      </c>
      <c r="T27" s="59">
        <f>T12</f>
        <v>2</v>
      </c>
      <c r="U27" s="59">
        <f>U12</f>
        <v>2</v>
      </c>
      <c r="V27" s="59">
        <f>V12</f>
        <v>2</v>
      </c>
      <c r="W27" s="19">
        <f t="shared" si="1"/>
        <v>2</v>
      </c>
      <c r="X27" s="18" t="s">
        <v>33</v>
      </c>
      <c r="Y27" s="17" t="s">
        <v>34</v>
      </c>
      <c r="Z27" s="16"/>
    </row>
    <row r="28" spans="2:26" ht="132" customHeight="1" thickTop="1" thickBot="1" x14ac:dyDescent="0.3">
      <c r="B28" s="112"/>
      <c r="C28" s="128"/>
      <c r="D28" s="131"/>
      <c r="E28" s="57" t="str">
        <f>+[2]Autodiagnóstico!G31</f>
        <v>Socializar  en especial a los grupos de valor que va a convocar al proceso de participación,  la información  que considere necesaria para preparar la actividad de participación y socializar las rutas de consulta de la misma.</v>
      </c>
      <c r="F28" s="56">
        <f>+[2]Autodiagnóstico!H31</f>
        <v>95</v>
      </c>
      <c r="G28" s="26" t="str">
        <f>[2]Autodiagnóstico!I31</f>
        <v>Se realiza desde cada área responsable en el ppc 2021 de acuerdo con la naturaleza de cada actividad. Sin embargo, aunque estan documentados los lineamientos en el Manual de Participación Ciudana, los cuales se han socializado en jornadas de sensibilización a enlaces, se evidencia oportunidad de mejora enfocada en generar mayor apropiación y entendimiento de los mismos en las dependencias ejecutoras, pues hay frecuente rotación de enlaces de participación. Evidencias en: https://www.minjusticia.gov.co/participe/lineamientos-para-la-participaci%C3%B3n</v>
      </c>
      <c r="H28" s="26" t="s">
        <v>26</v>
      </c>
      <c r="I28" s="56" t="s">
        <v>27</v>
      </c>
      <c r="J28" s="56" t="s">
        <v>27</v>
      </c>
      <c r="K28" s="56"/>
      <c r="L28" s="56"/>
      <c r="M28" s="26" t="s">
        <v>28</v>
      </c>
      <c r="N28" s="55" t="s">
        <v>84</v>
      </c>
      <c r="O28" s="53"/>
      <c r="P28" s="53" t="s">
        <v>85</v>
      </c>
      <c r="Q28" s="33" t="s">
        <v>31</v>
      </c>
      <c r="R28" s="52" t="str">
        <f>R27</f>
        <v>Diseñar e implementar una campaña de cualificación institucional  a grupos de interés internos y externos (capacitación y sensibilización) sobre participación ciudadana.</v>
      </c>
      <c r="S28" s="51" t="str">
        <f>S27</f>
        <v>Grupo de Servicio al Ciudadano</v>
      </c>
      <c r="T28" s="50">
        <f>T12</f>
        <v>2</v>
      </c>
      <c r="U28" s="50">
        <f>U12</f>
        <v>2</v>
      </c>
      <c r="V28" s="50">
        <f>V12</f>
        <v>2</v>
      </c>
      <c r="W28" s="19">
        <f t="shared" si="1"/>
        <v>2</v>
      </c>
      <c r="X28" s="18" t="s">
        <v>33</v>
      </c>
      <c r="Y28" s="17" t="s">
        <v>34</v>
      </c>
      <c r="Z28" s="16"/>
    </row>
    <row r="29" spans="2:26" ht="135" customHeight="1" thickTop="1" thickBot="1" x14ac:dyDescent="0.3">
      <c r="B29" s="112"/>
      <c r="C29" s="128"/>
      <c r="D29" s="131"/>
      <c r="E29" s="57" t="str">
        <f>+[2]Autodiagnóstico!G32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56">
        <f>+[2]Autodiagnóstico!H32</f>
        <v>100</v>
      </c>
      <c r="G29" s="26" t="str">
        <f>[2]Autodiagnóstico!I32</f>
        <v>Se realiza desde cada área responsable en el ppc 2021 de acuerdo con los canales definidos para cada actividad. Además el GSC publica el cronograma georeferenciado de eventos de dialogo en el esapcio virtual MinJusticia te escucha. Evidencias en: https://www.minjusticia.gov.co/participe/mapa-de-espacios-de-participaci%C3%B3n</v>
      </c>
      <c r="H29" s="26" t="s">
        <v>26</v>
      </c>
      <c r="I29" s="56"/>
      <c r="J29" s="56"/>
      <c r="K29" s="56"/>
      <c r="L29" s="56" t="s">
        <v>27</v>
      </c>
      <c r="M29" s="26" t="s">
        <v>28</v>
      </c>
      <c r="N29" s="55" t="s">
        <v>84</v>
      </c>
      <c r="O29" s="53"/>
      <c r="P29" s="53" t="s">
        <v>85</v>
      </c>
      <c r="Q29" s="33" t="s">
        <v>31</v>
      </c>
      <c r="R29" s="52" t="s">
        <v>71</v>
      </c>
      <c r="S29" s="51" t="s">
        <v>71</v>
      </c>
      <c r="T29" s="50">
        <v>1</v>
      </c>
      <c r="U29" s="50">
        <v>1</v>
      </c>
      <c r="V29" s="50">
        <v>1</v>
      </c>
      <c r="W29" s="19">
        <f t="shared" si="1"/>
        <v>1</v>
      </c>
      <c r="X29" s="58" t="s">
        <v>72</v>
      </c>
      <c r="Y29" s="19" t="s">
        <v>71</v>
      </c>
      <c r="Z29" s="16"/>
    </row>
    <row r="30" spans="2:26" ht="201.75" customHeight="1" thickTop="1" thickBot="1" x14ac:dyDescent="0.3">
      <c r="B30" s="112"/>
      <c r="C30" s="128"/>
      <c r="D30" s="131"/>
      <c r="E30" s="57" t="str">
        <f>+[2]Autodiagnóstico!G33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56">
        <f>+[2]Autodiagnóstico!H33</f>
        <v>100</v>
      </c>
      <c r="G30" s="26" t="str">
        <f>[2]Autodiagnóstico!I33</f>
        <v>Se realiza desde cada área responsable en el ppc 2021 de acuerdo con el canal programado. Evidencias en: https://www.minjusticia.gov.co/participe/informes-de-resultados-de-participaci%C3%B3n</v>
      </c>
      <c r="H30" s="26" t="s">
        <v>26</v>
      </c>
      <c r="I30" s="56"/>
      <c r="J30" s="56"/>
      <c r="K30" s="56"/>
      <c r="L30" s="56" t="s">
        <v>27</v>
      </c>
      <c r="M30" s="26" t="s">
        <v>28</v>
      </c>
      <c r="N30" s="55" t="s">
        <v>84</v>
      </c>
      <c r="O30" s="54" t="s">
        <v>86</v>
      </c>
      <c r="P30" s="53" t="s">
        <v>69</v>
      </c>
      <c r="Q30" s="33" t="s">
        <v>31</v>
      </c>
      <c r="R30" s="52" t="s">
        <v>71</v>
      </c>
      <c r="S30" s="51" t="s">
        <v>71</v>
      </c>
      <c r="T30" s="50">
        <v>1</v>
      </c>
      <c r="U30" s="50">
        <v>1</v>
      </c>
      <c r="V30" s="50">
        <v>1</v>
      </c>
      <c r="W30" s="19">
        <f t="shared" si="1"/>
        <v>1</v>
      </c>
      <c r="X30" s="58" t="s">
        <v>72</v>
      </c>
      <c r="Y30" s="19" t="s">
        <v>71</v>
      </c>
      <c r="Z30" s="16"/>
    </row>
    <row r="31" spans="2:26" ht="42" customHeight="1" thickTop="1" thickBot="1" x14ac:dyDescent="0.3">
      <c r="B31" s="112"/>
      <c r="C31" s="128"/>
      <c r="D31" s="131"/>
      <c r="E31" s="57" t="str">
        <f>+[2]Autodiagnóstico!G34</f>
        <v xml:space="preserve">Sistematizar  los resultados obtenidos en el ejercicio de las diferentes actividades de participación ciudadana adelantadas. </v>
      </c>
      <c r="F31" s="56">
        <f>+[2]Autodiagnóstico!H34</f>
        <v>95</v>
      </c>
      <c r="G31" s="26" t="str">
        <f>[2]Autodiagnóstico!I34</f>
        <v>Se realiza desde cada área responsable en el ppc 2021 la construcción de informes de resultados de cada actividad. Sin embargo, aunque estan documentados losl lineamiento en el Manual de Participación Ciudana,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https://www.minjusticia.gov.co/participe/informes-de-resultados-de-participaci%C3%B3n</v>
      </c>
      <c r="H31" s="26" t="s">
        <v>26</v>
      </c>
      <c r="I31" s="56" t="s">
        <v>27</v>
      </c>
      <c r="J31" s="56" t="s">
        <v>27</v>
      </c>
      <c r="K31" s="56"/>
      <c r="L31" s="56"/>
      <c r="M31" s="26" t="s">
        <v>28</v>
      </c>
      <c r="N31" s="55"/>
      <c r="O31" s="53"/>
      <c r="P31" s="53" t="s">
        <v>87</v>
      </c>
      <c r="Q31" s="33" t="s">
        <v>31</v>
      </c>
      <c r="R31" s="52" t="str">
        <f>R28</f>
        <v>Diseñar e implementar una campaña de cualificación institucional  a grupos de interés internos y externos (capacitación y sensibilización) sobre participación ciudadana.</v>
      </c>
      <c r="S31" s="51" t="str">
        <f>S28</f>
        <v>Grupo de Servicio al Ciudadano</v>
      </c>
      <c r="T31" s="50">
        <f>T12</f>
        <v>2</v>
      </c>
      <c r="U31" s="50">
        <f>U12</f>
        <v>2</v>
      </c>
      <c r="V31" s="50">
        <f>V12</f>
        <v>2</v>
      </c>
      <c r="W31" s="19">
        <f t="shared" si="1"/>
        <v>2</v>
      </c>
      <c r="X31" s="18" t="s">
        <v>33</v>
      </c>
      <c r="Y31" s="17" t="s">
        <v>34</v>
      </c>
      <c r="Z31" s="16"/>
    </row>
    <row r="32" spans="2:26" ht="173.25" customHeight="1" thickTop="1" thickBot="1" x14ac:dyDescent="0.3">
      <c r="B32" s="112"/>
      <c r="C32" s="128"/>
      <c r="D32" s="131"/>
      <c r="E32" s="57" t="str">
        <f>+[2]Autodiagnóstico!G35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56">
        <f>+[2]Autodiagnóstico!H35</f>
        <v>95</v>
      </c>
      <c r="G32" s="26" t="str">
        <f>[2]Autodiagnóstico!I35</f>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v>
      </c>
      <c r="H32" s="26" t="s">
        <v>26</v>
      </c>
      <c r="I32" s="56" t="s">
        <v>27</v>
      </c>
      <c r="J32" s="56" t="s">
        <v>27</v>
      </c>
      <c r="K32" s="56"/>
      <c r="L32" s="56"/>
      <c r="M32" s="26" t="s">
        <v>28</v>
      </c>
      <c r="N32" s="55"/>
      <c r="O32" s="54" t="s">
        <v>88</v>
      </c>
      <c r="P32" s="53" t="s">
        <v>87</v>
      </c>
      <c r="Q32" s="33" t="s">
        <v>31</v>
      </c>
      <c r="R32" s="52" t="str">
        <f>R31</f>
        <v>Diseñar e implementar una campaña de cualificación institucional  a grupos de interés internos y externos (capacitación y sensibilización) sobre participación ciudadana.</v>
      </c>
      <c r="S32" s="51" t="str">
        <f>S31</f>
        <v>Grupo de Servicio al Ciudadano</v>
      </c>
      <c r="T32" s="50">
        <f>T12</f>
        <v>2</v>
      </c>
      <c r="U32" s="50">
        <f>U12</f>
        <v>2</v>
      </c>
      <c r="V32" s="50">
        <f>V12</f>
        <v>2</v>
      </c>
      <c r="W32" s="19">
        <f t="shared" si="1"/>
        <v>2</v>
      </c>
      <c r="X32" s="18" t="s">
        <v>33</v>
      </c>
      <c r="Y32" s="17" t="s">
        <v>34</v>
      </c>
      <c r="Z32" s="16"/>
    </row>
    <row r="33" spans="2:26" ht="42" customHeight="1" thickTop="1" thickBot="1" x14ac:dyDescent="0.3">
      <c r="B33" s="112"/>
      <c r="C33" s="128"/>
      <c r="D33" s="137"/>
      <c r="E33" s="49" t="str">
        <f>+[2]Autodiagnóstico!G36</f>
        <v xml:space="preserve">Diligenciar el formato interno de reporte definido con  los resultados obtenidos en el ejercicio, y entregarlo al área de planeación. </v>
      </c>
      <c r="F33" s="28">
        <f>+[2]Autodiagnóstico!H36</f>
        <v>100</v>
      </c>
      <c r="G33" s="26" t="str">
        <f>[2]Autodiagnóstico!I36</f>
        <v>El GSC realizó monitoreo cuatrimestral al plan publicando resultados en la página web de la Entidad a través del formato interno de reporte. Estos se entregaron a la OAP en el marco de seguimiento del PAAC y PAI 2021 en los cuales se incorporó la actividad de monitoreo a cargo del GSC como segunda línea de defensa. Evidencias en: https://www.minjusticia.gov.co/participe/informes-de-resultados-de-participaci%C3%B3n</v>
      </c>
      <c r="H33" s="26" t="s">
        <v>26</v>
      </c>
      <c r="I33" s="28"/>
      <c r="J33" s="28" t="s">
        <v>27</v>
      </c>
      <c r="K33" s="28" t="s">
        <v>27</v>
      </c>
      <c r="L33" s="28"/>
      <c r="M33" s="26" t="s">
        <v>28</v>
      </c>
      <c r="N33" s="48"/>
      <c r="O33" s="47"/>
      <c r="P33" s="47" t="s">
        <v>89</v>
      </c>
      <c r="Q33" s="33" t="s">
        <v>31</v>
      </c>
      <c r="R33" s="46" t="s">
        <v>90</v>
      </c>
      <c r="S33" s="46" t="s">
        <v>26</v>
      </c>
      <c r="T33" s="45">
        <v>2</v>
      </c>
      <c r="U33" s="45">
        <v>3</v>
      </c>
      <c r="V33" s="45">
        <v>3</v>
      </c>
      <c r="W33" s="19">
        <f t="shared" si="1"/>
        <v>2.6666666666666665</v>
      </c>
      <c r="X33" s="18" t="s">
        <v>33</v>
      </c>
      <c r="Y33" s="17" t="s">
        <v>34</v>
      </c>
      <c r="Z33" s="16"/>
    </row>
    <row r="34" spans="2:26" ht="66.75" customHeight="1" thickTop="1" thickBot="1" x14ac:dyDescent="0.3">
      <c r="B34" s="112"/>
      <c r="C34" s="128"/>
      <c r="D34" s="138" t="s">
        <v>91</v>
      </c>
      <c r="E34" s="44" t="str">
        <f>+[2]Autodiagnóstico!G37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43">
        <f>+[2]Autodiagnóstico!H37</f>
        <v>100</v>
      </c>
      <c r="G34" s="26" t="str">
        <f>[2]Autodiagnóstico!I37</f>
        <v>Se construyó el informe final de seguimiento al plan de participación ciudadana 2020 con base en la información recopilada en el formato interno de reporte y en la encuesta de percepción ¡MinJusticia te escucha! Evidencia: https://www.minjusticia.gov.co/servicio-ciudadano/Imagenesparticipa/InformeResultados/Informe%20de%20seguimiento%20al%20plan%20participacion%20ciudadana_MinJusticia%20te%20escucha%202020_publicado.pdf
En 2022 debe construirse el informe correspondeinte a la ejeución del plan 2021.</v>
      </c>
      <c r="H34" s="26" t="s">
        <v>26</v>
      </c>
      <c r="I34" s="43"/>
      <c r="J34" s="28" t="s">
        <v>27</v>
      </c>
      <c r="K34" s="28" t="s">
        <v>27</v>
      </c>
      <c r="L34" s="43"/>
      <c r="M34" s="26" t="s">
        <v>28</v>
      </c>
      <c r="N34" s="42"/>
      <c r="O34" s="41"/>
      <c r="P34" s="41"/>
      <c r="Q34" s="33" t="s">
        <v>31</v>
      </c>
      <c r="R34" s="40" t="s">
        <v>92</v>
      </c>
      <c r="S34" s="39" t="s">
        <v>63</v>
      </c>
      <c r="T34" s="38">
        <v>1</v>
      </c>
      <c r="U34" s="38">
        <v>2</v>
      </c>
      <c r="V34" s="38">
        <v>2</v>
      </c>
      <c r="W34" s="19">
        <f t="shared" si="1"/>
        <v>1.6666666666666667</v>
      </c>
      <c r="X34" s="18" t="s">
        <v>33</v>
      </c>
      <c r="Y34" s="17" t="s">
        <v>34</v>
      </c>
      <c r="Z34" s="16"/>
    </row>
    <row r="35" spans="2:26" ht="141.75" customHeight="1" thickTop="1" thickBot="1" x14ac:dyDescent="0.3">
      <c r="B35" s="112"/>
      <c r="C35" s="128"/>
      <c r="D35" s="139"/>
      <c r="E35" s="37" t="str">
        <f>+[2]Autodiagnóstico!G38</f>
        <v>Publicar y divulgar, por parte del  área que ejecutó  la actividad , los resultados y acuerdos desarollados en el proceso de participación, señalando la fase del ciclo de la gestión y el nivel de incidencia de los grupos de valor.</v>
      </c>
      <c r="F35" s="36">
        <f>+[2]Autodiagnóstico!H38</f>
        <v>95</v>
      </c>
      <c r="G35" s="26" t="str">
        <f>[2]Autodiagnóstico!I38</f>
        <v>Se construyó y publicó en página web el informe final de seguimiento al plan de participación ciudadana 2020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2021.  Sobre los informes individuales por dependencia se evidencia oportunidad de mejora enfocada en el fortalecimiento de la calidad de los informes en algunas dependencias. Evidencias en: https://www.minjusticia.gov.co/participe/informes-de-resultados-de-participaci%C3%B3n
Así mismo, en 2022 debe construirse y publicarse el informe de ejecución del ppc 2021.</v>
      </c>
      <c r="H35" s="26" t="s">
        <v>26</v>
      </c>
      <c r="I35" s="36" t="s">
        <v>27</v>
      </c>
      <c r="J35" s="36" t="s">
        <v>27</v>
      </c>
      <c r="K35" s="36"/>
      <c r="L35" s="36"/>
      <c r="M35" s="26" t="s">
        <v>28</v>
      </c>
      <c r="N35" s="35" t="s">
        <v>46</v>
      </c>
      <c r="O35" s="34"/>
      <c r="P35" s="34" t="s">
        <v>93</v>
      </c>
      <c r="Q35" s="33" t="s">
        <v>31</v>
      </c>
      <c r="R35" s="32" t="str">
        <f>R23</f>
        <v>Fortalecer y manterner actualizado el menú destacado participe de la página web con nuevos contenidos aplicando criterios de lenguaje claro.</v>
      </c>
      <c r="S35" s="32" t="str">
        <f>S23</f>
        <v>Grupo de Servicio al Ciudadano</v>
      </c>
      <c r="T35" s="30">
        <f>T23</f>
        <v>2</v>
      </c>
      <c r="U35" s="30">
        <f>U23</f>
        <v>2</v>
      </c>
      <c r="V35" s="30">
        <f>V23</f>
        <v>3</v>
      </c>
      <c r="W35" s="19">
        <f t="shared" si="1"/>
        <v>2.3333333333333335</v>
      </c>
      <c r="X35" s="18" t="s">
        <v>33</v>
      </c>
      <c r="Y35" s="17" t="s">
        <v>34</v>
      </c>
      <c r="Z35" s="16"/>
    </row>
    <row r="36" spans="2:26" ht="111" customHeight="1" thickTop="1" thickBot="1" x14ac:dyDescent="0.3">
      <c r="B36" s="112"/>
      <c r="C36" s="128"/>
      <c r="D36" s="139"/>
      <c r="E36" s="37" t="str">
        <f>+[2]Autodiagnóstico!G39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36">
        <f>+[2]Autodiagnóstico!H39</f>
        <v>100</v>
      </c>
      <c r="G36" s="26" t="str">
        <f>[2]Autodiagnóstico!I39</f>
        <v>Se construyó el informe final de seguimiento al plan de participación ciudadana con base en la información recopilada en el formato interno de reporte y en la encuesta de percepción ¡MinJusticia te escucha! Evidencia: https://www.minjusticia.gov.co/participe/informes-de-resultados-de-participaci%C3%B3n</v>
      </c>
      <c r="H36" s="26" t="s">
        <v>26</v>
      </c>
      <c r="I36" s="36"/>
      <c r="J36" s="28" t="s">
        <v>27</v>
      </c>
      <c r="K36" s="28" t="s">
        <v>27</v>
      </c>
      <c r="L36" s="36"/>
      <c r="M36" s="26" t="s">
        <v>28</v>
      </c>
      <c r="N36" s="35" t="s">
        <v>46</v>
      </c>
      <c r="O36" s="34"/>
      <c r="P36" s="34" t="s">
        <v>93</v>
      </c>
      <c r="Q36" s="33" t="s">
        <v>31</v>
      </c>
      <c r="R36" s="32" t="s">
        <v>94</v>
      </c>
      <c r="S36" s="31" t="s">
        <v>26</v>
      </c>
      <c r="T36" s="30">
        <v>1</v>
      </c>
      <c r="U36" s="30">
        <v>2</v>
      </c>
      <c r="V36" s="30">
        <v>2</v>
      </c>
      <c r="W36" s="19">
        <f t="shared" si="1"/>
        <v>1.6666666666666667</v>
      </c>
      <c r="X36" s="18" t="s">
        <v>33</v>
      </c>
      <c r="Y36" s="17" t="s">
        <v>34</v>
      </c>
      <c r="Z36" s="16"/>
    </row>
    <row r="37" spans="2:26" ht="90" customHeight="1" thickTop="1" thickBot="1" x14ac:dyDescent="0.3">
      <c r="B37" s="112"/>
      <c r="C37" s="129"/>
      <c r="D37" s="140"/>
      <c r="E37" s="29" t="str">
        <f>+[2]Autodiagnóstico!G40</f>
        <v>Documentar las buenas prácticas de la entidad en materia de participación ciudadana que permitan alimentar el próximo plan de participación.</v>
      </c>
      <c r="F37" s="27">
        <f>+[2]Autodiagnóstico!H40</f>
        <v>100</v>
      </c>
      <c r="G37" s="26" t="str">
        <f>[2]Autodiagnóstico!I40</f>
        <v>Se construyó el informe final de seguimiento al plan de participación incoporando las buenas prácticas en materia de participaciñon identificadas: https://www.minjusticia.gov.co/servicio-ciudadano/Imagenesparticipa/InformeResultados/Informe%20de%20seguimiento%20al%20plan%20participacion%20ciudadana_MinJusticia%20te%20escucha%202020_publicado.pdf
En 2022 debe consatruirse el informe correspondiente a la ejeución del ppc 2021.</v>
      </c>
      <c r="H37" s="26" t="s">
        <v>26</v>
      </c>
      <c r="I37" s="27"/>
      <c r="J37" s="28" t="s">
        <v>27</v>
      </c>
      <c r="K37" s="28" t="s">
        <v>27</v>
      </c>
      <c r="L37" s="27"/>
      <c r="M37" s="26" t="s">
        <v>28</v>
      </c>
      <c r="N37" s="25" t="s">
        <v>95</v>
      </c>
      <c r="O37" s="24"/>
      <c r="P37" s="24"/>
      <c r="Q37" s="23" t="s">
        <v>31</v>
      </c>
      <c r="R37" s="22" t="str">
        <f>R34</f>
        <v>Construir y publicar informe de resultados obtenidos de las diferentes actividades de participación ciudadana adelantadas en el plan 2021 y las buenas prácticas identificadas.</v>
      </c>
      <c r="S37" s="21" t="str">
        <f>S34</f>
        <v>Grupo de Servicio al Ciudadano/Dependencias de la Entidad</v>
      </c>
      <c r="T37" s="20">
        <f>T34</f>
        <v>1</v>
      </c>
      <c r="U37" s="20">
        <f>U34</f>
        <v>2</v>
      </c>
      <c r="V37" s="20">
        <f>V34</f>
        <v>2</v>
      </c>
      <c r="W37" s="19">
        <f t="shared" si="1"/>
        <v>1.6666666666666667</v>
      </c>
      <c r="X37" s="18" t="s">
        <v>33</v>
      </c>
      <c r="Y37" s="17" t="s">
        <v>34</v>
      </c>
      <c r="Z37" s="16"/>
    </row>
    <row r="38" spans="2:26" ht="7.5" customHeight="1" thickBot="1" x14ac:dyDescent="0.3">
      <c r="B38" s="15"/>
      <c r="C38" s="11"/>
      <c r="D38" s="11"/>
      <c r="E38" s="14"/>
      <c r="F38" s="12"/>
      <c r="G38" s="12"/>
      <c r="H38" s="12"/>
      <c r="I38" s="12"/>
      <c r="J38" s="12"/>
      <c r="K38" s="12"/>
      <c r="L38" s="12"/>
      <c r="M38" s="12"/>
      <c r="N38" s="13"/>
      <c r="O38" s="13"/>
      <c r="P38" s="13"/>
      <c r="Q38" s="13"/>
      <c r="R38" s="11"/>
      <c r="S38" s="11"/>
      <c r="T38" s="12"/>
      <c r="U38" s="12"/>
      <c r="V38" s="12"/>
      <c r="W38" s="12"/>
      <c r="X38" s="11"/>
      <c r="Y38" s="11"/>
      <c r="Z38" s="10"/>
    </row>
    <row r="39" spans="2:26" x14ac:dyDescent="0.25"/>
    <row r="40" spans="2:26" x14ac:dyDescent="0.25"/>
    <row r="41" spans="2:26" x14ac:dyDescent="0.25"/>
    <row r="42" spans="2:26" x14ac:dyDescent="0.25"/>
    <row r="43" spans="2:26" x14ac:dyDescent="0.25"/>
    <row r="44" spans="2:26" x14ac:dyDescent="0.25"/>
    <row r="45" spans="2:26" x14ac:dyDescent="0.25"/>
    <row r="46" spans="2:26" ht="18" x14ac:dyDescent="0.25">
      <c r="N46" s="9" t="s">
        <v>96</v>
      </c>
    </row>
    <row r="47" spans="2:26" x14ac:dyDescent="0.25"/>
    <row r="48" spans="2:26" x14ac:dyDescent="0.25"/>
  </sheetData>
  <protectedRanges>
    <protectedRange sqref="R7:Y37" name="Planeacion"/>
  </protectedRanges>
  <autoFilter ref="C5:Y37" xr:uid="{00000000-0009-0000-0000-000000000000}"/>
  <mergeCells count="33">
    <mergeCell ref="M5:M6"/>
    <mergeCell ref="G5:G6"/>
    <mergeCell ref="H5:H6"/>
    <mergeCell ref="J5:J6"/>
    <mergeCell ref="F5:F6"/>
    <mergeCell ref="X5:X6"/>
    <mergeCell ref="L5:L6"/>
    <mergeCell ref="I5:I6"/>
    <mergeCell ref="T5:T6"/>
    <mergeCell ref="U5:U6"/>
    <mergeCell ref="V5:V6"/>
    <mergeCell ref="W5:W6"/>
    <mergeCell ref="K5:K6"/>
    <mergeCell ref="Q5:Q6"/>
    <mergeCell ref="P5:P6"/>
    <mergeCell ref="O5:O6"/>
    <mergeCell ref="N5:N6"/>
    <mergeCell ref="B7:B37"/>
    <mergeCell ref="C3:Y3"/>
    <mergeCell ref="C5:C6"/>
    <mergeCell ref="D5:D6"/>
    <mergeCell ref="E5:E6"/>
    <mergeCell ref="Y5:Y6"/>
    <mergeCell ref="R5:R6"/>
    <mergeCell ref="S5:S6"/>
    <mergeCell ref="C7:C26"/>
    <mergeCell ref="C27:C37"/>
    <mergeCell ref="D17:D23"/>
    <mergeCell ref="D24:D26"/>
    <mergeCell ref="D27:D33"/>
    <mergeCell ref="D34:D37"/>
    <mergeCell ref="D7:D11"/>
    <mergeCell ref="D12:D16"/>
  </mergeCells>
  <conditionalFormatting sqref="F7:M37">
    <cfRule type="cellIs" dxfId="13" priority="10" operator="between">
      <formula>81</formula>
      <formula>100</formula>
    </cfRule>
    <cfRule type="cellIs" dxfId="12" priority="11" operator="between">
      <formula>61</formula>
      <formula>80</formula>
    </cfRule>
    <cfRule type="cellIs" dxfId="11" priority="12" operator="between">
      <formula>41</formula>
      <formula>60</formula>
    </cfRule>
    <cfRule type="cellIs" dxfId="10" priority="13" operator="between">
      <formula>21</formula>
      <formula>40</formula>
    </cfRule>
    <cfRule type="cellIs" dxfId="9" priority="14" operator="between">
      <formula>1</formula>
      <formula>20</formula>
    </cfRule>
  </conditionalFormatting>
  <conditionalFormatting sqref="T7:W37">
    <cfRule type="cellIs" dxfId="8" priority="7" operator="between">
      <formula>2.5</formula>
      <formula>3</formula>
    </cfRule>
    <cfRule type="cellIs" dxfId="7" priority="8" operator="between">
      <formula>1.5</formula>
      <formula>2.49</formula>
    </cfRule>
    <cfRule type="cellIs" dxfId="6" priority="9" operator="between">
      <formula>0</formula>
      <formula>1.49</formula>
    </cfRule>
  </conditionalFormatting>
  <conditionalFormatting sqref="Y21:Y22">
    <cfRule type="cellIs" dxfId="5" priority="4" operator="between">
      <formula>2.5</formula>
      <formula>3</formula>
    </cfRule>
    <cfRule type="cellIs" dxfId="4" priority="5" operator="between">
      <formula>1.5</formula>
      <formula>2.49</formula>
    </cfRule>
    <cfRule type="cellIs" dxfId="3" priority="6" operator="between">
      <formula>0</formula>
      <formula>1.49</formula>
    </cfRule>
  </conditionalFormatting>
  <conditionalFormatting sqref="Y29:Y30">
    <cfRule type="cellIs" dxfId="2" priority="1" operator="between">
      <formula>2.5</formula>
      <formula>3</formula>
    </cfRule>
    <cfRule type="cellIs" dxfId="1" priority="2" operator="between">
      <formula>1.5</formula>
      <formula>2.49</formula>
    </cfRule>
    <cfRule type="cellIs" dxfId="0" priority="3" operator="between">
      <formula>0</formula>
      <formula>1.49</formula>
    </cfRule>
  </conditionalFormatting>
  <pageMargins left="0.7" right="0.7" top="0.75" bottom="0.75" header="0.3" footer="0.3"/>
  <pageSetup orientation="portrait" horizontalDpi="4294967294" verticalDpi="429496729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N34"/>
  <sheetViews>
    <sheetView tabSelected="1" zoomScale="73" zoomScaleNormal="73" workbookViewId="0">
      <selection activeCell="B4" sqref="B4:B8"/>
    </sheetView>
  </sheetViews>
  <sheetFormatPr baseColWidth="10" defaultColWidth="11.42578125" defaultRowHeight="15" x14ac:dyDescent="0.25"/>
  <cols>
    <col min="2" max="3" width="30" customWidth="1"/>
    <col min="4" max="4" width="53.42578125" customWidth="1"/>
    <col min="5" max="5" width="24.5703125" customWidth="1"/>
    <col min="8" max="8" width="69.140625" customWidth="1"/>
  </cols>
  <sheetData>
    <row r="3" spans="2:14" ht="18.75" x14ac:dyDescent="0.3">
      <c r="B3" s="5" t="s">
        <v>97</v>
      </c>
      <c r="C3" s="5" t="s">
        <v>98</v>
      </c>
      <c r="D3" s="5" t="s">
        <v>99</v>
      </c>
      <c r="E3" s="5" t="s">
        <v>100</v>
      </c>
    </row>
    <row r="4" spans="2:14" ht="76.5" x14ac:dyDescent="0.3">
      <c r="B4" s="147" t="s">
        <v>25</v>
      </c>
      <c r="C4" s="147">
        <f>AVERAGE(E4:E8)</f>
        <v>94</v>
      </c>
      <c r="D4" s="3" t="s">
        <v>101</v>
      </c>
      <c r="E4" s="2">
        <v>100</v>
      </c>
      <c r="H4" s="5" t="s">
        <v>102</v>
      </c>
    </row>
    <row r="5" spans="2:14" ht="89.25" x14ac:dyDescent="0.25">
      <c r="B5" s="147"/>
      <c r="C5" s="147"/>
      <c r="D5" s="3" t="s">
        <v>103</v>
      </c>
      <c r="E5" s="2">
        <v>100</v>
      </c>
      <c r="H5" s="1" t="s">
        <v>104</v>
      </c>
      <c r="I5">
        <v>100</v>
      </c>
    </row>
    <row r="6" spans="2:14" ht="93.75" customHeight="1" x14ac:dyDescent="0.25">
      <c r="B6" s="147"/>
      <c r="C6" s="147"/>
      <c r="D6" s="3" t="s">
        <v>105</v>
      </c>
      <c r="E6" s="2">
        <v>100</v>
      </c>
      <c r="H6" s="1" t="s">
        <v>38</v>
      </c>
      <c r="I6">
        <v>100</v>
      </c>
    </row>
    <row r="7" spans="2:14" ht="63.75" x14ac:dyDescent="0.25">
      <c r="B7" s="147"/>
      <c r="C7" s="147"/>
      <c r="D7" s="3" t="s">
        <v>106</v>
      </c>
      <c r="E7" s="2">
        <v>70</v>
      </c>
      <c r="H7" s="1" t="s">
        <v>107</v>
      </c>
      <c r="I7">
        <v>100</v>
      </c>
    </row>
    <row r="8" spans="2:14" ht="45" x14ac:dyDescent="0.25">
      <c r="B8" s="147"/>
      <c r="C8" s="147"/>
      <c r="D8" s="3" t="s">
        <v>108</v>
      </c>
      <c r="E8" s="2">
        <v>100</v>
      </c>
      <c r="H8" s="1" t="s">
        <v>52</v>
      </c>
      <c r="I8">
        <v>100</v>
      </c>
    </row>
    <row r="9" spans="2:14" ht="101.25" customHeight="1" x14ac:dyDescent="0.25">
      <c r="B9" s="147" t="s">
        <v>48</v>
      </c>
      <c r="C9" s="147">
        <f>AVERAGE(E9:E13)</f>
        <v>94</v>
      </c>
      <c r="D9" s="3" t="s">
        <v>109</v>
      </c>
      <c r="E9" s="2">
        <v>100</v>
      </c>
      <c r="H9" s="1" t="s">
        <v>110</v>
      </c>
      <c r="I9">
        <v>100</v>
      </c>
      <c r="K9" s="149" t="s">
        <v>111</v>
      </c>
      <c r="L9" s="149"/>
      <c r="M9" s="149"/>
      <c r="N9" s="6">
        <f>AVERAGE(C4:C34)</f>
        <v>96.75</v>
      </c>
    </row>
    <row r="10" spans="2:14" ht="51" x14ac:dyDescent="0.25">
      <c r="B10" s="147"/>
      <c r="C10" s="147"/>
      <c r="D10" s="3" t="s">
        <v>112</v>
      </c>
      <c r="E10" s="2">
        <v>100</v>
      </c>
      <c r="H10" s="1" t="s">
        <v>78</v>
      </c>
      <c r="I10">
        <v>100</v>
      </c>
    </row>
    <row r="11" spans="2:14" ht="63.75" x14ac:dyDescent="0.25">
      <c r="B11" s="147"/>
      <c r="C11" s="147"/>
      <c r="D11" s="3" t="s">
        <v>113</v>
      </c>
      <c r="E11" s="2">
        <v>100</v>
      </c>
      <c r="H11" s="1" t="s">
        <v>90</v>
      </c>
      <c r="I11">
        <v>100</v>
      </c>
    </row>
    <row r="12" spans="2:14" ht="51" x14ac:dyDescent="0.25">
      <c r="B12" s="147"/>
      <c r="C12" s="147"/>
      <c r="D12" s="3" t="s">
        <v>114</v>
      </c>
      <c r="E12" s="2">
        <v>100</v>
      </c>
      <c r="H12" s="1" t="s">
        <v>92</v>
      </c>
      <c r="I12">
        <v>70</v>
      </c>
    </row>
    <row r="13" spans="2:14" ht="63.75" x14ac:dyDescent="0.25">
      <c r="B13" s="147"/>
      <c r="C13" s="147"/>
      <c r="D13" s="3" t="s">
        <v>115</v>
      </c>
      <c r="E13" s="2">
        <v>70</v>
      </c>
      <c r="H13" s="1" t="s">
        <v>116</v>
      </c>
      <c r="I13">
        <v>70</v>
      </c>
    </row>
    <row r="14" spans="2:14" ht="63.75" x14ac:dyDescent="0.25">
      <c r="B14" s="147" t="s">
        <v>59</v>
      </c>
      <c r="C14" s="147">
        <f>AVERAGE(E14:E20)</f>
        <v>100</v>
      </c>
      <c r="D14" s="3" t="s">
        <v>117</v>
      </c>
      <c r="E14" s="2">
        <v>100</v>
      </c>
      <c r="H14" s="1" t="s">
        <v>94</v>
      </c>
      <c r="I14">
        <v>100</v>
      </c>
    </row>
    <row r="15" spans="2:14" ht="45" x14ac:dyDescent="0.25">
      <c r="B15" s="147"/>
      <c r="C15" s="147"/>
      <c r="D15" s="3" t="s">
        <v>118</v>
      </c>
      <c r="E15" s="2">
        <v>100</v>
      </c>
      <c r="H15" s="1" t="s">
        <v>42</v>
      </c>
      <c r="I15">
        <v>100</v>
      </c>
    </row>
    <row r="16" spans="2:14" ht="38.25" x14ac:dyDescent="0.25">
      <c r="B16" s="147"/>
      <c r="C16" s="147"/>
      <c r="D16" s="3" t="s">
        <v>119</v>
      </c>
      <c r="E16" s="2">
        <v>100</v>
      </c>
    </row>
    <row r="17" spans="2:5" ht="38.25" x14ac:dyDescent="0.25">
      <c r="B17" s="147"/>
      <c r="C17" s="147"/>
      <c r="D17" s="3" t="s">
        <v>120</v>
      </c>
      <c r="E17" s="2">
        <v>100</v>
      </c>
    </row>
    <row r="18" spans="2:5" ht="25.5" x14ac:dyDescent="0.25">
      <c r="B18" s="147"/>
      <c r="C18" s="147"/>
      <c r="D18" s="3" t="s">
        <v>121</v>
      </c>
      <c r="E18" s="2">
        <v>100</v>
      </c>
    </row>
    <row r="19" spans="2:5" ht="102" x14ac:dyDescent="0.25">
      <c r="B19" s="147"/>
      <c r="C19" s="147"/>
      <c r="D19" s="3" t="s">
        <v>122</v>
      </c>
      <c r="E19" s="2">
        <v>100</v>
      </c>
    </row>
    <row r="20" spans="2:5" ht="38.25" x14ac:dyDescent="0.25">
      <c r="B20" s="148"/>
      <c r="C20" s="147"/>
      <c r="D20" s="3" t="s">
        <v>123</v>
      </c>
      <c r="E20" s="2">
        <v>100</v>
      </c>
    </row>
    <row r="21" spans="2:5" ht="51" x14ac:dyDescent="0.25">
      <c r="B21" s="147" t="s">
        <v>75</v>
      </c>
      <c r="C21" s="147">
        <f>AVERAGE(E21:E23)</f>
        <v>100</v>
      </c>
      <c r="D21" s="3" t="s">
        <v>124</v>
      </c>
      <c r="E21" s="2">
        <v>100</v>
      </c>
    </row>
    <row r="22" spans="2:5" ht="51" x14ac:dyDescent="0.25">
      <c r="B22" s="150"/>
      <c r="C22" s="147"/>
      <c r="D22" s="3" t="s">
        <v>125</v>
      </c>
      <c r="E22" s="2">
        <v>100</v>
      </c>
    </row>
    <row r="23" spans="2:5" ht="51" x14ac:dyDescent="0.25">
      <c r="B23" s="150"/>
      <c r="C23" s="147"/>
      <c r="D23" s="3" t="s">
        <v>126</v>
      </c>
      <c r="E23" s="2">
        <v>100</v>
      </c>
    </row>
    <row r="24" spans="2:5" ht="38.25" x14ac:dyDescent="0.25">
      <c r="B24" s="147" t="s">
        <v>82</v>
      </c>
      <c r="C24" s="147">
        <f>AVERAGE(E24:E30)</f>
        <v>100</v>
      </c>
      <c r="D24" s="3" t="s">
        <v>127</v>
      </c>
      <c r="E24" s="2"/>
    </row>
    <row r="25" spans="2:5" ht="51" x14ac:dyDescent="0.25">
      <c r="B25" s="147"/>
      <c r="C25" s="147"/>
      <c r="D25" s="3" t="s">
        <v>128</v>
      </c>
      <c r="E25" s="2">
        <v>100</v>
      </c>
    </row>
    <row r="26" spans="2:5" ht="63.75" x14ac:dyDescent="0.25">
      <c r="B26" s="147"/>
      <c r="C26" s="147"/>
      <c r="D26" s="3" t="s">
        <v>129</v>
      </c>
      <c r="E26" s="2">
        <v>100</v>
      </c>
    </row>
    <row r="27" spans="2:5" ht="76.5" x14ac:dyDescent="0.25">
      <c r="B27" s="147"/>
      <c r="C27" s="147"/>
      <c r="D27" s="3" t="s">
        <v>130</v>
      </c>
      <c r="E27" s="2">
        <v>100</v>
      </c>
    </row>
    <row r="28" spans="2:5" ht="38.25" x14ac:dyDescent="0.25">
      <c r="B28" s="147"/>
      <c r="C28" s="147"/>
      <c r="D28" s="3" t="s">
        <v>131</v>
      </c>
      <c r="E28" s="2">
        <v>100</v>
      </c>
    </row>
    <row r="29" spans="2:5" ht="63.75" x14ac:dyDescent="0.25">
      <c r="B29" s="147"/>
      <c r="C29" s="147"/>
      <c r="D29" s="4" t="s">
        <v>132</v>
      </c>
      <c r="E29" s="2">
        <v>100</v>
      </c>
    </row>
    <row r="30" spans="2:5" ht="38.25" x14ac:dyDescent="0.25">
      <c r="B30" s="147"/>
      <c r="C30" s="147"/>
      <c r="D30" s="3" t="s">
        <v>133</v>
      </c>
      <c r="E30" s="2">
        <v>100</v>
      </c>
    </row>
    <row r="31" spans="2:5" ht="153" x14ac:dyDescent="0.25">
      <c r="B31" s="147" t="s">
        <v>91</v>
      </c>
      <c r="C31" s="147">
        <f>AVERAGE(E31:E34)</f>
        <v>92.5</v>
      </c>
      <c r="D31" s="4" t="s">
        <v>134</v>
      </c>
      <c r="E31" s="2">
        <v>100</v>
      </c>
    </row>
    <row r="32" spans="2:5" ht="51" x14ac:dyDescent="0.25">
      <c r="B32" s="150"/>
      <c r="C32" s="147"/>
      <c r="D32" s="3" t="s">
        <v>135</v>
      </c>
      <c r="E32" s="2">
        <v>100</v>
      </c>
    </row>
    <row r="33" spans="2:5" ht="76.5" x14ac:dyDescent="0.25">
      <c r="B33" s="150"/>
      <c r="C33" s="147"/>
      <c r="D33" s="3" t="s">
        <v>136</v>
      </c>
      <c r="E33" s="2">
        <v>100</v>
      </c>
    </row>
    <row r="34" spans="2:5" ht="38.25" x14ac:dyDescent="0.25">
      <c r="B34" s="150"/>
      <c r="C34" s="147"/>
      <c r="D34" s="3" t="s">
        <v>137</v>
      </c>
      <c r="E34" s="2">
        <v>70</v>
      </c>
    </row>
  </sheetData>
  <mergeCells count="13">
    <mergeCell ref="K9:M9"/>
    <mergeCell ref="C31:C34"/>
    <mergeCell ref="B21:B23"/>
    <mergeCell ref="B24:B30"/>
    <mergeCell ref="B31:B34"/>
    <mergeCell ref="C21:C23"/>
    <mergeCell ref="C24:C30"/>
    <mergeCell ref="B4:B8"/>
    <mergeCell ref="B9:B13"/>
    <mergeCell ref="B14:B20"/>
    <mergeCell ref="C4:C8"/>
    <mergeCell ref="C9:C13"/>
    <mergeCell ref="C14:C20"/>
  </mergeCells>
  <conditionalFormatting sqref="C4:C8">
    <cfRule type="iconSet" priority="17">
      <iconSet>
        <cfvo type="percent" val="0"/>
        <cfvo type="num" val="60"/>
        <cfvo type="num" val="70"/>
      </iconSet>
    </cfRule>
    <cfRule type="iconSet" priority="18">
      <iconSet iconSet="3TrafficLights2">
        <cfvo type="percent" val="0"/>
        <cfvo type="percent" val="33"/>
        <cfvo type="percent" val="67"/>
      </iconSet>
    </cfRule>
  </conditionalFormatting>
  <conditionalFormatting sqref="C4:C34">
    <cfRule type="iconSet" priority="2">
      <iconSet>
        <cfvo type="percent" val="0"/>
        <cfvo type="num" val="60"/>
        <cfvo type="num" val="71"/>
      </iconSet>
    </cfRule>
  </conditionalFormatting>
  <conditionalFormatting sqref="C9:C13">
    <cfRule type="iconSet" priority="16">
      <iconSet>
        <cfvo type="percent" val="0"/>
        <cfvo type="num" val="60"/>
        <cfvo type="num" val="70"/>
      </iconSet>
    </cfRule>
  </conditionalFormatting>
  <conditionalFormatting sqref="C14:C20">
    <cfRule type="iconSet" priority="15">
      <iconSet>
        <cfvo type="percent" val="0"/>
        <cfvo type="num" val="60"/>
        <cfvo type="num" val="70"/>
      </iconSet>
    </cfRule>
  </conditionalFormatting>
  <conditionalFormatting sqref="C21:C23">
    <cfRule type="iconSet" priority="14">
      <iconSet>
        <cfvo type="percent" val="0"/>
        <cfvo type="num" val="60"/>
        <cfvo type="num" val="70"/>
      </iconSet>
    </cfRule>
  </conditionalFormatting>
  <conditionalFormatting sqref="C24:C30">
    <cfRule type="iconSet" priority="11">
      <iconSet>
        <cfvo type="percent" val="0"/>
        <cfvo type="num" val="60"/>
        <cfvo type="num" val="70"/>
      </iconSet>
    </cfRule>
    <cfRule type="iconSet" priority="13">
      <iconSet>
        <cfvo type="percent" val="0"/>
        <cfvo type="percent" val="60"/>
        <cfvo type="percent" val="70"/>
      </iconSet>
    </cfRule>
  </conditionalFormatting>
  <conditionalFormatting sqref="C31:C34">
    <cfRule type="iconSet" priority="10">
      <iconSet>
        <cfvo type="percent" val="0"/>
        <cfvo type="num" val="60"/>
        <cfvo type="num" val="70"/>
      </iconSet>
    </cfRule>
    <cfRule type="iconSet" priority="12">
      <iconSet>
        <cfvo type="percent" val="0"/>
        <cfvo type="percent" val="60"/>
        <cfvo type="percent" val="70"/>
      </iconSet>
    </cfRule>
  </conditionalFormatting>
  <conditionalFormatting sqref="E4:E34">
    <cfRule type="iconSet" priority="3">
      <iconSet>
        <cfvo type="percent" val="0"/>
        <cfvo type="num" val="60"/>
        <cfvo type="num" val="71"/>
      </iconSet>
    </cfRule>
    <cfRule type="iconSet" priority="9">
      <iconSet>
        <cfvo type="percent" val="0"/>
        <cfvo type="num" val="60"/>
        <cfvo type="num" val="70"/>
      </iconSet>
    </cfRule>
  </conditionalFormatting>
  <conditionalFormatting sqref="I5">
    <cfRule type="iconSet" priority="7">
      <iconSet iconSet="3Symbols2">
        <cfvo type="percent" val="0"/>
        <cfvo type="percent" val="33"/>
        <cfvo type="percent" val="67"/>
      </iconSet>
    </cfRule>
  </conditionalFormatting>
  <conditionalFormatting sqref="I5:I15">
    <cfRule type="iconSet" priority="4">
      <iconSet iconSet="3Symbols2">
        <cfvo type="percent" val="0"/>
        <cfvo type="num" val="60"/>
        <cfvo type="num" val="71"/>
      </iconSet>
    </cfRule>
    <cfRule type="iconSet" priority="5">
      <iconSet iconSet="3Symbols2">
        <cfvo type="percent" val="0"/>
        <cfvo type="num" val="60"/>
        <cfvo type="num" val="70"/>
      </iconSet>
    </cfRule>
    <cfRule type="iconSet" priority="6">
      <iconSet iconSet="3Symbols2">
        <cfvo type="percent" val="0"/>
        <cfvo type="percent" val="60"/>
        <cfvo type="percent" val="75"/>
      </iconSet>
    </cfRule>
  </conditionalFormatting>
  <conditionalFormatting sqref="N9">
    <cfRule type="iconSet" priority="1">
      <iconSet>
        <cfvo type="percent" val="0"/>
        <cfvo type="num" val="60"/>
        <cfvo type="num" val="71"/>
      </iconSet>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2TV4CCKVFCYA-327339268-457</_dlc_DocId>
    <_dlc_DocIdUrl xmlns="81cc8fc0-8d1e-4295-8f37-5d076116407c">
      <Url>https://www.minjusticia.gov.co/servicio-ciudadano/_layouts/15/DocIdRedir.aspx?ID=2TV4CCKVFCYA-327339268-457</Url>
      <Description>2TV4CCKVFCYA-327339268-457</Description>
    </_dlc_DocIdUrl>
  </documentManagement>
</p:properties>
</file>

<file path=customXml/itemProps1.xml><?xml version="1.0" encoding="utf-8"?>
<ds:datastoreItem xmlns:ds="http://schemas.openxmlformats.org/officeDocument/2006/customXml" ds:itemID="{D3E1E12B-52B9-41C9-98EB-DC40B5BBE9A4}"/>
</file>

<file path=customXml/itemProps2.xml><?xml version="1.0" encoding="utf-8"?>
<ds:datastoreItem xmlns:ds="http://schemas.openxmlformats.org/officeDocument/2006/customXml" ds:itemID="{58C280A0-AE07-4753-9610-885725C246A4}"/>
</file>

<file path=customXml/itemProps3.xml><?xml version="1.0" encoding="utf-8"?>
<ds:datastoreItem xmlns:ds="http://schemas.openxmlformats.org/officeDocument/2006/customXml" ds:itemID="{BFD74B06-8242-4501-B1E5-94284516622A}"/>
</file>

<file path=customXml/itemProps4.xml><?xml version="1.0" encoding="utf-8"?>
<ds:datastoreItem xmlns:ds="http://schemas.openxmlformats.org/officeDocument/2006/customXml" ds:itemID="{C5C18AB3-6BDC-4BBD-B5CA-CEC49CC71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AUTODIAGNOSTICO</vt:lpstr>
      <vt:lpstr>CALIFICACION Y ALERTA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ANDRES VIDAL MELO</dc:creator>
  <cp:keywords/>
  <dc:description/>
  <cp:lastModifiedBy>CLAUDIA MAYELLY VELA DIAZ</cp:lastModifiedBy>
  <cp:revision/>
  <dcterms:created xsi:type="dcterms:W3CDTF">2022-12-06T21:21:24Z</dcterms:created>
  <dcterms:modified xsi:type="dcterms:W3CDTF">2023-09-18T21:15:45Z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b6cdaf01-92d5-4e35-81e0-526e79f6c9dd</vt:lpwstr>
  </property>
</Properties>
</file>