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MINJUSTICIA\2021\AUDITORIAS 2021\PMA MARZO\informe que se envía\"/>
    </mc:Choice>
  </mc:AlternateContent>
  <xr:revisionPtr revIDLastSave="0" documentId="8_{DC59A7B1-6906-4872-95A0-77387BE59152}" xr6:coauthVersionLast="46" xr6:coauthVersionMax="46" xr10:uidLastSave="{00000000-0000-0000-0000-000000000000}"/>
  <bookViews>
    <workbookView xWindow="-120" yWindow="-120" windowWidth="29040" windowHeight="15840" xr2:uid="{00000000-000D-0000-FFFF-FFFF00000000}"/>
  </bookViews>
  <sheets>
    <sheet name="PMA" sheetId="1" r:id="rId1"/>
    <sheet name="Instructivo PMA" sheetId="4" r:id="rId2"/>
  </sheets>
  <definedNames>
    <definedName name="_xlnm.Print_Titles" localSheetId="0">PMA!$8:$10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 l="1"/>
  <c r="L25" i="1"/>
  <c r="F43" i="1" s="1"/>
  <c r="I14" i="1"/>
  <c r="L11" i="1"/>
  <c r="F39" i="1" s="1"/>
  <c r="I24" i="1"/>
  <c r="L21" i="1"/>
  <c r="F42" i="1" s="1"/>
  <c r="I33" i="1"/>
  <c r="L30" i="1"/>
  <c r="F45" i="1" s="1"/>
  <c r="I32" i="1"/>
  <c r="L28" i="1"/>
  <c r="F44" i="1" s="1"/>
  <c r="I13" i="1"/>
  <c r="L15" i="1"/>
  <c r="F40" i="1" s="1"/>
  <c r="I12" i="1"/>
  <c r="I16" i="1"/>
  <c r="I15" i="1"/>
  <c r="I17" i="1"/>
  <c r="I18" i="1"/>
  <c r="I19" i="1"/>
  <c r="I20" i="1"/>
  <c r="I21" i="1"/>
  <c r="I22" i="1"/>
  <c r="I23" i="1"/>
  <c r="I25" i="1"/>
  <c r="I27" i="1"/>
  <c r="I28" i="1"/>
  <c r="I29" i="1"/>
  <c r="I30" i="1"/>
  <c r="I34" i="1"/>
  <c r="I35" i="1"/>
  <c r="I36" i="1"/>
  <c r="I37" i="1"/>
  <c r="I38" i="1"/>
  <c r="I11" i="1"/>
  <c r="L37" i="1"/>
  <c r="F48" i="1" s="1"/>
  <c r="L36" i="1"/>
  <c r="F47" i="1" s="1"/>
  <c r="L34" i="1"/>
  <c r="F46" i="1" s="1"/>
  <c r="L19" i="1"/>
  <c r="F41" i="1" s="1"/>
  <c r="E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<sst xmlns="http://schemas.openxmlformats.org/spreadsheetml/2006/main" count="288" uniqueCount="208">
  <si>
    <t xml:space="preserve">Entidad: </t>
  </si>
  <si>
    <t>Ministerio de Justicia y del Derecho</t>
  </si>
  <si>
    <t xml:space="preserve">NIT: </t>
  </si>
  <si>
    <t xml:space="preserve"> 900457461-9</t>
  </si>
  <si>
    <t xml:space="preserve">Representante Legal: </t>
  </si>
  <si>
    <t>Naslly Raquel Ramos Camacho- Secretaria General</t>
  </si>
  <si>
    <t xml:space="preserve">Fecha de iniciación: </t>
  </si>
  <si>
    <t>Responsable del proceso:</t>
  </si>
  <si>
    <t>Aycardo Miguel Velaides Navarro</t>
  </si>
  <si>
    <t>Fecha de finalización:</t>
  </si>
  <si>
    <t>12/31/2022</t>
  </si>
  <si>
    <t xml:space="preserve">Cargo: </t>
  </si>
  <si>
    <t>Coordinador Grupo de Gestión Documental</t>
  </si>
  <si>
    <t>Fecha y número de Acta de aprobación del PMA</t>
  </si>
  <si>
    <t>Plan de Mejoramiento</t>
  </si>
  <si>
    <t>Seguimiento Control Interno</t>
  </si>
  <si>
    <t>Seguimiento AGN</t>
  </si>
  <si>
    <t>ITEM</t>
  </si>
  <si>
    <t>HALLAZGO</t>
  </si>
  <si>
    <t>N°. DE ACCIÓN</t>
  </si>
  <si>
    <t>OBJETIVOS</t>
  </si>
  <si>
    <t>No. TAREA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</si>
  <si>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</si>
  <si>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</si>
  <si>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</si>
  <si>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</si>
  <si>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</si>
  <si>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</si>
  <si>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</si>
  <si>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</si>
  <si>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</si>
  <si>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OBSERVACIONES OFICINA DE CONTROL INTERNO</t>
  </si>
  <si>
    <t>N° INFORME DE SEGUIMIENTO Y FECHA</t>
  </si>
  <si>
    <t>FECHA CIERRE HALLAZGO</t>
  </si>
  <si>
    <t>No. RADICADO</t>
  </si>
  <si>
    <t>OBSERVACIONES</t>
  </si>
  <si>
    <t>INICIO</t>
  </si>
  <si>
    <t>FINALIZACIÓN</t>
  </si>
  <si>
    <r>
      <rPr>
        <b/>
        <sz val="10"/>
        <rFont val="Arial"/>
        <family val="2"/>
      </rPr>
      <t>Tablas de Retención Documental.</t>
    </r>
    <r>
      <rPr>
        <sz val="10"/>
        <rFont val="Arial"/>
        <family val="2"/>
      </rPr>
      <t xml:space="preserve">
El Ministerio de Justicia y del Derecho presuntamente incumple lo establecido en el artículo 14 del Acuerdo 04 de 2013, al no contar con Tablas de retención Documental y Cuadros de Clasificación, actualizadas y convalidadas conforme los cambios que se han generado en la estructura orgánica de la entidad a partir del Decreto 1427 de 2017.
</t>
    </r>
  </si>
  <si>
    <t>ACCION 1</t>
  </si>
  <si>
    <t>Realizar el proceso de convalidación de la TRD actualizada conforme el Decreto 1427 de 2017.</t>
  </si>
  <si>
    <t>T1</t>
  </si>
  <si>
    <t>Presentación de ajustes al AGN.</t>
  </si>
  <si>
    <t>Acta Presentación de ajustes.</t>
  </si>
  <si>
    <t>Mediante comunicado de referencia REF. 1-2019-11448 de fecha 15 octubre 2019  se remitió comunicación informativa por parte del Archivo General de la Nación en el que indica la reanudación proceso de evaluación y convalidación de Tablas de Retención Documental (TRD), mediante comunicado MJD-EXT19-0057054 de fecha 12 diciembre de 2019 se remitió Concepto técnico de evaluación de TRD en el cual requieren realizar ajustes y enviar nuevamente se emite respuesta mediante MJD-OFI20-0001918-GGD-4006 de fecha 24 de enero de 2020 en el cual se subsana el requerimiento realizado.</t>
  </si>
  <si>
    <t>Grupo de Gestión Documental</t>
  </si>
  <si>
    <t>T2</t>
  </si>
  <si>
    <t>Presentación TRD ante el Comité evaluador de documentos-</t>
  </si>
  <si>
    <t>Certificado de Convalidación TRD.</t>
  </si>
  <si>
    <t>T3</t>
  </si>
  <si>
    <t>Certificado de inscripción en el RUSD.</t>
  </si>
  <si>
    <t>T4</t>
  </si>
  <si>
    <t>Implementar las TRD conforme el Decreto 1427 de 2017.</t>
  </si>
  <si>
    <t>Transferencias Primarias.</t>
  </si>
  <si>
    <r>
      <rPr>
        <b/>
        <sz val="10"/>
        <rFont val="Arial"/>
        <family val="2"/>
      </rPr>
      <t>Programa de Gestión Documental</t>
    </r>
    <r>
      <rPr>
        <sz val="10"/>
        <rFont val="Arial"/>
        <family val="2"/>
      </rPr>
      <t xml:space="preserve">
El Ministerio de Justicia y del Derecho presuntamente incumple lo establecido en el artículo 2.8.2.5.10. Del Decreto 1080 de 2015 al no contar con el Programa de Gestión Documental PGD actualizado, no se evidencia seguimiento a su ejecución, como herramienta de planeación y administración para la gestión documental institucional.
</t>
    </r>
  </si>
  <si>
    <t xml:space="preserve">ACCION 2 </t>
  </si>
  <si>
    <t xml:space="preserve">Actualizar e implementar el Programa de Gestión Documental - PGD en cumplimiento de la metodología establecida en el Anexo técnico Programa de Gestión Documental del Decreto 1080 de 2015 desde lo preceptuado en el Manual Implementación de un PGD. </t>
  </si>
  <si>
    <t>M1</t>
  </si>
  <si>
    <t>Elaborar el diagnóstico integral de gestión documental.</t>
  </si>
  <si>
    <t>Diagnóstico Integral de Gestión Documental.</t>
  </si>
  <si>
    <t>http://info.minjusticia.gov.co:8083/Portals/0/2019/1_Diagnostico_GD_2019.pdf</t>
  </si>
  <si>
    <t>M2</t>
  </si>
  <si>
    <t>http://info.minjusticia.gov.co:8083/Portals/0/2019/2_PGD-MJD_2019-2022.pdf</t>
  </si>
  <si>
    <t>M3</t>
  </si>
  <si>
    <t>Programa de Gestión Documental vigencia 2019-2022 Aprobado por el CIGD.</t>
  </si>
  <si>
    <t>M4</t>
  </si>
  <si>
    <t>Implementar el PGD</t>
  </si>
  <si>
    <t>Plan de acción del Proceso ejecutado.</t>
  </si>
  <si>
    <r>
      <rPr>
        <b/>
        <sz val="10"/>
        <rFont val="Arial"/>
        <family val="2"/>
      </rPr>
      <t>Inventario Documental FUID</t>
    </r>
    <r>
      <rPr>
        <sz val="10"/>
        <rFont val="Arial"/>
        <family val="2"/>
      </rPr>
      <t xml:space="preserve">
El Ministerio de Justicia y del Derecho, no cuenta con inventarios documentales completos conforme las normas específicas para los archivos de gestión; en consecuencia, presuntamente se encuentra incumpliendo lo reglamentado en el artículo 16 de la Ley 594 de 2000 y el articulo 7 del acuerdo 042 de 2002.
</t>
    </r>
  </si>
  <si>
    <t>ACCION 3</t>
  </si>
  <si>
    <t>Procedimiento creado.</t>
  </si>
  <si>
    <t>Inventarios documentales de las dependencias.</t>
  </si>
  <si>
    <t xml:space="preserve">
Se realizó seguimiento a las dependencias  que hacen parte de la estructura organizacional de las cuales  realizaron implementación del Formato Único de Inventario Documental FUID, y se da inicio a la implementación de las TRD para el 2020.</t>
  </si>
  <si>
    <r>
      <rPr>
        <b/>
        <sz val="10"/>
        <rFont val="Arial"/>
        <family val="2"/>
      </rPr>
      <t>Organización Documental</t>
    </r>
    <r>
      <rPr>
        <sz val="10"/>
        <rFont val="Arial"/>
        <family val="2"/>
      </rPr>
      <t xml:space="preserve">
</t>
    </r>
    <r>
      <rPr>
        <b/>
        <sz val="10"/>
        <rFont val="Arial"/>
        <family val="2"/>
      </rPr>
      <t>Tablas de Valoración Documental TVD</t>
    </r>
    <r>
      <rPr>
        <sz val="10"/>
        <rFont val="Arial"/>
        <family val="2"/>
      </rPr>
      <t xml:space="preserve">
El Ministerio de Justicia y del Derecho presuntamente incumple lo establecido en el acuerdo 02 de 2004, al no contar con TVD aprobadas y convalidadas por el AGN, para la organización del fondo documental acumulado del Ministerio de Justicia y del Derecho y de los fondos cerrados recibidos de las extintas entidades.
</t>
    </r>
  </si>
  <si>
    <t>ACCION 4</t>
  </si>
  <si>
    <t>Realizar el proceso de convalidación ante el AGN  de las TVD  de la documentación perteneciente a los acervos;  Fondo, Ministerio de Justicia y del Derecho, Fondo Seguridad de la Rama,  Fondo Rotatorio del Ministerio de Justicia, Fondo Para la Rehabilitación Penitenciaria y Carcelaria, Dirección Nacional de Estupefacientes .</t>
  </si>
  <si>
    <t xml:space="preserve">Presentar ajustes al AGN de las TVD  Fondo, Ministerio de Justicia y del Derecho, Fondo Seguridad de la Rama,  Fondo Rotatorio del Ministerio de Justicia, Fondo Para la Rehabilitación Penitenciaria y Carcelaria, Dirección Nacional de Estupefacientes </t>
  </si>
  <si>
    <t>Presentación de las TVD de los Fondos, Ministerio de Justicia y del Derecho, Fondo Seguridad de la Rama,  Fondo Rotatorio del Ministerio de Justicia, Fondo Para la Rehabilitación Penitenciaria y Carcelaria, Dirección Nacional de Estupefacientes ante el Comité evaluador de documentos</t>
  </si>
  <si>
    <t>Certificado de convalidación TVD</t>
  </si>
  <si>
    <t>Cinco (5) Certificados de inscripción en el RUSD.</t>
  </si>
  <si>
    <t>Implementar las TVD en archivo central.</t>
  </si>
  <si>
    <t>Archivo Central Organizado.</t>
  </si>
  <si>
    <r>
      <rPr>
        <b/>
        <sz val="10"/>
        <rFont val="Arial"/>
        <family val="2"/>
      </rPr>
      <t>Organización de Archivos de Gestión</t>
    </r>
    <r>
      <rPr>
        <sz val="10"/>
        <rFont val="Arial"/>
        <family val="2"/>
      </rPr>
      <t xml:space="preserve">.
El Ministerio de Justicia y del Derecho presuntamente incumple lo establecido en el artículo 4 del Acuerdo No 042 de 2002 (Articulo 7 inventario documental, y parágrafo del artículo 12 del acuerdo 02 de 2014, diligenciamiento de hoja de control.
</t>
    </r>
  </si>
  <si>
    <t>ACCION 5</t>
  </si>
  <si>
    <t>Actualizar el procedimiento de transferencias documentales.</t>
  </si>
  <si>
    <t>Procedimiento actualizado.</t>
  </si>
  <si>
    <t xml:space="preserve">El procedimiento P-GD-08 Gestión de Transferencias Documentales  fue aprobado, socializado y publicado el día 25 de octubre de 2019 en el Sistema de Gestión de Calidad (http://sig.minjusticia.gov.co/). </t>
  </si>
  <si>
    <t>Procedimiento de transferencias  documentales y correo de Socialización. http://info.minjusticia.gov.co:8083/Portals/0/2019/2_PGD-MJD_2019-2022.pdf</t>
  </si>
  <si>
    <t>Implementar hoja de control a expedientes.</t>
  </si>
  <si>
    <t>Expedientes organizados con hoja de control.</t>
  </si>
  <si>
    <t>Realizar seguimiento sobre la implementación del Formato Único de Inventario Documental FUID en archivos de Gestión.</t>
  </si>
  <si>
    <t>FUID Archivos de Gestión.</t>
  </si>
  <si>
    <t xml:space="preserve">
Se realizó seguimiento a 33 dependencias  las cuales  realizaron implementación del Formato Único de Inventario Documental FUID, y se da inicio a la programación de aplicación de TRD para el 2020.</t>
  </si>
  <si>
    <r>
      <rPr>
        <b/>
        <sz val="10"/>
        <rFont val="Arial"/>
        <family val="2"/>
      </rPr>
      <t>Historias laborales.</t>
    </r>
    <r>
      <rPr>
        <sz val="10"/>
        <rFont val="Arial"/>
        <family val="2"/>
      </rPr>
      <t xml:space="preserve">
El Ministerio de Justicia y del Derecho frente a procesos de organización de Historias Laborales presuntamente incumple lo establecido en la circular No 04 de 2003, y parágrafo del artículo 12 del acuerdo 02 de 2014, toda vez que todos los expedientes no cuentan con el diligenciamiento técnico de hoja de control, no se realiza proceso de foliación y el formato FUID no se implementa.
</t>
    </r>
  </si>
  <si>
    <t>ACCION 6</t>
  </si>
  <si>
    <t>Normalizar el flujo de archivo para la serie de historias laborales de acuerdo con lo establecido en la circular 04 de 2003 y articulo 12 del acuerdo 02 d e2014.</t>
  </si>
  <si>
    <t>Historias Laborales con Hoja de control.</t>
  </si>
  <si>
    <t>Ordenación, foliación y rotulación de expedientes conforme la circular 04 de 2003.</t>
  </si>
  <si>
    <t>Archivo de HL Organizado.</t>
  </si>
  <si>
    <r>
      <rPr>
        <b/>
        <sz val="10"/>
        <rFont val="Arial"/>
        <family val="2"/>
      </rPr>
      <t>Sistema Integrado de Conservación – SIC</t>
    </r>
    <r>
      <rPr>
        <sz val="10"/>
        <rFont val="Arial"/>
        <family val="2"/>
      </rPr>
      <t xml:space="preserve">
El Ministerio de Justicia y del Derecho presuntamente incumple las disposiciones establecidas en el Acuerdo 06 de 2014 al no contar con un Sistema Integrado de Conservación debidamente elaborado y aprobado por el representante legal, el cual debe contener todos los planes y programas que garanticen controles sistemáticos y periódicos de las condiciones ambientales, de infraestructura, de seguridad de la información, saneamiento, entre otros, con el fin de prevenir los deterioros y las situaciones de riesgo que se puedan presentar.
</t>
    </r>
  </si>
  <si>
    <t>ACCION 7</t>
  </si>
  <si>
    <t>Actualizar e implementar el Sistema Integrado de Conservación SIC del Ministerio de Justicia y del Derecho conforme lo establecido en el acuerdo 06 de 2014.</t>
  </si>
  <si>
    <t>Actualizar el SIC incluyendo el Plan de Preservación Digital a Largo Plazo.</t>
  </si>
  <si>
    <t>Sistema Integrado de Conservación</t>
  </si>
  <si>
    <t xml:space="preserve">Contrato N° 0184 y plan de trabajo </t>
  </si>
  <si>
    <t>Adoptar el sistema integrado de conservación.</t>
  </si>
  <si>
    <t>Acto administrativo de adopción del SIC.</t>
  </si>
  <si>
    <t>Acta de entrega de la obra de adecuación.</t>
  </si>
  <si>
    <t>Implementar el componente Plan de Conservación Documental.</t>
  </si>
  <si>
    <t>ACCION 8</t>
  </si>
  <si>
    <t>ACCION 9</t>
  </si>
  <si>
    <t>ACCION 10</t>
  </si>
  <si>
    <t>AVANCE DEL PLAN DE CUMPLIMIENTO (ACCIONES)</t>
  </si>
  <si>
    <t>Acción 1</t>
  </si>
  <si>
    <t>Acción 2</t>
  </si>
  <si>
    <t>Acción 3</t>
  </si>
  <si>
    <t>Acción 4</t>
  </si>
  <si>
    <t>Acción 5</t>
  </si>
  <si>
    <t>Acción 6</t>
  </si>
  <si>
    <t>Acción 8</t>
  </si>
  <si>
    <t>Acción 9</t>
  </si>
  <si>
    <t>Acción 10</t>
  </si>
  <si>
    <t>CUMPLIMIENTO DEL PLAN DE MEJORAMIENTO</t>
  </si>
  <si>
    <t>sobre 100%</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</si>
  <si>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</si>
  <si>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</si>
  <si>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</si>
  <si>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Columna "A" ITEM</t>
  </si>
  <si>
    <t>Número consecutivo de los hallazgos segun informe de inspección, control o vigilancia</t>
  </si>
  <si>
    <t>Columna "B" HALLAZGO</t>
  </si>
  <si>
    <t>Descripción del hallazgo según informe de inspección, control o vigilancia</t>
  </si>
  <si>
    <t>Columna "C" NÚMERO DE ACCIÓN"</t>
  </si>
  <si>
    <t>Enumerar la cantidad de acciones necesarias para subsanar el hallazgo. Se pueden agregar la cantidad de acciones que considere la entidad</t>
  </si>
  <si>
    <t>Columna "D" OBJETIVO</t>
  </si>
  <si>
    <t>Establecer  el / los objetivos según el número de acciones que permitan subsanar el hallazgo</t>
  </si>
  <si>
    <t>Columna "E" NÚMERO DE TAREA</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</si>
  <si>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</si>
  <si>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</si>
  <si>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</si>
  <si>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</si>
  <si>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</si>
  <si>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</si>
  <si>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</si>
  <si>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</si>
  <si>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</si>
  <si>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</si>
  <si>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</si>
  <si>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</si>
  <si>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</si>
  <si>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</si>
  <si>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Se realizo la sustentación de las TRD ante el Comité evaluador del Archivo General de la Nación, la sesión del 15 de octubre de 2020 del citado instrumento archivístico, el cual fue aprobado, se remitió la información nuevamente en el formato establecido como lo indica en el acta y así expedir certificado de convalidación del instrumento archivístico, realizar su inscripción en el Registro Único de Series Documentales – RUSD.</t>
  </si>
  <si>
    <t xml:space="preserve">Se cumplió con las etapas de ordenación y foliación de la unidad documental por parte de la dependencia teniendo en cuenta las Tablas de Retención Documental – TRD, al igual la conformación de bases de datos - FUID donde se captura la totalidad descriptiva de los Rótulos de Cajas o Carpetas. </t>
  </si>
  <si>
    <t>Se realizó la contratación de un profesional (contrato N° 0184 de 2020 de fecha 13 de febrero de 2020) quien realizo la actualización del Sistema Integrado de Preservación Documental, proporcionando al desarrollo de mejores prácticas cotidianas para el tratamiento físico y técnico de la información, con miras a la preservación y conservación de los documentos de archivo en las diferentes fases del ciclo de vida de la información.</t>
  </si>
  <si>
    <t>Hoja de control_Gestion Humana_Angiec</t>
  </si>
  <si>
    <t>Realizar inscripción en el RUSD</t>
  </si>
  <si>
    <t>El cumplimiento de esta actividad se encuentra sujeto a los términos de evaluación técnica definidos por el AGN en el acuerdo 04 de 2019. articulo 13.</t>
  </si>
  <si>
    <t>Actualizar la Política de Gestión Documental conforme al articulo 2.8.2.5.6. del Decreto 1080 de 2015.</t>
  </si>
  <si>
    <t>0%, Tarea por ejecutarse, depende del certificado de convalidación de las TVD.</t>
  </si>
  <si>
    <t>Diligenciar el Formato Único de Inventario Documental FUID en las dependencias.</t>
  </si>
  <si>
    <t>1. Codificación de las TVD (97 en total)
2. Ajuste de las historias institucionales y líneas de tiempo.
3. Ajuste a las estructuras organicofuncionales construidas. 
4. Ajuste a los procesos de disposición final.
5. Indagación y justificación de la normatividad para las series documentales de la época.
6. Juste a denominaciones de los asuntos según la normatividad de la época.</t>
  </si>
  <si>
    <t xml:space="preserve">Organizar los Archivos de Gestión de la entidad conforme las TRD y empleando el formato de hoja de control de expedientes en concordancia con lo dispuesto en el articulo 12 del acuerdo 02 de 2014. </t>
  </si>
  <si>
    <t>Realizar adecuaciones a las zonas de archivo priorizadas de acuerdo con el Diagnóstico de Gestión Documental para dar alcance a  lo descrito en el acuerdo 08 de 2014.</t>
  </si>
  <si>
    <t xml:space="preserve">Acción 7 </t>
  </si>
  <si>
    <t>Política de Gestión Documental Actualizada.</t>
  </si>
  <si>
    <t>Actualizar el PGD empleando la metodología establecida por el AGN. Decreto 1080 Anexo Técnico.</t>
  </si>
  <si>
    <t>Creación e implementación de un procedimiento de organización de archivos de gestión que incluya la adopción del FUID desde la etapa de creación de expedientes como método de control documental.</t>
  </si>
  <si>
    <t xml:space="preserve">100%. La tarea programada se encuentra realizada, y fue verificada por la OCI en los anteriores seguimientos. </t>
  </si>
  <si>
    <t>Implementar el Formato Único de Inventario Documental en las Dependencias del MJD conforme lo establecido en el acuerdo 042 de 2002.</t>
  </si>
  <si>
    <t>100%. La tarea programada se encuentra realizada, y fue verificada en los anteriores seguimientos. http://info.minjusticia.gov.co:8083/Portals/0/2019/1_Diagnostico_GD_2019.pdf</t>
  </si>
  <si>
    <t>100%.  La tarea programada se encuentra realizada, y fue verificada en los anteriores seguimientos.  
https://www.minjusticia.gov.co/Portals/0/Transparencia_MJD/1_2_PGD-MJD-F23122019.pdf</t>
  </si>
  <si>
    <t>100%. La tarea programada se encuentra realizada, y fue verificada por la OCI en los anteriores seguimientos.</t>
  </si>
  <si>
    <t xml:space="preserve">En cumplimiento de lo dispuesto en el artículo 19 del Acuerdo 004 de 2019, y una vez reunían los requisitos de aprobación y convalidación, se realizó su inscripción en el Registro Único de Series Documentales bajo el siguiente número: TRD-310. de las Tablas de Retención Documental del MJD </t>
  </si>
  <si>
    <t>Certificación Archivo General De La Nación Jorge Palacios Preciado.</t>
  </si>
  <si>
    <t xml:space="preserve">
Se realizo la actualización de los lineamientos donde precisa criterios dentro del proceso de organización de archivos de gestión orientados a la clasificación, ordenación, depuración y descripción de los documentos los cuales se encuentran descritos en el Manual de Archivo y correspondencia en el Numeral 6.2 Organización Documental – Lineamientos-Organización de Archivos de Gestión el cual fue aprobado y se encuentra publicado en el SIC.   </t>
  </si>
  <si>
    <t>https://sig.minjusticia.gov.co/</t>
  </si>
  <si>
    <t>El diagnóstico de Gestión Documental fue elaborado para determinar el estado actual de la implementación de los procesos archivísticos, Fue aprobado y publicado.</t>
  </si>
  <si>
    <t xml:space="preserve">Se deberán realizar todas las adecuaciones necesarias que le permitan al Ministerio de Justicia y del Derecho cumplir con el compromiso de conservar los expedientes del Archivo Central ubicado en la sede de Paloquemao. </t>
  </si>
  <si>
    <t>Hojas de control aplicadas  en el siguiente link:    https://minjusticiagovco-my.sharepoint.com/:f:/g/personal/marco_martinez_minjusticia_gov_co/Ei9lAlO-Pw9FgoNC0a4ew_QB8afveELWJ8wjODt_Hv-BBw?e=anu5O6  y  https://minjusticiagovco-my.sharepoint.com/:f:/g/personal/alexander_calderon_minjusticia_gov_co/EiN2CW0YwohOkOwBP_zbFEwBBRH3RONEnro7bRmJpNpNrg?e=5%3aZK9Sw3&amp;at=9</t>
  </si>
  <si>
    <t>Se emitió certificación Por el cual se adopta el Manual del Sistema Integrado de Conservación del
Ministerio de Justicia y del Derecho.</t>
  </si>
  <si>
    <t>Seguimiento No.7, marzo de 2020.</t>
  </si>
  <si>
    <t>100%.  La tarea programada se encuentra cumplida y fue validada en los anteriores seguimientos.
http://info.minjusticia.gov.co:8083/Portals/0/2019/2_PGD-MJD_2019-2022.pdf.
http://info.minjusticia.gov.co:8083/Portals/0/ServicioCiudadano/Doc/ProGesDocuPGD.pdf</t>
  </si>
  <si>
    <t>100%. La tarea programada se encuentra realizada, y fue verificada por la OCI en los anteriores seguimientos. Procedimiento de código P-GD-08, gestión de transferencias documentales.
http://sig.minjusticia.gov.co/</t>
  </si>
  <si>
    <t>100%. Tarea cumplida; se constata que se ordenaron, foliaron y rotularon los expedientes de historias laborales cerradas; también se verifica que el Grupo de Gestión Humana,  transfirió, en el año 2020, 130 carpetas (19 cajas), de historias laborales.</t>
  </si>
  <si>
    <t>100%. Actividad cumplida y verificada en seguimientos anteriores. El Comité Institucional de Gestión y Desempeño -CIGD-, aprobó la actualización del manual del SIC, incluyendo el plan de preservación digital a largo plazo.
file:///C:/Users/minjusticia/Downloads/M-gd-01%20sistema%20integrado%20de%20conservaci%C3%B3n%20(1).pdf</t>
  </si>
  <si>
    <t>Plan de trabajo del contrato No.249-2021.</t>
  </si>
  <si>
    <t>Contrato 249-2021</t>
  </si>
  <si>
    <t>Informe final del contratista y del supervisor</t>
  </si>
  <si>
    <t xml:space="preserve">50%. Se verifica avance en el plan de implementación del Programa de Gestión Documental PGD 2019-2022; en el trimestre se observa un 3% adicional; existe un porcentaje de ejecución en las actividades programadas, que suman el porcentaje informado. La implementación finaliza en diciembre del año 2022; se encuentra un avance adecuado al tiempo de ejecución.
Se corroboran los productos logrados en el mes de diciembre, de los contratos 064, 090, 093, y 251 del 2020, que aportan al plan de acción del Programa de Gestión.
También se constata que para el año 2021 se realizó la contratación del personal que apoyará la labor de implementación del PGD; se valida el plan de trabajo para cinco contratos de prestación de servicios, que corresponden a los números 013, 014, 015, 025 y 211 de 2021.  
https://www.minjusticia.gov.co/Portals/0/Transparencia_MJD/1_2_PGD-MJD-VF23122019.pdf                                                                                                                                            </t>
  </si>
  <si>
    <t xml:space="preserve">100%. La tarea programada se encuentra culminada; ya fue verificado por la OCI en los anteriores seguimientos. Se realizó el levantamiento de los inventarios documentales, con la implementación del FUID en las dependencias productoras. 
Para este año la OCI verificará que las TRD aprobadas se reflejen en los inventarios documentales de las dependencias productoras, en concordancia con los manuales y procedimientos aprobados por la entidad.
</t>
  </si>
  <si>
    <t>Fotos</t>
  </si>
  <si>
    <t xml:space="preserve">100%. Se verifica que, en el período de seguimiento, se realizó la inscripción de las Tablas de Retención Documental en el Registro Único de Series Documentales -RUSD-, bajo el número TRD-310. Se constató para tal efecto una certificación del 27 de enero de 2021, expedida por el AGN, Subdirección de Gestión del Patrimonio Documental. </t>
  </si>
  <si>
    <t>0%. Tarea por ejecutarse, la implementación de las TRDs aprobadas se verificará a partir de las transferencias documentales que realizarán las diferentes unidades documentales aprobadas; así como a través de las asistencias técnicas que se originen desde el GGD.</t>
  </si>
  <si>
    <t>Se cumplió con el  desarrollo de las actividades programadas en el avance del Proyecto de inversión el cual contempla Implementar la primera fase del PGD.</t>
  </si>
  <si>
    <t>Inventarios Documentales de las Dependencias.</t>
  </si>
  <si>
    <t>La implementación de las Hojas de Control se realizó a la totalidad de los expedientes de la Serie Documental Historias Laborales, que hacen parte del Grupo de Gestión Humana tanto a expedientes cerrados vigencia 2018 y 2019, estas hojas de control cumplen con la función de garantizar la seguridad e integridad en la descripción folio a folio de cada expediente, convirtiéndose en herramienta descriptiva lo cual hará fácil su consulta por parte de la dependencia.</t>
  </si>
  <si>
    <t>100%. Se constata que el Comité Evaluador de Documentos del AGN, convalidó las TRD del Ministerio; expidiendo como constancia de su cumplimiento la respectiva certificación, que se identifica con el radicado No 2-2021-229, fechada el 12 de enero de 2021.
El certificado de convalidación garantiza que las TRD del MJD   cumplen los requisitos técnicos de elaboración y aprobación, conforme a las normas expedidas sobre la materia.
Se recomienda al GGD, coordinar con el web master para que se publique el certificado de convalidación, en el enlace de transparencia del MJD; por cuanto se encuentra que el que  aparece en el punto 15.3.2 (transparencia),  no es el último certificado expedido, el 12 de enero de 2021 por el AGN.
También se recomienda al GGD avanzar en el tema de actualizar de nuevo las TRD aprobadas, ante el AGN, debido a los cambios que se efectuaron en la estructura organizacional del Ministerio, por la resolución No 95 de 2020, “Por la cual se modifica el artículo 1° de la Resolución 0685 de 2017, en el sentido de suprimir un grupo interno de trabajo adscrito a la Secretaría General, se crean unos Grupos Internos de Trabajo y asignan unas funciones.” 
https://www.minjusticia.gov.co/Servicio-al-Ciudadano/Tablas-de-Retenci%C3%B3n-Documental
https://www.minjusticia.gov.co/Portals/0/ServicioCiudadano/Doc/Certificacion_TRD_AGN.pdf</t>
  </si>
  <si>
    <t>60%. Se verifica, por las evidencias aportadas, como son el informe final del contratista PRO-CAS 2020 y el informe final del supervisor, que se ejecutó el contrato No.480-220, cuyo objeto fue el  de "reparar los daños causados en el Archivo Central del Ministerio de Justicia y del Derecho ubicado en Paloquemao carrera 27 #18-85 y los daños de la sede de la Calle 53 # 13-27 con ocasión del aguacero con inundación acaecido en Bogotá D.C. el 10 de marzo de 2020".</t>
  </si>
  <si>
    <t>45%. Se encontró que ya se contrató a la profesional que continuará, en el año 2021, con la implementación del SIC, en tal sentido se constata el plan de trabajo para el contrato No. 249-2021, con actividades programas hasta septiembre de este año.</t>
  </si>
  <si>
    <t>Informe y evidencias por contrato. 
Planes de trabajo 2021</t>
  </si>
  <si>
    <t>50%. Tarea en ejecución. Se consigna el mismo porcentaje verificado en el trimestre anterior, por cuanto se observó que, aún no se ha logrado el producto esperado, como es el acto administrativo de adopción del SIC.</t>
  </si>
  <si>
    <t>EVIDENCIAS: https://minjusticiagovco-my.sharepoint.com/:f:/g/personal/elder_villar_minjusticia_gov_co/EvmTBNuVoPxCsmoXJecNmAEBaADifLCKPvWLiXgCuAWosg?e=t62xOf</t>
  </si>
  <si>
    <t xml:space="preserve">40,70%. Se consigna el mismo porcentaje de avance del trimestre anterior, por cuanto no se diligenciaron hojas de control en el trimestre. Se constatará fisicamente el avance, en el siguiente trimestre; por cuanto los archivos, que corresponden al link visto habian sido verificados en el anterior informe (diciembre 2020)
</t>
  </si>
  <si>
    <t xml:space="preserve">El documento fue actualizado </t>
  </si>
  <si>
    <t xml:space="preserve">Se realizó la implementación  en las dependencias del Ministerio de Justicia y del Derecho de la hoja de control, se puede evidenciar en los  inventarios y en la documentación física de las transferencias recibidas, se dará inicio al seguimiento en la conformación de la misma y se brindara asistencias técnicas en procura del mejoramiento continua de este instrumento archivisto. </t>
  </si>
  <si>
    <t xml:space="preserve">0%. Tarea por ejecutarse; depende del concepto final del Comité Evaluador del Archivo General, para tal efecto se comprueba que no se han realizado nuevas mesas de trabajo sobre las TVD (previas a la sustentación final); se aclara que, las mesas de trabajo conjuntas se programan de acuerdo a la disponibilidad de agenda de los funcionarios del Grupo de Convalidación del AGN.
</t>
  </si>
  <si>
    <t>90%. Se constata que se avanza en la tarea, teniendo bajo consideración que en el período de seguimiento se realizó la publicación de la versión 1 del manual de archivo y correspondencia del Ministerio, que se identifica en el SIG con el código  M-GD-02, con vigencia a partir del 23/12/2020.
Se recomienda al GGD divulgar el manual desde sus diferentes canales, como también socializar e implementar los lineamientos establecidos, lo cual redundara en una mejora en  la organización de los archivos y expedientes.
https://sig.minjusticia.gov.co/
file:///C:/Users/minjusticia/Downloads/M-gd-02%20manual%20de%20archivo%20y%20correspondencia%20(1).pdf</t>
  </si>
  <si>
    <t xml:space="preserve">21%. Se consigna el mismo porcentaje del trimestre anterior; por cuanto la hoja de control se ha implantado en los archivos de gestión de siete dependencias productoras, a saber:
1. Grupo de Gestión Contractual.
2. Grupo de Gestión Documental.
3. Dirección de Justicia Transicional. 
4. Dirección de Justicia Formal.
5. Grupo de Gestión Humana. 
6. Dirección de Asuntos Internacionales. 
7. Fortalecimiento Justicia Étnica. 
Se recomienda al GGD, programar capacitaciones a funcionarios y contratistas, como también realizar seguimiento a la implementación de la hoja de control, formato SIG F-GD-01-10, en los archivos de gestión de las dependencias que aún no la han utilizado.
https://intranet.minjusticia.gov.co/Gesti%C3%B3n-Documental/Asistencia-T%C3%A9cnica-Gesti%C3%B3n-Documental
</t>
  </si>
  <si>
    <t xml:space="preserve">100%. Se observó en los anteriores seguimientos de OCI que, se realizó la implementación del FUID para las 33 dependencias que tienen archivos de gestión.
El seguimiento del GGD, a la implementación del FUID en los archivos de gestión, se ejecuta en el momento de realizar las transferencias documentales entre los archivos de gestión y el archivo central. 
Corresponde al GGD continuar con el seguimiento, desde la segunda línea de defensa, a la implementación del FUID y la hoja de control en los archivos de gestión del MJD.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</si>
</sst>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85">
    <xf numFmtId="0" fontId="0" fillId="0" borderId="0" xfId="0"/>
    <xf numFmtId="14" fontId="6" fillId="0" borderId="4" xfId="0" applyNumberFormat="1" applyFont="1" applyFill="1" applyBorder="1" applyAlignment="1">
      <alignment horizontal="justify" vertical="top" wrapText="1"/>
    </xf>
    <xf numFmtId="14" fontId="6" fillId="3" borderId="4" xfId="0" applyNumberFormat="1" applyFont="1" applyFill="1" applyBorder="1" applyAlignment="1">
      <alignment horizontal="justify" vertical="top" wrapText="1"/>
    </xf>
    <xf numFmtId="0" fontId="4"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14" fontId="6" fillId="0" borderId="8" xfId="0" applyNumberFormat="1" applyFont="1" applyFill="1" applyBorder="1" applyAlignment="1">
      <alignment horizontal="justify" vertical="center" wrapText="1"/>
    </xf>
    <xf numFmtId="1" fontId="6" fillId="3" borderId="8"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0" fontId="8" fillId="3" borderId="8" xfId="0" applyFont="1" applyFill="1" applyBorder="1" applyAlignment="1">
      <alignment horizontal="justify" vertical="top" wrapText="1"/>
    </xf>
    <xf numFmtId="0" fontId="8" fillId="3" borderId="23" xfId="0" applyFont="1" applyFill="1" applyBorder="1" applyAlignment="1">
      <alignment horizontal="justify" vertical="top" wrapText="1"/>
    </xf>
    <xf numFmtId="0" fontId="8" fillId="3" borderId="22" xfId="0" applyFont="1" applyFill="1" applyBorder="1" applyAlignment="1">
      <alignment horizontal="justify" vertical="top" wrapText="1"/>
    </xf>
    <xf numFmtId="0" fontId="8" fillId="3" borderId="4" xfId="0" applyFont="1" applyFill="1" applyBorder="1" applyAlignment="1">
      <alignment horizontal="justify" vertical="top" wrapText="1"/>
    </xf>
    <xf numFmtId="0" fontId="8" fillId="3" borderId="24"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0" fillId="0" borderId="4" xfId="0" applyBorder="1"/>
    <xf numFmtId="0" fontId="15" fillId="0" borderId="4" xfId="0" applyFont="1" applyBorder="1" applyAlignment="1">
      <alignment horizontal="justify" vertical="center"/>
    </xf>
    <xf numFmtId="0" fontId="8" fillId="0" borderId="8" xfId="0" applyFont="1" applyFill="1" applyBorder="1" applyAlignment="1">
      <alignment horizontal="justify" vertical="center" wrapText="1"/>
    </xf>
    <xf numFmtId="14" fontId="8" fillId="0" borderId="8"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6" fillId="0" borderId="23" xfId="0" applyFont="1" applyFill="1" applyBorder="1" applyAlignment="1">
      <alignment horizontal="justify" vertical="top" wrapText="1"/>
    </xf>
    <xf numFmtId="0" fontId="6" fillId="0" borderId="24" xfId="0" applyFont="1" applyFill="1" applyBorder="1" applyAlignment="1">
      <alignment horizontal="left" vertical="top" wrapText="1"/>
    </xf>
    <xf numFmtId="14" fontId="6" fillId="0" borderId="4" xfId="0" applyNumberFormat="1" applyFont="1" applyFill="1" applyBorder="1" applyAlignment="1">
      <alignment horizontal="justify" vertical="center" wrapText="1"/>
    </xf>
    <xf numFmtId="0" fontId="16" fillId="0" borderId="0" xfId="1"/>
    <xf numFmtId="10" fontId="6" fillId="3"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0" fontId="1" fillId="0" borderId="6" xfId="0" applyFont="1" applyBorder="1" applyAlignment="1">
      <alignment horizontal="center" vertical="center"/>
    </xf>
    <xf numFmtId="0" fontId="7" fillId="0" borderId="0" xfId="0" applyFont="1" applyAlignment="1">
      <alignment horizontal="right" vertical="center" wrapText="1"/>
    </xf>
    <xf numFmtId="0" fontId="6" fillId="0" borderId="22" xfId="0" applyFont="1" applyFill="1" applyBorder="1" applyAlignment="1">
      <alignment horizontal="center" vertical="center"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5" fillId="2" borderId="8" xfId="0" applyFont="1" applyFill="1" applyBorder="1" applyAlignment="1">
      <alignment horizontal="center" vertical="center" textRotation="89" wrapText="1"/>
    </xf>
    <xf numFmtId="0" fontId="6" fillId="0" borderId="4" xfId="0" applyFont="1" applyFill="1" applyBorder="1" applyAlignment="1">
      <alignment horizontal="justify" vertical="top" wrapText="1"/>
    </xf>
    <xf numFmtId="0" fontId="6" fillId="3" borderId="8" xfId="0"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10" fontId="6" fillId="0" borderId="8" xfId="0" applyNumberFormat="1" applyFont="1" applyFill="1" applyBorder="1" applyAlignment="1">
      <alignment horizontal="center" vertical="center" wrapText="1"/>
    </xf>
    <xf numFmtId="0" fontId="8" fillId="0" borderId="4" xfId="0" applyFont="1" applyFill="1" applyBorder="1" applyAlignment="1">
      <alignment horizontal="justify" vertical="top" wrapText="1"/>
    </xf>
    <xf numFmtId="0" fontId="6" fillId="0" borderId="20" xfId="0" applyFont="1" applyBorder="1" applyAlignment="1">
      <alignment horizontal="justify" vertical="top" wrapText="1"/>
    </xf>
    <xf numFmtId="0" fontId="6" fillId="0" borderId="18" xfId="0" applyFont="1" applyBorder="1" applyAlignment="1">
      <alignment horizontal="justify" vertical="top" wrapText="1"/>
    </xf>
    <xf numFmtId="0" fontId="8" fillId="0" borderId="13" xfId="0" applyFont="1" applyBorder="1" applyAlignment="1">
      <alignment horizontal="justify" vertical="top" wrapText="1"/>
    </xf>
    <xf numFmtId="0" fontId="8" fillId="0" borderId="33" xfId="0" applyFont="1" applyFill="1" applyBorder="1" applyAlignment="1">
      <alignment horizontal="justify" vertical="top" wrapText="1"/>
    </xf>
    <xf numFmtId="0" fontId="8" fillId="0" borderId="30" xfId="0" applyFont="1" applyFill="1" applyBorder="1" applyAlignment="1">
      <alignment horizontal="justify" vertical="top" wrapText="1"/>
    </xf>
    <xf numFmtId="0" fontId="16" fillId="0" borderId="4" xfId="1" applyBorder="1" applyAlignment="1">
      <alignment vertical="center"/>
    </xf>
    <xf numFmtId="0" fontId="8" fillId="0" borderId="18" xfId="0" applyFont="1" applyBorder="1" applyAlignment="1">
      <alignment horizontal="justify" vertical="top" wrapText="1"/>
    </xf>
    <xf numFmtId="0" fontId="6" fillId="0" borderId="13" xfId="0" applyFont="1" applyBorder="1" applyAlignment="1">
      <alignment vertical="center" wrapText="1"/>
    </xf>
    <xf numFmtId="0" fontId="6" fillId="0" borderId="4" xfId="0" applyFont="1" applyBorder="1" applyAlignment="1">
      <alignment horizontal="left" vertical="top" wrapText="1"/>
    </xf>
    <xf numFmtId="9" fontId="8" fillId="0" borderId="13" xfId="0" applyNumberFormat="1" applyFont="1" applyBorder="1" applyAlignment="1">
      <alignment horizontal="justify" vertical="top" wrapText="1"/>
    </xf>
    <xf numFmtId="0" fontId="6" fillId="0" borderId="8" xfId="0" applyFont="1" applyFill="1" applyBorder="1" applyAlignment="1">
      <alignment horizontal="justify" vertical="top" wrapText="1"/>
    </xf>
    <xf numFmtId="0" fontId="16" fillId="3" borderId="23" xfId="1" applyFill="1" applyBorder="1" applyAlignment="1">
      <alignment horizontal="justify" vertical="top"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10" fontId="8"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2" xfId="0" applyFont="1" applyFill="1" applyBorder="1" applyAlignment="1">
      <alignment horizontal="justify" vertical="center" wrapText="1"/>
    </xf>
    <xf numFmtId="0" fontId="6" fillId="0" borderId="36" xfId="0" applyFont="1" applyFill="1" applyBorder="1" applyAlignment="1">
      <alignment horizontal="justify" vertical="center" wrapText="1"/>
    </xf>
    <xf numFmtId="0" fontId="6" fillId="0" borderId="8" xfId="0" applyFont="1" applyFill="1" applyBorder="1" applyAlignment="1">
      <alignment horizontal="justify" vertical="center" wrapText="1"/>
    </xf>
    <xf numFmtId="10" fontId="6" fillId="0" borderId="32" xfId="0" applyNumberFormat="1" applyFont="1" applyFill="1" applyBorder="1" applyAlignment="1">
      <alignment horizontal="center" vertical="center" wrapText="1"/>
    </xf>
    <xf numFmtId="10" fontId="6" fillId="0" borderId="36"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2" borderId="32" xfId="0" applyFont="1" applyFill="1" applyBorder="1" applyAlignment="1">
      <alignment horizontal="center" vertical="center" textRotation="89" wrapText="1"/>
    </xf>
    <xf numFmtId="0" fontId="5" fillId="2" borderId="36" xfId="0" applyFont="1" applyFill="1" applyBorder="1" applyAlignment="1">
      <alignment horizontal="center" vertical="center" textRotation="89" wrapText="1"/>
    </xf>
    <xf numFmtId="0" fontId="5" fillId="2" borderId="8" xfId="0" applyFont="1" applyFill="1" applyBorder="1" applyAlignment="1">
      <alignment horizontal="center" vertical="center" textRotation="89" wrapText="1"/>
    </xf>
    <xf numFmtId="10" fontId="6" fillId="3" borderId="39" xfId="0" applyNumberFormat="1" applyFont="1" applyFill="1" applyBorder="1" applyAlignment="1">
      <alignment horizontal="center" vertical="center" wrapText="1"/>
    </xf>
    <xf numFmtId="10" fontId="6" fillId="3" borderId="36" xfId="0" applyNumberFormat="1" applyFont="1" applyFill="1" applyBorder="1" applyAlignment="1">
      <alignment horizontal="center" vertical="center" wrapText="1"/>
    </xf>
    <xf numFmtId="10" fontId="6" fillId="3" borderId="8" xfId="0"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9"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5" fillId="2" borderId="39" xfId="0" applyFont="1" applyFill="1" applyBorder="1" applyAlignment="1">
      <alignment horizontal="center" vertical="center" textRotation="89"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5" fillId="2" borderId="4" xfId="0" applyFont="1" applyFill="1" applyBorder="1" applyAlignment="1">
      <alignment horizontal="center" vertical="center" textRotation="89" wrapText="1"/>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8" fillId="0" borderId="4" xfId="0" applyFont="1" applyFill="1" applyBorder="1" applyAlignment="1">
      <alignment horizontal="justify" vertical="top" wrapText="1"/>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10" fontId="6" fillId="3" borderId="4" xfId="0" applyNumberFormat="1" applyFont="1" applyFill="1" applyBorder="1" applyAlignment="1">
      <alignment horizontal="center" vertical="center" wrapText="1"/>
    </xf>
    <xf numFmtId="0" fontId="6" fillId="3" borderId="8"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8" fillId="0" borderId="13"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5" fillId="0" borderId="4"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2" fillId="0" borderId="1" xfId="0" applyFont="1" applyBorder="1" applyAlignment="1">
      <alignment horizontal="center" vertical="center"/>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28" xfId="0" applyFont="1" applyFill="1" applyBorder="1" applyAlignment="1">
      <alignment horizontal="center" vertical="center" wrapText="1"/>
    </xf>
  </cellXfs>
  <cellStyles count="2">
    <cellStyle name="Hipervínculo"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injusticiagovco-my.sharepoint.com/:f:/g/personal/marco_martinez_minjusticia_gov_co/Ei9lAlO-Pw9FgoNC0a4ew_QB8afveELWJ8wjODt_Hv-BBw?e=7H2kox"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27</xdr:row>
      <xdr:rowOff>0</xdr:rowOff>
    </xdr:from>
    <xdr:to>
      <xdr:col>14</xdr:col>
      <xdr:colOff>152400</xdr:colOff>
      <xdr:row>27</xdr:row>
      <xdr:rowOff>152400</xdr:rowOff>
    </xdr:to>
    <xdr:pic>
      <xdr:nvPicPr>
        <xdr:cNvPr id="2" name="Imagen 1">
          <a:hlinkClick xmlns:r="http://schemas.openxmlformats.org/officeDocument/2006/relationships" r:id="rId1" tgtFrame="_blank"/>
          <a:extLst>
            <a:ext uri="{FF2B5EF4-FFF2-40B4-BE49-F238E27FC236}">
              <a16:creationId xmlns:a16="http://schemas.microsoft.com/office/drawing/2014/main" id="{4950EDA8-6FF2-404B-B237-7EC407F1ED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07075" y="30194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info.minjusticia.gov.co:8083/Portals/0/2019/2_PGD-MJD_2019-2022.pdf" TargetMode="External"/><Relationship Id="rId7" Type="http://schemas.openxmlformats.org/officeDocument/2006/relationships/printerSettings" Target="../printerSettings/printerSettings1.bin"/><Relationship Id="rId2" Type="http://schemas.openxmlformats.org/officeDocument/2006/relationships/hyperlink" Target="http://info.minjusticia.gov.co:8083/Portals/0/2019/2_PGD-MJD_2019-2022.pdf" TargetMode="External"/><Relationship Id="rId1" Type="http://schemas.openxmlformats.org/officeDocument/2006/relationships/hyperlink" Target="http://info.minjusticia.gov.co:8083/Portals/0/2019/1_Diagnostico_GD_2019.pdf" TargetMode="External"/><Relationship Id="rId6" Type="http://schemas.openxmlformats.org/officeDocument/2006/relationships/hyperlink" Target="https://sig.minjusticia.gov.co/" TargetMode="External"/><Relationship Id="rId11" Type="http://schemas.openxmlformats.org/officeDocument/2006/relationships/comments" Target="../comments1.xml"/><Relationship Id="rId5" Type="http://schemas.openxmlformats.org/officeDocument/2006/relationships/hyperlink" Target="https://minjusticiagovco-my.sharepoint.com/:f:/g/personal/marco_martinez_minjusticia_gov_co/Ei9lAlO-Pw9FgoNC0a4ew_QB8afveELWJ8wjODt_Hv-BBw?e=7H2kox" TargetMode="External"/><Relationship Id="rId10" Type="http://schemas.openxmlformats.org/officeDocument/2006/relationships/vmlDrawing" Target="../drawings/vmlDrawing2.vml"/><Relationship Id="rId4" Type="http://schemas.openxmlformats.org/officeDocument/2006/relationships/hyperlink" Target="http://sig.minjusticia.gov.co/"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51"/>
  <sheetViews>
    <sheetView showGridLines="0" tabSelected="1" view="pageBreakPreview" topLeftCell="G25" zoomScale="80" zoomScaleNormal="80" zoomScaleSheetLayoutView="80" zoomScalePageLayoutView="55" workbookViewId="0">
      <selection activeCell="P27" sqref="P27"/>
    </sheetView>
  </sheetViews>
  <sheetFormatPr baseColWidth="10" defaultColWidth="11.42578125" defaultRowHeight="15" x14ac:dyDescent="0.25"/>
  <cols>
    <col min="2" max="2" width="40.42578125" customWidth="1"/>
    <col min="3" max="3" width="11.85546875" customWidth="1"/>
    <col min="4" max="4" width="41.5703125" customWidth="1"/>
    <col min="6" max="6" width="34.5703125" customWidth="1"/>
    <col min="7" max="7" width="12.5703125" bestFit="1" customWidth="1"/>
    <col min="8" max="8" width="15.85546875" customWidth="1"/>
    <col min="9" max="9" width="11.42578125" style="31"/>
    <col min="10" max="10" width="13.85546875" style="31" customWidth="1"/>
    <col min="11" max="11" width="14.140625" customWidth="1"/>
    <col min="12" max="12" width="13.5703125" customWidth="1"/>
    <col min="13" max="13" width="46.42578125" customWidth="1"/>
    <col min="14" max="14" width="17.28515625" customWidth="1"/>
    <col min="15" max="15" width="32.85546875" customWidth="1"/>
    <col min="16" max="16" width="54" customWidth="1"/>
    <col min="17" max="17" width="38.28515625" customWidth="1"/>
    <col min="19" max="19" width="14.7109375" customWidth="1"/>
    <col min="20" max="20" width="20.140625" customWidth="1"/>
  </cols>
  <sheetData>
    <row r="3" spans="1:20" x14ac:dyDescent="0.25">
      <c r="A3" s="162" t="s">
        <v>0</v>
      </c>
      <c r="B3" s="162"/>
      <c r="C3" s="163" t="s">
        <v>1</v>
      </c>
      <c r="D3" s="164"/>
      <c r="E3" s="164"/>
      <c r="F3" s="164"/>
      <c r="G3" s="164"/>
      <c r="H3" s="164"/>
      <c r="I3" s="165"/>
      <c r="J3" s="29" t="s">
        <v>2</v>
      </c>
      <c r="K3" s="166" t="s">
        <v>3</v>
      </c>
      <c r="L3" s="167"/>
      <c r="M3" s="167"/>
      <c r="N3" s="167"/>
      <c r="O3" s="167"/>
      <c r="P3" s="167"/>
      <c r="Q3" s="167"/>
      <c r="R3" s="167"/>
      <c r="S3" s="167"/>
      <c r="T3" s="168"/>
    </row>
    <row r="4" spans="1:20" x14ac:dyDescent="0.25">
      <c r="A4" s="162" t="s">
        <v>4</v>
      </c>
      <c r="B4" s="162"/>
      <c r="C4" s="163" t="s">
        <v>5</v>
      </c>
      <c r="D4" s="164"/>
      <c r="E4" s="164"/>
      <c r="F4" s="164"/>
      <c r="G4" s="164"/>
      <c r="H4" s="164"/>
      <c r="I4" s="165"/>
      <c r="J4" s="169" t="s">
        <v>6</v>
      </c>
      <c r="K4" s="170"/>
      <c r="L4" s="171">
        <v>43615</v>
      </c>
      <c r="M4" s="172"/>
      <c r="N4" s="172"/>
      <c r="O4" s="172"/>
      <c r="P4" s="172"/>
      <c r="Q4" s="172"/>
      <c r="R4" s="172"/>
      <c r="S4" s="172"/>
      <c r="T4" s="173"/>
    </row>
    <row r="5" spans="1:20" x14ac:dyDescent="0.25">
      <c r="A5" s="162" t="s">
        <v>7</v>
      </c>
      <c r="B5" s="162"/>
      <c r="C5" s="174" t="s">
        <v>8</v>
      </c>
      <c r="D5" s="175"/>
      <c r="E5" s="175"/>
      <c r="F5" s="175"/>
      <c r="G5" s="175"/>
      <c r="H5" s="175"/>
      <c r="I5" s="176"/>
      <c r="J5" s="177" t="s">
        <v>9</v>
      </c>
      <c r="K5" s="178"/>
      <c r="L5" s="179" t="s">
        <v>10</v>
      </c>
      <c r="M5" s="172"/>
      <c r="N5" s="172"/>
      <c r="O5" s="172"/>
      <c r="P5" s="172"/>
      <c r="Q5" s="172"/>
      <c r="R5" s="172"/>
      <c r="S5" s="172"/>
      <c r="T5" s="173"/>
    </row>
    <row r="6" spans="1:20" x14ac:dyDescent="0.25">
      <c r="A6" s="162" t="s">
        <v>11</v>
      </c>
      <c r="B6" s="162"/>
      <c r="C6" s="163" t="s">
        <v>12</v>
      </c>
      <c r="D6" s="164"/>
      <c r="E6" s="164"/>
      <c r="F6" s="164"/>
      <c r="G6" s="164"/>
      <c r="H6" s="164"/>
      <c r="I6" s="164"/>
      <c r="J6" s="69"/>
      <c r="K6" s="21"/>
      <c r="L6" s="22"/>
      <c r="M6" s="22"/>
      <c r="N6" s="22"/>
      <c r="O6" s="22"/>
      <c r="P6" s="22"/>
      <c r="Q6" s="22"/>
      <c r="R6" s="22"/>
      <c r="S6" s="22"/>
      <c r="T6" s="23"/>
    </row>
    <row r="7" spans="1:20" ht="26.25" customHeight="1" thickBot="1" x14ac:dyDescent="0.3">
      <c r="A7" s="161" t="s">
        <v>13</v>
      </c>
      <c r="B7" s="161"/>
      <c r="C7" s="158"/>
      <c r="D7" s="159"/>
      <c r="E7" s="159"/>
      <c r="F7" s="159"/>
      <c r="G7" s="159"/>
      <c r="H7" s="159"/>
      <c r="I7" s="159"/>
      <c r="J7" s="159"/>
      <c r="K7" s="159"/>
      <c r="L7" s="159"/>
      <c r="M7" s="159"/>
      <c r="N7" s="159"/>
      <c r="O7" s="159"/>
      <c r="P7" s="159"/>
      <c r="Q7" s="159"/>
      <c r="R7" s="159"/>
      <c r="S7" s="159"/>
      <c r="T7" s="160"/>
    </row>
    <row r="8" spans="1:20" ht="15.75" x14ac:dyDescent="0.25">
      <c r="A8" s="142" t="s">
        <v>14</v>
      </c>
      <c r="B8" s="143"/>
      <c r="C8" s="144"/>
      <c r="D8" s="144"/>
      <c r="E8" s="144"/>
      <c r="F8" s="144"/>
      <c r="G8" s="144"/>
      <c r="H8" s="144"/>
      <c r="I8" s="144"/>
      <c r="J8" s="144"/>
      <c r="K8" s="144"/>
      <c r="L8" s="144"/>
      <c r="M8" s="144"/>
      <c r="N8" s="144"/>
      <c r="O8" s="145"/>
      <c r="P8" s="148" t="s">
        <v>15</v>
      </c>
      <c r="Q8" s="149"/>
      <c r="R8" s="139" t="s">
        <v>16</v>
      </c>
      <c r="S8" s="140"/>
      <c r="T8" s="141"/>
    </row>
    <row r="9" spans="1:20" ht="28.5" customHeight="1" x14ac:dyDescent="0.25">
      <c r="A9" s="152" t="s">
        <v>17</v>
      </c>
      <c r="B9" s="126" t="s">
        <v>18</v>
      </c>
      <c r="C9" s="126" t="s">
        <v>19</v>
      </c>
      <c r="D9" s="126" t="s">
        <v>20</v>
      </c>
      <c r="E9" s="126" t="s">
        <v>21</v>
      </c>
      <c r="F9" s="126" t="s">
        <v>22</v>
      </c>
      <c r="G9" s="126" t="s">
        <v>23</v>
      </c>
      <c r="H9" s="126"/>
      <c r="I9" s="126" t="s">
        <v>24</v>
      </c>
      <c r="J9" s="126" t="s">
        <v>25</v>
      </c>
      <c r="K9" s="128" t="s">
        <v>26</v>
      </c>
      <c r="L9" s="126" t="s">
        <v>27</v>
      </c>
      <c r="M9" s="126" t="s">
        <v>28</v>
      </c>
      <c r="N9" s="126" t="s">
        <v>29</v>
      </c>
      <c r="O9" s="133" t="s">
        <v>30</v>
      </c>
      <c r="P9" s="123" t="s">
        <v>31</v>
      </c>
      <c r="Q9" s="150" t="s">
        <v>32</v>
      </c>
      <c r="R9" s="154" t="s">
        <v>33</v>
      </c>
      <c r="S9" s="156" t="s">
        <v>34</v>
      </c>
      <c r="T9" s="146" t="s">
        <v>35</v>
      </c>
    </row>
    <row r="10" spans="1:20" ht="15.75" thickBot="1" x14ac:dyDescent="0.3">
      <c r="A10" s="153"/>
      <c r="B10" s="127"/>
      <c r="C10" s="127"/>
      <c r="D10" s="127"/>
      <c r="E10" s="127"/>
      <c r="F10" s="127"/>
      <c r="G10" s="14" t="s">
        <v>36</v>
      </c>
      <c r="H10" s="14" t="s">
        <v>37</v>
      </c>
      <c r="I10" s="127"/>
      <c r="J10" s="127"/>
      <c r="K10" s="129"/>
      <c r="L10" s="127"/>
      <c r="M10" s="127"/>
      <c r="N10" s="127"/>
      <c r="O10" s="134"/>
      <c r="P10" s="124"/>
      <c r="Q10" s="151"/>
      <c r="R10" s="155"/>
      <c r="S10" s="157"/>
      <c r="T10" s="147"/>
    </row>
    <row r="11" spans="1:20" ht="168" customHeight="1" x14ac:dyDescent="0.25">
      <c r="A11" s="100">
        <v>1</v>
      </c>
      <c r="B11" s="101" t="s">
        <v>38</v>
      </c>
      <c r="C11" s="110" t="s">
        <v>39</v>
      </c>
      <c r="D11" s="107" t="s">
        <v>40</v>
      </c>
      <c r="E11" s="26" t="s">
        <v>41</v>
      </c>
      <c r="F11" s="76" t="s">
        <v>42</v>
      </c>
      <c r="G11" s="45">
        <v>43646</v>
      </c>
      <c r="H11" s="45">
        <v>43677</v>
      </c>
      <c r="I11" s="43">
        <f>(H11-G11)/7</f>
        <v>4.4285714285714288</v>
      </c>
      <c r="J11" s="79">
        <v>1</v>
      </c>
      <c r="K11" s="32" t="s">
        <v>43</v>
      </c>
      <c r="L11" s="104">
        <f>AVERAGE(J11:J14)</f>
        <v>0.75</v>
      </c>
      <c r="M11" s="18" t="s">
        <v>44</v>
      </c>
      <c r="N11" s="13" t="s">
        <v>45</v>
      </c>
      <c r="O11" s="18"/>
      <c r="P11" s="15" t="s">
        <v>166</v>
      </c>
      <c r="Q11" s="24" t="s">
        <v>179</v>
      </c>
      <c r="R11" s="17"/>
      <c r="S11" s="13"/>
      <c r="T11" s="18"/>
    </row>
    <row r="12" spans="1:20" ht="369.75" x14ac:dyDescent="0.25">
      <c r="A12" s="98"/>
      <c r="B12" s="102"/>
      <c r="C12" s="111"/>
      <c r="D12" s="108"/>
      <c r="E12" s="26" t="s">
        <v>46</v>
      </c>
      <c r="F12" s="72" t="s">
        <v>47</v>
      </c>
      <c r="G12" s="44">
        <v>43738</v>
      </c>
      <c r="H12" s="45">
        <v>44196</v>
      </c>
      <c r="I12" s="43">
        <f>(H12-G12)/7</f>
        <v>65.428571428571431</v>
      </c>
      <c r="J12" s="79">
        <v>1</v>
      </c>
      <c r="K12" s="32" t="s">
        <v>48</v>
      </c>
      <c r="L12" s="105"/>
      <c r="M12" s="18" t="s">
        <v>150</v>
      </c>
      <c r="N12" s="13" t="s">
        <v>45</v>
      </c>
      <c r="O12" s="18" t="s">
        <v>172</v>
      </c>
      <c r="P12" s="81" t="s">
        <v>195</v>
      </c>
      <c r="Q12" s="24" t="s">
        <v>179</v>
      </c>
      <c r="R12" s="17"/>
      <c r="S12" s="13"/>
      <c r="T12" s="18"/>
    </row>
    <row r="13" spans="1:20" ht="128.25" customHeight="1" x14ac:dyDescent="0.25">
      <c r="A13" s="98"/>
      <c r="B13" s="102"/>
      <c r="C13" s="111"/>
      <c r="D13" s="108"/>
      <c r="E13" s="26" t="s">
        <v>49</v>
      </c>
      <c r="F13" s="72" t="s">
        <v>154</v>
      </c>
      <c r="G13" s="44">
        <v>43922</v>
      </c>
      <c r="H13" s="45">
        <v>44196</v>
      </c>
      <c r="I13" s="43">
        <f>(H13-G13)/7</f>
        <v>39.142857142857146</v>
      </c>
      <c r="J13" s="79">
        <v>1</v>
      </c>
      <c r="K13" s="32" t="s">
        <v>50</v>
      </c>
      <c r="L13" s="105"/>
      <c r="M13" s="18" t="s">
        <v>171</v>
      </c>
      <c r="N13" s="13" t="s">
        <v>45</v>
      </c>
      <c r="O13" s="18" t="s">
        <v>172</v>
      </c>
      <c r="P13" s="15" t="s">
        <v>190</v>
      </c>
      <c r="Q13" s="24" t="s">
        <v>179</v>
      </c>
      <c r="R13" s="17"/>
      <c r="S13" s="13"/>
      <c r="T13" s="18"/>
    </row>
    <row r="14" spans="1:20" ht="128.25" customHeight="1" x14ac:dyDescent="0.25">
      <c r="A14" s="99"/>
      <c r="B14" s="103"/>
      <c r="C14" s="112"/>
      <c r="D14" s="109"/>
      <c r="E14" s="26" t="s">
        <v>51</v>
      </c>
      <c r="F14" s="72" t="s">
        <v>52</v>
      </c>
      <c r="G14" s="44">
        <v>43922</v>
      </c>
      <c r="H14" s="45">
        <v>44926</v>
      </c>
      <c r="I14" s="43">
        <f>(H14-G14)/7</f>
        <v>143.42857142857142</v>
      </c>
      <c r="J14" s="79">
        <v>0</v>
      </c>
      <c r="K14" s="32" t="s">
        <v>53</v>
      </c>
      <c r="L14" s="106"/>
      <c r="M14" s="18" t="s">
        <v>155</v>
      </c>
      <c r="N14" s="13" t="s">
        <v>45</v>
      </c>
      <c r="O14" s="18"/>
      <c r="P14" s="15" t="s">
        <v>191</v>
      </c>
      <c r="Q14" s="24" t="s">
        <v>179</v>
      </c>
      <c r="R14" s="17"/>
      <c r="S14" s="13"/>
      <c r="T14" s="18"/>
    </row>
    <row r="15" spans="1:20" ht="97.5" customHeight="1" x14ac:dyDescent="0.25">
      <c r="A15" s="99">
        <v>2</v>
      </c>
      <c r="B15" s="103" t="s">
        <v>54</v>
      </c>
      <c r="C15" s="112" t="s">
        <v>55</v>
      </c>
      <c r="D15" s="103" t="s">
        <v>56</v>
      </c>
      <c r="E15" s="26" t="s">
        <v>57</v>
      </c>
      <c r="F15" s="57" t="s">
        <v>58</v>
      </c>
      <c r="G15" s="58">
        <v>43617</v>
      </c>
      <c r="H15" s="59">
        <v>43646</v>
      </c>
      <c r="I15" s="43">
        <f t="shared" ref="I15:I38" si="0">(H15-G15)/7</f>
        <v>4.1428571428571432</v>
      </c>
      <c r="J15" s="79">
        <v>1</v>
      </c>
      <c r="K15" s="32" t="s">
        <v>59</v>
      </c>
      <c r="L15" s="115">
        <f>AVERAGE(J15:J18)</f>
        <v>0.875</v>
      </c>
      <c r="M15" s="18" t="s">
        <v>175</v>
      </c>
      <c r="N15" s="13" t="s">
        <v>45</v>
      </c>
      <c r="O15" s="65" t="s">
        <v>60</v>
      </c>
      <c r="P15" s="81" t="s">
        <v>168</v>
      </c>
      <c r="Q15" s="24" t="s">
        <v>179</v>
      </c>
      <c r="R15" s="17"/>
      <c r="S15" s="13"/>
      <c r="T15" s="18"/>
    </row>
    <row r="16" spans="1:20" ht="98.25" customHeight="1" x14ac:dyDescent="0.25">
      <c r="A16" s="99"/>
      <c r="B16" s="103"/>
      <c r="C16" s="112"/>
      <c r="D16" s="103"/>
      <c r="E16" s="27" t="s">
        <v>61</v>
      </c>
      <c r="F16" s="57" t="s">
        <v>156</v>
      </c>
      <c r="G16" s="58">
        <v>43647</v>
      </c>
      <c r="H16" s="45">
        <v>43738</v>
      </c>
      <c r="I16" s="43">
        <f t="shared" ref="I16" si="1">(H16-G16)/7</f>
        <v>13</v>
      </c>
      <c r="J16" s="79">
        <v>1</v>
      </c>
      <c r="K16" s="32" t="s">
        <v>163</v>
      </c>
      <c r="L16" s="115"/>
      <c r="M16" s="18" t="s">
        <v>202</v>
      </c>
      <c r="N16" s="13" t="s">
        <v>45</v>
      </c>
      <c r="O16" s="65" t="s">
        <v>62</v>
      </c>
      <c r="P16" s="81" t="s">
        <v>169</v>
      </c>
      <c r="Q16" s="24" t="s">
        <v>179</v>
      </c>
      <c r="R16" s="17"/>
      <c r="S16" s="13"/>
      <c r="T16" s="18"/>
    </row>
    <row r="17" spans="1:20" ht="147" customHeight="1" x14ac:dyDescent="0.25">
      <c r="A17" s="137"/>
      <c r="B17" s="118"/>
      <c r="C17" s="122"/>
      <c r="D17" s="138"/>
      <c r="E17" s="27" t="s">
        <v>63</v>
      </c>
      <c r="F17" s="57" t="s">
        <v>164</v>
      </c>
      <c r="G17" s="58">
        <v>43647</v>
      </c>
      <c r="H17" s="45">
        <v>43769</v>
      </c>
      <c r="I17" s="43">
        <f t="shared" si="0"/>
        <v>17.428571428571427</v>
      </c>
      <c r="J17" s="79">
        <v>1</v>
      </c>
      <c r="K17" s="32" t="s">
        <v>64</v>
      </c>
      <c r="L17" s="130"/>
      <c r="M17" s="18" t="s">
        <v>202</v>
      </c>
      <c r="N17" s="13" t="s">
        <v>45</v>
      </c>
      <c r="O17" s="65" t="s">
        <v>62</v>
      </c>
      <c r="P17" s="82" t="s">
        <v>180</v>
      </c>
      <c r="Q17" s="24" t="s">
        <v>179</v>
      </c>
      <c r="R17" s="19"/>
      <c r="S17" s="68"/>
      <c r="T17" s="18"/>
    </row>
    <row r="18" spans="1:20" ht="212.25" customHeight="1" x14ac:dyDescent="0.25">
      <c r="A18" s="137"/>
      <c r="B18" s="118"/>
      <c r="C18" s="122"/>
      <c r="D18" s="138"/>
      <c r="E18" s="27" t="s">
        <v>65</v>
      </c>
      <c r="F18" s="48" t="s">
        <v>66</v>
      </c>
      <c r="G18" s="46">
        <v>43770</v>
      </c>
      <c r="H18" s="47">
        <v>44926</v>
      </c>
      <c r="I18" s="43">
        <f t="shared" si="0"/>
        <v>165.14285714285714</v>
      </c>
      <c r="J18" s="79">
        <v>0.5</v>
      </c>
      <c r="K18" s="28" t="s">
        <v>67</v>
      </c>
      <c r="L18" s="130"/>
      <c r="M18" s="18" t="s">
        <v>192</v>
      </c>
      <c r="N18" s="13" t="s">
        <v>45</v>
      </c>
      <c r="O18" s="20" t="s">
        <v>198</v>
      </c>
      <c r="P18" s="82" t="s">
        <v>187</v>
      </c>
      <c r="Q18" s="24" t="s">
        <v>179</v>
      </c>
      <c r="R18" s="19"/>
      <c r="S18" s="68"/>
      <c r="T18" s="20"/>
    </row>
    <row r="19" spans="1:20" ht="221.25" customHeight="1" x14ac:dyDescent="0.25">
      <c r="A19" s="99">
        <v>3</v>
      </c>
      <c r="B19" s="103" t="s">
        <v>68</v>
      </c>
      <c r="C19" s="112" t="s">
        <v>69</v>
      </c>
      <c r="D19" s="131" t="s">
        <v>167</v>
      </c>
      <c r="E19" s="26" t="s">
        <v>57</v>
      </c>
      <c r="F19" s="73" t="s">
        <v>165</v>
      </c>
      <c r="G19" s="64">
        <v>43864</v>
      </c>
      <c r="H19" s="64">
        <v>44926</v>
      </c>
      <c r="I19" s="43">
        <f t="shared" si="0"/>
        <v>151.71428571428572</v>
      </c>
      <c r="J19" s="79">
        <v>0.9</v>
      </c>
      <c r="K19" s="32" t="s">
        <v>70</v>
      </c>
      <c r="L19" s="115">
        <f>AVERAGE(J19:J20)</f>
        <v>0.95</v>
      </c>
      <c r="M19" s="18" t="s">
        <v>173</v>
      </c>
      <c r="N19" s="13" t="s">
        <v>45</v>
      </c>
      <c r="O19" s="92" t="s">
        <v>174</v>
      </c>
      <c r="P19" s="82" t="s">
        <v>205</v>
      </c>
      <c r="Q19" s="24" t="s">
        <v>179</v>
      </c>
      <c r="R19" s="51"/>
      <c r="S19" s="49"/>
      <c r="T19" s="50"/>
    </row>
    <row r="20" spans="1:20" ht="165" customHeight="1" x14ac:dyDescent="0.25">
      <c r="A20" s="137"/>
      <c r="B20" s="118"/>
      <c r="C20" s="122"/>
      <c r="D20" s="132"/>
      <c r="E20" s="27" t="s">
        <v>63</v>
      </c>
      <c r="F20" s="73" t="s">
        <v>158</v>
      </c>
      <c r="G20" s="46">
        <v>43770</v>
      </c>
      <c r="H20" s="46">
        <v>44804</v>
      </c>
      <c r="I20" s="60">
        <f t="shared" si="0"/>
        <v>147.71428571428572</v>
      </c>
      <c r="J20" s="79">
        <v>1</v>
      </c>
      <c r="K20" s="61" t="s">
        <v>71</v>
      </c>
      <c r="L20" s="130"/>
      <c r="M20" s="18" t="s">
        <v>72</v>
      </c>
      <c r="N20" s="13" t="s">
        <v>45</v>
      </c>
      <c r="O20" s="20" t="s">
        <v>193</v>
      </c>
      <c r="P20" s="54" t="s">
        <v>188</v>
      </c>
      <c r="Q20" s="24" t="s">
        <v>179</v>
      </c>
      <c r="R20" s="54"/>
      <c r="S20" s="52"/>
      <c r="T20" s="53"/>
    </row>
    <row r="21" spans="1:20" ht="178.5" customHeight="1" x14ac:dyDescent="0.25">
      <c r="A21" s="97">
        <v>4</v>
      </c>
      <c r="B21" s="117" t="s">
        <v>73</v>
      </c>
      <c r="C21" s="119" t="s">
        <v>74</v>
      </c>
      <c r="D21" s="116" t="s">
        <v>75</v>
      </c>
      <c r="E21" s="26" t="s">
        <v>57</v>
      </c>
      <c r="F21" s="67" t="s">
        <v>76</v>
      </c>
      <c r="G21" s="44">
        <v>43647</v>
      </c>
      <c r="H21" s="45">
        <v>43738</v>
      </c>
      <c r="I21" s="43">
        <f t="shared" si="0"/>
        <v>13</v>
      </c>
      <c r="J21" s="79">
        <v>1</v>
      </c>
      <c r="K21" s="32" t="s">
        <v>43</v>
      </c>
      <c r="L21" s="113">
        <f>AVERAGE(J21:J24)</f>
        <v>0.25</v>
      </c>
      <c r="M21" s="18" t="s">
        <v>159</v>
      </c>
      <c r="N21" s="13" t="s">
        <v>45</v>
      </c>
      <c r="O21" s="18"/>
      <c r="P21" s="15" t="s">
        <v>170</v>
      </c>
      <c r="Q21" s="24" t="s">
        <v>179</v>
      </c>
      <c r="R21" s="17"/>
      <c r="S21" s="13"/>
      <c r="T21" s="55"/>
    </row>
    <row r="22" spans="1:20" ht="147.75" customHeight="1" x14ac:dyDescent="0.25">
      <c r="A22" s="98"/>
      <c r="B22" s="102"/>
      <c r="C22" s="111"/>
      <c r="D22" s="108"/>
      <c r="E22" s="27" t="s">
        <v>61</v>
      </c>
      <c r="F22" s="72" t="s">
        <v>77</v>
      </c>
      <c r="G22" s="44">
        <v>43738</v>
      </c>
      <c r="H22" s="45">
        <v>43921</v>
      </c>
      <c r="I22" s="43">
        <f t="shared" si="0"/>
        <v>26.142857142857142</v>
      </c>
      <c r="J22" s="77">
        <v>0</v>
      </c>
      <c r="K22" s="28" t="s">
        <v>78</v>
      </c>
      <c r="L22" s="114"/>
      <c r="M22" s="18" t="s">
        <v>155</v>
      </c>
      <c r="N22" s="13" t="s">
        <v>45</v>
      </c>
      <c r="O22" s="20"/>
      <c r="P22" s="83" t="s">
        <v>204</v>
      </c>
      <c r="Q22" s="24" t="s">
        <v>179</v>
      </c>
      <c r="R22" s="19"/>
      <c r="S22" s="68"/>
      <c r="T22" s="55"/>
    </row>
    <row r="23" spans="1:20" ht="113.25" customHeight="1" x14ac:dyDescent="0.25">
      <c r="A23" s="98"/>
      <c r="B23" s="102"/>
      <c r="C23" s="111"/>
      <c r="D23" s="108"/>
      <c r="E23" s="27" t="s">
        <v>63</v>
      </c>
      <c r="F23" s="72" t="s">
        <v>154</v>
      </c>
      <c r="G23" s="44">
        <v>43892</v>
      </c>
      <c r="H23" s="45">
        <v>44196</v>
      </c>
      <c r="I23" s="43">
        <f t="shared" si="0"/>
        <v>43.428571428571431</v>
      </c>
      <c r="J23" s="77">
        <v>0</v>
      </c>
      <c r="K23" s="32" t="s">
        <v>79</v>
      </c>
      <c r="L23" s="114"/>
      <c r="M23" s="18" t="s">
        <v>155</v>
      </c>
      <c r="N23" s="13" t="s">
        <v>45</v>
      </c>
      <c r="O23" s="20"/>
      <c r="P23" s="83" t="s">
        <v>157</v>
      </c>
      <c r="Q23" s="24" t="s">
        <v>179</v>
      </c>
      <c r="R23" s="19"/>
      <c r="S23" s="68"/>
      <c r="T23" s="55"/>
    </row>
    <row r="24" spans="1:20" ht="132" customHeight="1" x14ac:dyDescent="0.25">
      <c r="A24" s="99"/>
      <c r="B24" s="103"/>
      <c r="C24" s="112"/>
      <c r="D24" s="109"/>
      <c r="E24" s="27" t="s">
        <v>65</v>
      </c>
      <c r="F24" s="72" t="s">
        <v>80</v>
      </c>
      <c r="G24" s="44">
        <v>43863</v>
      </c>
      <c r="H24" s="45">
        <v>44926</v>
      </c>
      <c r="I24" s="43">
        <f t="shared" si="0"/>
        <v>151.85714285714286</v>
      </c>
      <c r="J24" s="77">
        <v>0</v>
      </c>
      <c r="K24" s="32" t="s">
        <v>81</v>
      </c>
      <c r="L24" s="115"/>
      <c r="M24" s="62" t="s">
        <v>155</v>
      </c>
      <c r="N24" s="13" t="s">
        <v>45</v>
      </c>
      <c r="O24" s="18"/>
      <c r="P24" s="83" t="s">
        <v>157</v>
      </c>
      <c r="Q24" s="24" t="s">
        <v>179</v>
      </c>
      <c r="R24" s="17"/>
      <c r="S24" s="13"/>
      <c r="T24" s="68"/>
    </row>
    <row r="25" spans="1:20" ht="117" customHeight="1" x14ac:dyDescent="0.25">
      <c r="A25" s="99">
        <v>5</v>
      </c>
      <c r="B25" s="103" t="s">
        <v>82</v>
      </c>
      <c r="C25" s="112" t="s">
        <v>83</v>
      </c>
      <c r="D25" s="103" t="s">
        <v>160</v>
      </c>
      <c r="E25" s="26" t="s">
        <v>57</v>
      </c>
      <c r="F25" s="67" t="s">
        <v>84</v>
      </c>
      <c r="G25" s="44">
        <v>43647</v>
      </c>
      <c r="H25" s="45">
        <v>43708</v>
      </c>
      <c r="I25" s="43">
        <f t="shared" si="0"/>
        <v>8.7142857142857135</v>
      </c>
      <c r="J25" s="79">
        <v>1</v>
      </c>
      <c r="K25" s="28" t="s">
        <v>85</v>
      </c>
      <c r="L25" s="115">
        <f>AVERAGE(J25:J27)</f>
        <v>0.73666666666666669</v>
      </c>
      <c r="M25" s="62" t="s">
        <v>86</v>
      </c>
      <c r="N25" s="13" t="s">
        <v>45</v>
      </c>
      <c r="O25" s="18" t="s">
        <v>87</v>
      </c>
      <c r="P25" s="83" t="s">
        <v>181</v>
      </c>
      <c r="Q25" s="24" t="s">
        <v>179</v>
      </c>
      <c r="R25" s="17"/>
      <c r="S25" s="13"/>
      <c r="T25" s="18"/>
    </row>
    <row r="26" spans="1:20" ht="301.5" customHeight="1" x14ac:dyDescent="0.25">
      <c r="A26" s="137"/>
      <c r="B26" s="118"/>
      <c r="C26" s="122"/>
      <c r="D26" s="138"/>
      <c r="E26" s="26" t="s">
        <v>61</v>
      </c>
      <c r="F26" s="57" t="s">
        <v>88</v>
      </c>
      <c r="G26" s="46">
        <v>43647</v>
      </c>
      <c r="H26" s="47">
        <v>44926</v>
      </c>
      <c r="I26" s="43">
        <f t="shared" si="0"/>
        <v>182.71428571428572</v>
      </c>
      <c r="J26" s="95">
        <v>0.21</v>
      </c>
      <c r="K26" s="28" t="s">
        <v>89</v>
      </c>
      <c r="L26" s="130"/>
      <c r="M26" s="78" t="s">
        <v>203</v>
      </c>
      <c r="N26" s="13" t="s">
        <v>45</v>
      </c>
      <c r="O26" s="20" t="s">
        <v>177</v>
      </c>
      <c r="P26" s="85" t="s">
        <v>206</v>
      </c>
      <c r="Q26" s="24" t="s">
        <v>179</v>
      </c>
      <c r="R26" s="19"/>
      <c r="S26" s="68"/>
      <c r="T26" s="20"/>
    </row>
    <row r="27" spans="1:20" ht="232.5" customHeight="1" x14ac:dyDescent="0.25">
      <c r="A27" s="137"/>
      <c r="B27" s="118"/>
      <c r="C27" s="122"/>
      <c r="D27" s="138"/>
      <c r="E27" s="27" t="s">
        <v>63</v>
      </c>
      <c r="F27" s="94" t="s">
        <v>90</v>
      </c>
      <c r="G27" s="46">
        <v>43678</v>
      </c>
      <c r="H27" s="47">
        <v>44926</v>
      </c>
      <c r="I27" s="43">
        <f t="shared" si="0"/>
        <v>178.28571428571428</v>
      </c>
      <c r="J27" s="79">
        <v>1</v>
      </c>
      <c r="K27" s="28" t="s">
        <v>91</v>
      </c>
      <c r="L27" s="130"/>
      <c r="M27" s="75" t="s">
        <v>92</v>
      </c>
      <c r="N27" s="84" t="s">
        <v>45</v>
      </c>
      <c r="O27" s="80" t="s">
        <v>193</v>
      </c>
      <c r="P27" s="80" t="s">
        <v>207</v>
      </c>
      <c r="Q27" s="24" t="s">
        <v>179</v>
      </c>
      <c r="R27" s="19"/>
      <c r="S27" s="68"/>
      <c r="T27" s="20"/>
    </row>
    <row r="28" spans="1:20" ht="241.5" customHeight="1" x14ac:dyDescent="0.25">
      <c r="A28" s="97">
        <v>6</v>
      </c>
      <c r="B28" s="103" t="s">
        <v>93</v>
      </c>
      <c r="C28" s="119" t="s">
        <v>94</v>
      </c>
      <c r="D28" s="103" t="s">
        <v>95</v>
      </c>
      <c r="E28" s="26" t="s">
        <v>57</v>
      </c>
      <c r="F28" s="96" t="s">
        <v>88</v>
      </c>
      <c r="G28" s="46">
        <v>43647</v>
      </c>
      <c r="H28" s="47">
        <v>44561</v>
      </c>
      <c r="I28" s="43">
        <f t="shared" si="0"/>
        <v>130.57142857142858</v>
      </c>
      <c r="J28" s="79">
        <v>0.40699999999999997</v>
      </c>
      <c r="K28" s="61" t="s">
        <v>96</v>
      </c>
      <c r="L28" s="115">
        <f>AVERAGE(J28:J29)</f>
        <v>0.70350000000000001</v>
      </c>
      <c r="M28" s="63" t="s">
        <v>194</v>
      </c>
      <c r="N28" s="13" t="s">
        <v>45</v>
      </c>
      <c r="O28" s="86" t="s">
        <v>153</v>
      </c>
      <c r="P28" s="80" t="s">
        <v>201</v>
      </c>
      <c r="Q28" s="24" t="s">
        <v>179</v>
      </c>
      <c r="R28" s="17"/>
      <c r="S28" s="13"/>
      <c r="T28" s="20"/>
    </row>
    <row r="29" spans="1:20" ht="142.5" customHeight="1" x14ac:dyDescent="0.25">
      <c r="A29" s="98"/>
      <c r="B29" s="118"/>
      <c r="C29" s="111"/>
      <c r="D29" s="138"/>
      <c r="E29" s="27" t="s">
        <v>61</v>
      </c>
      <c r="F29" s="96" t="s">
        <v>97</v>
      </c>
      <c r="G29" s="46">
        <v>43647</v>
      </c>
      <c r="H29" s="47">
        <v>44196</v>
      </c>
      <c r="I29" s="43">
        <f t="shared" si="0"/>
        <v>78.428571428571431</v>
      </c>
      <c r="J29" s="79">
        <v>1</v>
      </c>
      <c r="K29" s="61" t="s">
        <v>98</v>
      </c>
      <c r="L29" s="130"/>
      <c r="M29" s="63" t="s">
        <v>151</v>
      </c>
      <c r="N29" s="13" t="s">
        <v>45</v>
      </c>
      <c r="O29" s="18" t="s">
        <v>189</v>
      </c>
      <c r="P29" s="87" t="s">
        <v>182</v>
      </c>
      <c r="Q29" s="24" t="s">
        <v>179</v>
      </c>
      <c r="R29" s="19"/>
      <c r="S29" s="68"/>
      <c r="T29" s="56"/>
    </row>
    <row r="30" spans="1:20" ht="165.75" customHeight="1" x14ac:dyDescent="0.25">
      <c r="A30" s="97">
        <v>7</v>
      </c>
      <c r="B30" s="103" t="s">
        <v>99</v>
      </c>
      <c r="C30" s="119" t="s">
        <v>100</v>
      </c>
      <c r="D30" s="116" t="s">
        <v>101</v>
      </c>
      <c r="E30" s="26" t="s">
        <v>57</v>
      </c>
      <c r="F30" s="72" t="s">
        <v>102</v>
      </c>
      <c r="G30" s="44">
        <v>43864</v>
      </c>
      <c r="H30" s="45">
        <v>44195</v>
      </c>
      <c r="I30" s="43">
        <f t="shared" si="0"/>
        <v>47.285714285714285</v>
      </c>
      <c r="J30" s="79">
        <v>1</v>
      </c>
      <c r="K30" s="32" t="s">
        <v>103</v>
      </c>
      <c r="L30" s="113">
        <f>AVERAGE(J30:J33)</f>
        <v>0.63750000000000007</v>
      </c>
      <c r="M30" s="63" t="s">
        <v>152</v>
      </c>
      <c r="N30" s="72" t="s">
        <v>45</v>
      </c>
      <c r="O30" s="84" t="s">
        <v>104</v>
      </c>
      <c r="P30" s="88" t="s">
        <v>183</v>
      </c>
      <c r="Q30" s="24" t="s">
        <v>179</v>
      </c>
      <c r="R30" s="17"/>
      <c r="S30" s="13"/>
      <c r="T30" s="68"/>
    </row>
    <row r="31" spans="1:20" ht="165.75" customHeight="1" x14ac:dyDescent="0.25">
      <c r="A31" s="98"/>
      <c r="B31" s="103"/>
      <c r="C31" s="111"/>
      <c r="D31" s="108"/>
      <c r="E31" s="26" t="s">
        <v>61</v>
      </c>
      <c r="F31" s="72" t="s">
        <v>105</v>
      </c>
      <c r="G31" s="44">
        <v>44013</v>
      </c>
      <c r="H31" s="45">
        <v>44561</v>
      </c>
      <c r="I31" s="43">
        <v>95</v>
      </c>
      <c r="J31" s="79">
        <v>0.5</v>
      </c>
      <c r="K31" s="32" t="s">
        <v>106</v>
      </c>
      <c r="L31" s="114"/>
      <c r="M31" s="93" t="s">
        <v>178</v>
      </c>
      <c r="N31" s="13" t="s">
        <v>45</v>
      </c>
      <c r="O31" s="84"/>
      <c r="P31" s="89" t="s">
        <v>199</v>
      </c>
      <c r="Q31" s="24" t="s">
        <v>179</v>
      </c>
      <c r="R31" s="17"/>
      <c r="S31" s="13"/>
      <c r="T31" s="18"/>
    </row>
    <row r="32" spans="1:20" ht="165.75" customHeight="1" x14ac:dyDescent="0.25">
      <c r="A32" s="98"/>
      <c r="B32" s="103"/>
      <c r="C32" s="111"/>
      <c r="D32" s="108"/>
      <c r="E32" s="26" t="s">
        <v>63</v>
      </c>
      <c r="F32" s="67" t="s">
        <v>161</v>
      </c>
      <c r="G32" s="42">
        <v>44013</v>
      </c>
      <c r="H32" s="45">
        <v>44561</v>
      </c>
      <c r="I32" s="43">
        <f t="shared" si="0"/>
        <v>78.285714285714292</v>
      </c>
      <c r="J32" s="79">
        <v>0.6</v>
      </c>
      <c r="K32" s="32" t="s">
        <v>107</v>
      </c>
      <c r="L32" s="114"/>
      <c r="M32" s="67" t="s">
        <v>176</v>
      </c>
      <c r="N32" s="13" t="s">
        <v>45</v>
      </c>
      <c r="O32" s="18" t="s">
        <v>186</v>
      </c>
      <c r="P32" s="90" t="s">
        <v>196</v>
      </c>
      <c r="Q32" s="24" t="s">
        <v>179</v>
      </c>
      <c r="R32" s="17"/>
      <c r="S32" s="13"/>
      <c r="T32" s="18"/>
    </row>
    <row r="33" spans="1:20" ht="165.75" customHeight="1" x14ac:dyDescent="0.25">
      <c r="A33" s="99"/>
      <c r="B33" s="118"/>
      <c r="C33" s="112"/>
      <c r="D33" s="109"/>
      <c r="E33" s="26" t="s">
        <v>65</v>
      </c>
      <c r="F33" s="67" t="s">
        <v>108</v>
      </c>
      <c r="G33" s="44">
        <v>44013</v>
      </c>
      <c r="H33" s="45">
        <v>44926</v>
      </c>
      <c r="I33" s="43">
        <f t="shared" si="0"/>
        <v>130.42857142857142</v>
      </c>
      <c r="J33" s="79">
        <v>0.45</v>
      </c>
      <c r="K33" s="32"/>
      <c r="L33" s="115"/>
      <c r="M33" s="67" t="s">
        <v>185</v>
      </c>
      <c r="N33" s="13" t="s">
        <v>45</v>
      </c>
      <c r="O33" s="18" t="s">
        <v>184</v>
      </c>
      <c r="P33" s="90" t="s">
        <v>197</v>
      </c>
      <c r="Q33" s="24" t="s">
        <v>179</v>
      </c>
      <c r="R33" s="17"/>
      <c r="S33" s="13"/>
      <c r="T33" s="18"/>
    </row>
    <row r="34" spans="1:20" ht="28.35" customHeight="1" x14ac:dyDescent="0.25">
      <c r="A34" s="99">
        <v>8</v>
      </c>
      <c r="B34" s="120"/>
      <c r="C34" s="112" t="s">
        <v>109</v>
      </c>
      <c r="D34" s="120"/>
      <c r="E34" s="26" t="s">
        <v>57</v>
      </c>
      <c r="F34" s="67"/>
      <c r="G34" s="11"/>
      <c r="H34" s="12"/>
      <c r="I34" s="34">
        <f t="shared" si="0"/>
        <v>0</v>
      </c>
      <c r="J34" s="79">
        <v>0</v>
      </c>
      <c r="K34" s="32"/>
      <c r="L34" s="115">
        <f>AVERAGE(J34:J35)</f>
        <v>0</v>
      </c>
      <c r="M34" s="91" t="s">
        <v>200</v>
      </c>
      <c r="N34" s="13" t="s">
        <v>45</v>
      </c>
      <c r="O34" s="18"/>
      <c r="P34" s="15"/>
      <c r="Q34" s="24"/>
      <c r="R34" s="17"/>
      <c r="S34" s="13"/>
      <c r="T34" s="18"/>
    </row>
    <row r="35" spans="1:20" ht="28.35" customHeight="1" x14ac:dyDescent="0.25">
      <c r="A35" s="137"/>
      <c r="B35" s="121"/>
      <c r="C35" s="122"/>
      <c r="D35" s="125"/>
      <c r="E35" s="27" t="s">
        <v>63</v>
      </c>
      <c r="F35" s="3"/>
      <c r="G35" s="1"/>
      <c r="H35" s="2"/>
      <c r="I35" s="34">
        <f t="shared" si="0"/>
        <v>0</v>
      </c>
      <c r="J35" s="79">
        <v>0</v>
      </c>
      <c r="K35" s="28"/>
      <c r="L35" s="130"/>
      <c r="M35" s="75"/>
      <c r="N35" s="13" t="s">
        <v>45</v>
      </c>
      <c r="O35" s="20"/>
      <c r="P35" s="16"/>
      <c r="Q35" s="25"/>
      <c r="R35" s="19"/>
      <c r="S35" s="68"/>
      <c r="T35" s="20"/>
    </row>
    <row r="36" spans="1:20" ht="28.35" customHeight="1" x14ac:dyDescent="0.25">
      <c r="A36" s="71">
        <v>9</v>
      </c>
      <c r="B36" s="67"/>
      <c r="C36" s="74" t="s">
        <v>110</v>
      </c>
      <c r="D36" s="67"/>
      <c r="E36" s="26" t="s">
        <v>57</v>
      </c>
      <c r="F36" s="67"/>
      <c r="G36" s="11"/>
      <c r="H36" s="12"/>
      <c r="I36" s="34">
        <f t="shared" si="0"/>
        <v>0</v>
      </c>
      <c r="J36" s="79">
        <v>0</v>
      </c>
      <c r="K36" s="32"/>
      <c r="L36" s="66">
        <f>AVERAGE(J36:J36)</f>
        <v>0</v>
      </c>
      <c r="M36" s="67"/>
      <c r="N36" s="13" t="s">
        <v>45</v>
      </c>
      <c r="O36" s="18"/>
      <c r="P36" s="15"/>
      <c r="Q36" s="24"/>
      <c r="R36" s="17"/>
      <c r="S36" s="13"/>
      <c r="T36" s="18"/>
    </row>
    <row r="37" spans="1:20" ht="28.35" customHeight="1" x14ac:dyDescent="0.25">
      <c r="A37" s="99">
        <v>10</v>
      </c>
      <c r="B37" s="120"/>
      <c r="C37" s="112" t="s">
        <v>111</v>
      </c>
      <c r="D37" s="120"/>
      <c r="E37" s="26" t="s">
        <v>57</v>
      </c>
      <c r="F37" s="67"/>
      <c r="G37" s="11"/>
      <c r="H37" s="12"/>
      <c r="I37" s="34">
        <f t="shared" si="0"/>
        <v>0</v>
      </c>
      <c r="J37" s="79">
        <v>0</v>
      </c>
      <c r="K37" s="32"/>
      <c r="L37" s="115">
        <f>AVERAGE(J37:J38)</f>
        <v>0</v>
      </c>
      <c r="M37" s="67"/>
      <c r="N37" s="13" t="s">
        <v>45</v>
      </c>
      <c r="O37" s="18"/>
      <c r="P37" s="15"/>
      <c r="Q37" s="24"/>
      <c r="R37" s="17"/>
      <c r="S37" s="13"/>
      <c r="T37" s="18"/>
    </row>
    <row r="38" spans="1:20" ht="28.35" customHeight="1" x14ac:dyDescent="0.25">
      <c r="A38" s="137"/>
      <c r="B38" s="121"/>
      <c r="C38" s="122"/>
      <c r="D38" s="125"/>
      <c r="E38" s="27" t="s">
        <v>63</v>
      </c>
      <c r="F38" s="3"/>
      <c r="G38" s="1"/>
      <c r="H38" s="12"/>
      <c r="I38" s="34">
        <f t="shared" si="0"/>
        <v>0</v>
      </c>
      <c r="J38" s="79">
        <v>0</v>
      </c>
      <c r="K38" s="28"/>
      <c r="L38" s="130"/>
      <c r="M38" s="75"/>
      <c r="N38" s="13" t="s">
        <v>45</v>
      </c>
      <c r="O38" s="20"/>
      <c r="P38" s="16"/>
      <c r="Q38" s="25"/>
      <c r="R38" s="19"/>
      <c r="S38" s="68"/>
      <c r="T38" s="20"/>
    </row>
    <row r="39" spans="1:20" ht="30" customHeight="1" x14ac:dyDescent="0.25">
      <c r="A39" s="135" t="s">
        <v>112</v>
      </c>
      <c r="B39" s="135"/>
      <c r="C39" s="135"/>
      <c r="D39" s="135"/>
      <c r="E39" s="4" t="s">
        <v>113</v>
      </c>
      <c r="F39" s="5">
        <f>L11</f>
        <v>0.75</v>
      </c>
      <c r="G39" s="6"/>
      <c r="H39" s="6"/>
      <c r="I39" s="35"/>
      <c r="J39" s="79"/>
      <c r="K39" s="6"/>
      <c r="L39" s="6"/>
      <c r="M39" s="6"/>
      <c r="N39" s="6"/>
      <c r="O39" s="6"/>
      <c r="P39" s="6"/>
      <c r="Q39" s="6"/>
      <c r="R39" s="7"/>
      <c r="S39" s="7"/>
      <c r="T39" s="7"/>
    </row>
    <row r="40" spans="1:20" x14ac:dyDescent="0.25">
      <c r="A40" s="70"/>
      <c r="B40" s="70"/>
      <c r="C40" s="8"/>
      <c r="D40" s="8"/>
      <c r="E40" s="4" t="s">
        <v>114</v>
      </c>
      <c r="F40" s="5">
        <f>L15</f>
        <v>0.875</v>
      </c>
      <c r="G40" s="6"/>
      <c r="H40" s="6"/>
      <c r="I40" s="35"/>
      <c r="J40" s="79"/>
      <c r="K40" s="6"/>
      <c r="L40" s="6"/>
      <c r="M40" s="6"/>
      <c r="N40" s="6"/>
      <c r="O40" s="6"/>
      <c r="P40" s="6"/>
      <c r="Q40" s="6"/>
      <c r="R40" s="7"/>
      <c r="S40" s="7"/>
      <c r="T40" s="7"/>
    </row>
    <row r="41" spans="1:20" x14ac:dyDescent="0.25">
      <c r="A41" s="70"/>
      <c r="B41" s="70"/>
      <c r="C41" s="8"/>
      <c r="D41" s="8"/>
      <c r="E41" s="4" t="s">
        <v>115</v>
      </c>
      <c r="F41" s="5">
        <f>L19</f>
        <v>0.95</v>
      </c>
      <c r="G41" s="6"/>
      <c r="H41" s="6"/>
      <c r="I41" s="35"/>
      <c r="J41" s="30"/>
      <c r="K41" s="6"/>
      <c r="L41" s="6"/>
      <c r="M41" s="6"/>
      <c r="N41" s="6"/>
      <c r="O41" s="6"/>
      <c r="P41" s="6"/>
      <c r="Q41" s="6"/>
      <c r="R41" s="7"/>
      <c r="S41" s="7"/>
      <c r="T41" s="7"/>
    </row>
    <row r="42" spans="1:20" x14ac:dyDescent="0.25">
      <c r="A42" s="70"/>
      <c r="B42" s="70"/>
      <c r="C42" s="8"/>
      <c r="D42" s="8"/>
      <c r="E42" s="4" t="s">
        <v>116</v>
      </c>
      <c r="F42" s="5">
        <f>L21</f>
        <v>0.25</v>
      </c>
      <c r="G42" s="6"/>
      <c r="H42" s="6"/>
      <c r="I42" s="35"/>
      <c r="J42" s="30"/>
      <c r="K42" s="6"/>
      <c r="L42" s="6"/>
      <c r="M42" s="6"/>
      <c r="N42" s="6"/>
      <c r="O42" s="6"/>
      <c r="P42" s="6"/>
      <c r="Q42" s="6"/>
      <c r="R42" s="7"/>
      <c r="S42" s="7"/>
      <c r="T42" s="7"/>
    </row>
    <row r="43" spans="1:20" x14ac:dyDescent="0.25">
      <c r="A43" s="70"/>
      <c r="B43" s="70"/>
      <c r="C43" s="8"/>
      <c r="D43" s="8"/>
      <c r="E43" s="4" t="s">
        <v>117</v>
      </c>
      <c r="F43" s="5">
        <f>L25</f>
        <v>0.73666666666666669</v>
      </c>
      <c r="G43" s="6"/>
      <c r="H43" s="6"/>
      <c r="I43" s="35"/>
      <c r="J43" s="30"/>
      <c r="K43" s="6"/>
      <c r="L43" s="6"/>
      <c r="M43" s="6"/>
      <c r="N43" s="6"/>
      <c r="O43" s="6"/>
      <c r="P43" s="6"/>
      <c r="Q43" s="6"/>
      <c r="R43" s="7"/>
      <c r="S43" s="7"/>
      <c r="T43" s="7"/>
    </row>
    <row r="44" spans="1:20" x14ac:dyDescent="0.25">
      <c r="A44" s="70"/>
      <c r="B44" s="70"/>
      <c r="C44" s="8"/>
      <c r="D44" s="8"/>
      <c r="E44" s="4" t="s">
        <v>118</v>
      </c>
      <c r="F44" s="5">
        <f>L28</f>
        <v>0.70350000000000001</v>
      </c>
      <c r="G44" s="6"/>
      <c r="H44" s="6"/>
      <c r="I44" s="35"/>
      <c r="J44" s="30"/>
      <c r="K44" s="6"/>
      <c r="L44" s="6"/>
      <c r="M44" s="6"/>
      <c r="N44" s="6"/>
      <c r="O44" s="6"/>
      <c r="P44" s="6"/>
      <c r="Q44" s="6"/>
      <c r="R44" s="7"/>
      <c r="S44" s="7"/>
      <c r="T44" s="7"/>
    </row>
    <row r="45" spans="1:20" x14ac:dyDescent="0.25">
      <c r="A45" s="70"/>
      <c r="B45" s="70"/>
      <c r="C45" s="8"/>
      <c r="D45" s="8"/>
      <c r="E45" s="4" t="s">
        <v>162</v>
      </c>
      <c r="F45" s="5">
        <f>L30</f>
        <v>0.63750000000000007</v>
      </c>
      <c r="G45" s="6"/>
      <c r="H45" s="6"/>
      <c r="I45" s="35"/>
      <c r="J45" s="30"/>
      <c r="K45" s="6"/>
      <c r="L45" s="6"/>
      <c r="M45" s="6"/>
      <c r="N45" s="6"/>
      <c r="O45" s="6"/>
      <c r="P45" s="6"/>
      <c r="Q45" s="6"/>
      <c r="R45" s="7"/>
      <c r="S45" s="7"/>
      <c r="T45" s="7"/>
    </row>
    <row r="46" spans="1:20" x14ac:dyDescent="0.25">
      <c r="A46" s="70"/>
      <c r="B46" s="70"/>
      <c r="C46" s="8"/>
      <c r="D46" s="8"/>
      <c r="E46" s="4" t="s">
        <v>119</v>
      </c>
      <c r="F46" s="5">
        <f>L34</f>
        <v>0</v>
      </c>
      <c r="G46" s="6"/>
      <c r="H46" s="6"/>
      <c r="I46" s="35"/>
      <c r="J46" s="30"/>
      <c r="K46" s="6"/>
      <c r="L46" s="6"/>
      <c r="M46" s="6"/>
      <c r="N46" s="6"/>
      <c r="O46" s="6"/>
      <c r="P46" s="6"/>
      <c r="Q46" s="6"/>
      <c r="R46" s="7"/>
      <c r="S46" s="7"/>
      <c r="T46" s="7"/>
    </row>
    <row r="47" spans="1:20" x14ac:dyDescent="0.25">
      <c r="A47" s="70"/>
      <c r="B47" s="70"/>
      <c r="C47" s="8"/>
      <c r="D47" s="8"/>
      <c r="E47" s="4" t="s">
        <v>120</v>
      </c>
      <c r="F47" s="5">
        <f>L36</f>
        <v>0</v>
      </c>
      <c r="G47" s="6"/>
      <c r="H47" s="6"/>
      <c r="I47" s="35"/>
      <c r="J47" s="30"/>
      <c r="K47" s="6"/>
      <c r="L47" s="6"/>
      <c r="M47" s="6"/>
      <c r="N47" s="6"/>
      <c r="O47" s="6"/>
      <c r="P47" s="6"/>
      <c r="Q47" s="6"/>
      <c r="R47" s="7"/>
      <c r="S47" s="7"/>
      <c r="T47" s="7"/>
    </row>
    <row r="48" spans="1:20" x14ac:dyDescent="0.25">
      <c r="A48" s="70"/>
      <c r="B48" s="70"/>
      <c r="C48" s="8"/>
      <c r="D48" s="8"/>
      <c r="E48" s="4" t="s">
        <v>121</v>
      </c>
      <c r="F48" s="5">
        <f>L37</f>
        <v>0</v>
      </c>
      <c r="G48" s="6"/>
      <c r="H48" s="6"/>
      <c r="I48" s="35"/>
      <c r="J48" s="30"/>
      <c r="K48" s="6"/>
      <c r="L48" s="6"/>
      <c r="M48" s="6"/>
      <c r="N48" s="6"/>
      <c r="O48" s="6"/>
      <c r="P48" s="6"/>
      <c r="Q48" s="6"/>
      <c r="R48" s="7"/>
      <c r="S48" s="7"/>
      <c r="T48" s="7"/>
    </row>
    <row r="49" spans="1:20" x14ac:dyDescent="0.25">
      <c r="A49" s="70"/>
      <c r="B49" s="70"/>
      <c r="C49" s="8"/>
      <c r="D49" s="8"/>
      <c r="E49" s="9"/>
      <c r="F49" s="10"/>
      <c r="G49" s="6"/>
      <c r="H49" s="6"/>
      <c r="I49" s="30"/>
      <c r="J49" s="30"/>
      <c r="K49" s="6"/>
      <c r="L49" s="6"/>
      <c r="M49" s="6"/>
      <c r="N49" s="6"/>
      <c r="O49" s="6"/>
      <c r="P49" s="6"/>
      <c r="Q49" s="6"/>
      <c r="R49" s="7"/>
      <c r="S49" s="7"/>
      <c r="T49" s="7"/>
    </row>
    <row r="50" spans="1:20" ht="23.25" customHeight="1" x14ac:dyDescent="0.25">
      <c r="A50" s="136" t="s">
        <v>122</v>
      </c>
      <c r="B50" s="136"/>
      <c r="C50" s="136"/>
      <c r="D50" s="136"/>
      <c r="E50" s="33">
        <f>AVERAGE(F39:F48)</f>
        <v>0.49026666666666674</v>
      </c>
      <c r="F50" s="9" t="s">
        <v>123</v>
      </c>
      <c r="G50" s="6"/>
      <c r="H50" s="6"/>
      <c r="I50" s="30"/>
      <c r="J50" s="30"/>
      <c r="K50" s="6"/>
      <c r="L50" s="6"/>
      <c r="M50" s="6"/>
      <c r="N50" s="6"/>
      <c r="O50" s="6"/>
      <c r="P50" s="6"/>
      <c r="Q50" s="6"/>
      <c r="R50" s="7"/>
      <c r="S50" s="7"/>
      <c r="T50" s="7"/>
    </row>
    <row r="51" spans="1:20" x14ac:dyDescent="0.25">
      <c r="P51" s="6"/>
    </row>
  </sheetData>
  <mergeCells count="84">
    <mergeCell ref="L37:L38"/>
    <mergeCell ref="D37:D38"/>
    <mergeCell ref="L34:L35"/>
    <mergeCell ref="L28:L29"/>
    <mergeCell ref="L30:L33"/>
    <mergeCell ref="D28:D29"/>
    <mergeCell ref="C7:T7"/>
    <mergeCell ref="A7:B7"/>
    <mergeCell ref="A3:B3"/>
    <mergeCell ref="C3:I3"/>
    <mergeCell ref="K3:T3"/>
    <mergeCell ref="A4:B4"/>
    <mergeCell ref="C4:I4"/>
    <mergeCell ref="J4:K4"/>
    <mergeCell ref="L4:T4"/>
    <mergeCell ref="A5:B5"/>
    <mergeCell ref="C5:I5"/>
    <mergeCell ref="J5:K5"/>
    <mergeCell ref="L5:T5"/>
    <mergeCell ref="A6:B6"/>
    <mergeCell ref="C6:I6"/>
    <mergeCell ref="A34:A35"/>
    <mergeCell ref="R8:T8"/>
    <mergeCell ref="A8:O8"/>
    <mergeCell ref="T9:T10"/>
    <mergeCell ref="P8:Q8"/>
    <mergeCell ref="Q9:Q10"/>
    <mergeCell ref="M9:M10"/>
    <mergeCell ref="A9:A10"/>
    <mergeCell ref="B9:B10"/>
    <mergeCell ref="C9:C10"/>
    <mergeCell ref="D9:D10"/>
    <mergeCell ref="E9:E10"/>
    <mergeCell ref="F9:F10"/>
    <mergeCell ref="N9:N10"/>
    <mergeCell ref="R9:R10"/>
    <mergeCell ref="S9:S10"/>
    <mergeCell ref="A39:D39"/>
    <mergeCell ref="A50:D50"/>
    <mergeCell ref="A15:A18"/>
    <mergeCell ref="B15:B18"/>
    <mergeCell ref="C15:C18"/>
    <mergeCell ref="D15:D18"/>
    <mergeCell ref="A37:A38"/>
    <mergeCell ref="B37:B38"/>
    <mergeCell ref="C37:C38"/>
    <mergeCell ref="A19:A20"/>
    <mergeCell ref="B19:B20"/>
    <mergeCell ref="A25:A27"/>
    <mergeCell ref="B25:B27"/>
    <mergeCell ref="C25:C27"/>
    <mergeCell ref="D25:D27"/>
    <mergeCell ref="C28:C29"/>
    <mergeCell ref="B34:B35"/>
    <mergeCell ref="C34:C35"/>
    <mergeCell ref="P9:P10"/>
    <mergeCell ref="D34:D35"/>
    <mergeCell ref="G9:H9"/>
    <mergeCell ref="I9:I10"/>
    <mergeCell ref="J9:J10"/>
    <mergeCell ref="K9:K10"/>
    <mergeCell ref="L9:L10"/>
    <mergeCell ref="L15:L18"/>
    <mergeCell ref="C19:C20"/>
    <mergeCell ref="D19:D20"/>
    <mergeCell ref="L19:L20"/>
    <mergeCell ref="L25:L27"/>
    <mergeCell ref="C21:C24"/>
    <mergeCell ref="O9:O10"/>
    <mergeCell ref="A30:A33"/>
    <mergeCell ref="A11:A14"/>
    <mergeCell ref="B11:B14"/>
    <mergeCell ref="L11:L14"/>
    <mergeCell ref="D11:D14"/>
    <mergeCell ref="C11:C14"/>
    <mergeCell ref="L21:L24"/>
    <mergeCell ref="D21:D24"/>
    <mergeCell ref="B21:B24"/>
    <mergeCell ref="A21:A24"/>
    <mergeCell ref="B30:B33"/>
    <mergeCell ref="C30:C33"/>
    <mergeCell ref="D30:D33"/>
    <mergeCell ref="A28:A29"/>
    <mergeCell ref="B28:B29"/>
  </mergeCells>
  <conditionalFormatting sqref="L28:L29 L34:L38 L11">
    <cfRule type="cellIs" dxfId="7" priority="12" operator="greaterThan">
      <formula>1</formula>
    </cfRule>
  </conditionalFormatting>
  <conditionalFormatting sqref="L15:L18">
    <cfRule type="cellIs" dxfId="6" priority="11" operator="greaterThan">
      <formula>1</formula>
    </cfRule>
  </conditionalFormatting>
  <conditionalFormatting sqref="L19:L20">
    <cfRule type="cellIs" dxfId="5" priority="9" operator="greaterThan">
      <formula>1</formula>
    </cfRule>
    <cfRule type="cellIs" dxfId="4" priority="10" operator="greaterThan">
      <formula>100</formula>
    </cfRule>
  </conditionalFormatting>
  <conditionalFormatting sqref="L21">
    <cfRule type="cellIs" dxfId="3" priority="7" operator="greaterThan">
      <formula>1</formula>
    </cfRule>
    <cfRule type="cellIs" dxfId="2" priority="8" operator="greaterThan">
      <formula>100</formula>
    </cfRule>
  </conditionalFormatting>
  <conditionalFormatting sqref="L25:L27">
    <cfRule type="cellIs" dxfId="1" priority="6" operator="greaterThan">
      <formula>1</formula>
    </cfRule>
  </conditionalFormatting>
  <conditionalFormatting sqref="L30:L31">
    <cfRule type="cellIs" dxfId="0" priority="4" operator="greaterThan">
      <formula>1</formula>
    </cfRule>
  </conditionalFormatting>
  <dataValidations count="5">
    <dataValidation type="date" operator="greaterThanOrEqual" allowBlank="1" showInputMessage="1" showErrorMessage="1" sqref="E39:E43" xr:uid="{00000000-0002-0000-0000-000000000000}">
      <formula1>41426</formula1>
    </dataValidation>
    <dataValidation allowBlank="1" showInputMessage="1" showErrorMessage="1" promptTitle="Validación" prompt="El porcentaje no debe exceder el 100%" sqref="L11 L34:L38 L15:L21 L25:L31" xr:uid="{00000000-0002-0000-0000-000001000000}"/>
    <dataValidation type="date" allowBlank="1" showInputMessage="1" showErrorMessage="1" promptTitle="Validación" prompt="formato DD/MM/AA" sqref="G11:G38" xr:uid="{00000000-0002-0000-0000-000002000000}">
      <formula1>36526</formula1>
      <formula2>44177</formula2>
    </dataValidation>
    <dataValidation operator="greaterThanOrEqual" allowBlank="1" showInputMessage="1" showErrorMessage="1" sqref="E11:E38" xr:uid="{00000000-0002-0000-0000-000003000000}"/>
    <dataValidation type="date" allowBlank="1" showInputMessage="1" showErrorMessage="1" sqref="H11:H38" xr:uid="{00000000-0002-0000-0000-000004000000}">
      <formula1>43466</formula1>
      <formula2>45291</formula2>
    </dataValidation>
  </dataValidations>
  <hyperlinks>
    <hyperlink ref="O15" r:id="rId1" xr:uid="{00000000-0004-0000-0000-000000000000}"/>
    <hyperlink ref="O16" r:id="rId2" xr:uid="{00000000-0004-0000-0000-000001000000}"/>
    <hyperlink ref="O17" r:id="rId3" xr:uid="{00000000-0004-0000-0000-000002000000}"/>
    <hyperlink ref="M25" r:id="rId4" display="http://sig.minjusticia.gov.co/" xr:uid="{00000000-0004-0000-0000-000003000000}"/>
    <hyperlink ref="O28" r:id="rId5" display="https://minjusticiagovco-my.sharepoint.com/:f:/g/personal/marco_martinez_minjusticia_gov_co/Ei9lAlO-Pw9FgoNC0a4ew_QB8afveELWJ8wjODt_Hv-BBw?e=7H2kox" xr:uid="{62ABF0E3-350D-4613-854F-46A6710CCA40}"/>
    <hyperlink ref="O19" r:id="rId6" xr:uid="{8F3FDC50-C96F-4A02-83D6-EA9B5B2BB46D}"/>
  </hyperlinks>
  <printOptions horizontalCentered="1" verticalCentered="1"/>
  <pageMargins left="0.70866141732283472" right="0.70866141732283472" top="0.74803149606299213" bottom="0.74803149606299213" header="0.31496062992125984" footer="0.31496062992125984"/>
  <pageSetup paperSize="5" scale="37" orientation="landscape" horizontalDpi="300" verticalDpi="300" r:id="rId7"/>
  <headerFooter>
    <oddHeader>&amp;L&amp;G&amp;C&amp;"Arial,Negrita"&amp;16&amp;K000000
PLAN DE MEJORAMIENTO ARCHIVÍSTICO&amp;RVersión: 02
2016/07/13
&amp;P de &amp;N</oddHeader>
    <oddFooter>&amp;LProceso: Inspección, Vigilancia y Control ICV&amp;RCódigo: ICV-F-06</oddFooter>
  </headerFooter>
  <rowBreaks count="2" manualBreakCount="2">
    <brk id="20" max="16383" man="1"/>
    <brk id="27" max="19" man="1"/>
  </rowBreaks>
  <ignoredErrors>
    <ignoredError sqref="L34 L36 L19 L37 L38" formulaRange="1"/>
  </ignoredErrors>
  <drawing r:id="rId8"/>
  <legacyDrawing r:id="rId9"/>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7"/>
  <sheetViews>
    <sheetView workbookViewId="0">
      <selection activeCell="C8" sqref="C8"/>
    </sheetView>
  </sheetViews>
  <sheetFormatPr baseColWidth="10" defaultColWidth="11.42578125" defaultRowHeight="15" x14ac:dyDescent="0.25"/>
  <cols>
    <col min="1" max="1" width="11.42578125" style="37"/>
    <col min="2" max="2" width="25.28515625" style="36" bestFit="1" customWidth="1"/>
    <col min="3" max="3" width="58.42578125" style="37" bestFit="1" customWidth="1"/>
    <col min="4" max="16384" width="11.42578125" style="37"/>
  </cols>
  <sheetData>
    <row r="1" spans="2:3" ht="15.75" customHeight="1" x14ac:dyDescent="0.25"/>
    <row r="2" spans="2:3" ht="60" x14ac:dyDescent="0.25">
      <c r="B2" s="38" t="s">
        <v>124</v>
      </c>
      <c r="C2" s="39" t="s">
        <v>125</v>
      </c>
    </row>
    <row r="3" spans="2:3" x14ac:dyDescent="0.25">
      <c r="B3" s="40"/>
      <c r="C3" s="40"/>
    </row>
    <row r="4" spans="2:3" x14ac:dyDescent="0.25">
      <c r="B4" s="184" t="s">
        <v>126</v>
      </c>
      <c r="C4" s="184"/>
    </row>
    <row r="5" spans="2:3" ht="30" x14ac:dyDescent="0.25">
      <c r="B5" s="38" t="s">
        <v>127</v>
      </c>
      <c r="C5" s="39" t="s">
        <v>128</v>
      </c>
    </row>
    <row r="6" spans="2:3" ht="30" x14ac:dyDescent="0.25">
      <c r="B6" s="38" t="s">
        <v>129</v>
      </c>
      <c r="C6" s="39" t="s">
        <v>130</v>
      </c>
    </row>
    <row r="7" spans="2:3" ht="45" x14ac:dyDescent="0.25">
      <c r="B7" s="38" t="s">
        <v>131</v>
      </c>
      <c r="C7" s="39" t="s">
        <v>132</v>
      </c>
    </row>
    <row r="8" spans="2:3" ht="30" x14ac:dyDescent="0.25">
      <c r="B8" s="38" t="s">
        <v>133</v>
      </c>
      <c r="C8" s="39" t="s">
        <v>134</v>
      </c>
    </row>
    <row r="9" spans="2:3" ht="120" x14ac:dyDescent="0.25">
      <c r="B9" s="38" t="s">
        <v>135</v>
      </c>
      <c r="C9" s="39" t="s">
        <v>136</v>
      </c>
    </row>
    <row r="10" spans="2:3" ht="30" x14ac:dyDescent="0.25">
      <c r="B10" s="38" t="s">
        <v>137</v>
      </c>
      <c r="C10" s="39" t="s">
        <v>138</v>
      </c>
    </row>
    <row r="11" spans="2:3" ht="45" x14ac:dyDescent="0.25">
      <c r="B11" s="38" t="s">
        <v>139</v>
      </c>
      <c r="C11" s="39" t="s">
        <v>140</v>
      </c>
    </row>
    <row r="12" spans="2:3" ht="30" x14ac:dyDescent="0.25">
      <c r="B12" s="38" t="s">
        <v>141</v>
      </c>
      <c r="C12" s="41" t="s">
        <v>142</v>
      </c>
    </row>
    <row r="13" spans="2:3" ht="45" x14ac:dyDescent="0.25">
      <c r="B13" s="38" t="s">
        <v>143</v>
      </c>
      <c r="C13" s="39" t="s">
        <v>144</v>
      </c>
    </row>
    <row r="14" spans="2:3" x14ac:dyDescent="0.25">
      <c r="B14" s="38" t="s">
        <v>145</v>
      </c>
      <c r="C14" s="41" t="s">
        <v>146</v>
      </c>
    </row>
    <row r="15" spans="2:3" ht="45" x14ac:dyDescent="0.25">
      <c r="B15" s="38" t="s">
        <v>147</v>
      </c>
      <c r="C15" s="39" t="s">
        <v>148</v>
      </c>
    </row>
    <row r="16" spans="2:3" ht="64.5" customHeight="1" x14ac:dyDescent="0.25">
      <c r="B16" s="180" t="s">
        <v>149</v>
      </c>
      <c r="C16" s="181"/>
    </row>
    <row r="17" spans="2:3" ht="64.5" customHeight="1" x14ac:dyDescent="0.25">
      <c r="B17" s="182"/>
      <c r="C17" s="183"/>
    </row>
  </sheetData>
  <mergeCells count="2">
    <mergeCell ref="B16:C17"/>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2TV4CCKVFCYA-2105455012-68</_dlc_DocId>
    <_dlc_DocIdUrl xmlns="81cc8fc0-8d1e-4295-8f37-5d076116407c">
      <Url>https://www.minjusticia.gov.co/transparencia/_layouts/15/DocIdRedir.aspx?ID=2TV4CCKVFCYA-2105455012-68</Url>
      <Description>2TV4CCKVFCYA-2105455012-68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602247-2233-4DBD-B2BA-05F4EBDB27D7}"/>
</file>

<file path=customXml/itemProps2.xml><?xml version="1.0" encoding="utf-8"?>
<ds:datastoreItem xmlns:ds="http://schemas.openxmlformats.org/officeDocument/2006/customXml" ds:itemID="{11212E21-CD43-4EEA-98A9-7249E80D0C7C}"/>
</file>

<file path=customXml/itemProps3.xml><?xml version="1.0" encoding="utf-8"?>
<ds:datastoreItem xmlns:ds="http://schemas.openxmlformats.org/officeDocument/2006/customXml" ds:itemID="{BCAE3959-7360-4F3A-92CA-846B68CA8F27}"/>
</file>

<file path=customXml/itemProps4.xml><?xml version="1.0" encoding="utf-8"?>
<ds:datastoreItem xmlns:ds="http://schemas.openxmlformats.org/officeDocument/2006/customXml" ds:itemID="{8D44CE29-E425-4453-A876-AB4C4D8E60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PMA</vt:lpstr>
      <vt:lpstr>Instructivo PMA</vt:lpstr>
      <vt:lpstr>PMA!Títulos_a_imprimir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YENNI MARCELA GASCA MUETE</dc:creator>
  <cp:keywords/>
  <dc:description/>
  <cp:lastModifiedBy>minjusticia</cp:lastModifiedBy>
  <cp:revision/>
  <cp:lastPrinted>2021-03-19T01:03:44Z</cp:lastPrinted>
  <dcterms:created xsi:type="dcterms:W3CDTF">2016-07-06T19:37:36Z</dcterms:created>
  <dcterms:modified xsi:type="dcterms:W3CDTF">2021-03-19T01:18:47Z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Order">
    <vt:r8>1200</vt:r8>
  </property>
  <property fmtid="{D5CDD505-2E9C-101B-9397-08002B2CF9AE}" pid="4" name="_dlc_DocIdItemGuid">
    <vt:lpwstr>8380b676-76a0-4ff0-87f9-64eb40f5ef92</vt:lpwstr>
  </property>
</Properties>
</file>