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MINJUSTICIA\2020\INFORMES 2 SEMESTRE 2020\INFORME PMA DICIEMBRE 2020\INFORME QUE SE ENVÍA AL ARCHIVO\"/>
    </mc:Choice>
  </mc:AlternateContent>
  <xr:revisionPtr revIDLastSave="0" documentId="13_ncr:1_{D73D73C0-003C-4643-8299-136CCA74208A}" xr6:coauthVersionLast="46" xr6:coauthVersionMax="46" xr10:uidLastSave="{00000000-0000-0000-0000-000000000000}"/>
  <bookViews>
    <workbookView xWindow="-120" yWindow="-120" windowWidth="29040" windowHeight="15840" xr2:uid="{00000000-000D-0000-FFFF-FFFF00000000}"/>
  </bookViews>
  <sheets>
    <sheet name="PMA" sheetId="1" r:id="rId1"/>
    <sheet name="Instructivo PMA" sheetId="4" r:id="rId2"/>
  </sheets>
  <definedNames>
    <definedName name="_xlnm.Print_Titles" localSheetId="0">PMA!$8:$10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 l="1"/>
  <c r="L25" i="1"/>
  <c r="F43" i="1" s="1"/>
  <c r="I14" i="1"/>
  <c r="L11" i="1"/>
  <c r="F39" i="1" s="1"/>
  <c r="I24" i="1"/>
  <c r="L21" i="1"/>
  <c r="F42" i="1" s="1"/>
  <c r="I33" i="1"/>
  <c r="L30" i="1"/>
  <c r="F45" i="1" s="1"/>
  <c r="I32" i="1"/>
  <c r="L28" i="1"/>
  <c r="F44" i="1" s="1"/>
  <c r="I13" i="1"/>
  <c r="L15" i="1"/>
  <c r="F40" i="1" s="1"/>
  <c r="I12" i="1"/>
  <c r="I16" i="1"/>
  <c r="I15" i="1"/>
  <c r="I17" i="1"/>
  <c r="I18" i="1"/>
  <c r="I19" i="1"/>
  <c r="I20" i="1"/>
  <c r="I21" i="1"/>
  <c r="I22" i="1"/>
  <c r="I23" i="1"/>
  <c r="I25" i="1"/>
  <c r="I27" i="1"/>
  <c r="I28" i="1"/>
  <c r="I29" i="1"/>
  <c r="I30" i="1"/>
  <c r="I34" i="1"/>
  <c r="I35" i="1"/>
  <c r="I36" i="1"/>
  <c r="I37" i="1"/>
  <c r="I38" i="1"/>
  <c r="I11" i="1"/>
  <c r="L37" i="1"/>
  <c r="F48" i="1" s="1"/>
  <c r="L36" i="1"/>
  <c r="F47" i="1" s="1"/>
  <c r="L34" i="1"/>
  <c r="F46" i="1" s="1"/>
  <c r="L19" i="1"/>
  <c r="F41" i="1" s="1"/>
  <c r="E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YINETH GONZALEZ</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 ref="M28" authorId="2" shapeId="0" xr:uid="{10310C78-6781-4662-9A68-3D1507C87647}">
      <text>
        <r>
          <rPr>
            <b/>
            <sz val="9"/>
            <color indexed="81"/>
            <rFont val="Tahoma"/>
            <family val="2"/>
          </rPr>
          <t>YINETH GONZALEZ:</t>
        </r>
        <r>
          <rPr>
            <sz val="9"/>
            <color indexed="81"/>
            <rFont val="Tahoma"/>
            <family val="2"/>
          </rPr>
          <t xml:space="preserve">
Falta algo mas preciso de datos </t>
        </r>
      </text>
    </comment>
  </commentList>
</comments>
</file>

<file path=xl/sharedStrings.xml><?xml version="1.0" encoding="utf-8"?>
<sst xmlns="http://schemas.openxmlformats.org/spreadsheetml/2006/main" count="290" uniqueCount="212">
  <si>
    <t xml:space="preserve">Entidad: </t>
  </si>
  <si>
    <t>Ministerio de Justicia y del Derecho</t>
  </si>
  <si>
    <t xml:space="preserve">NIT: </t>
  </si>
  <si>
    <t xml:space="preserve"> 900457461-9</t>
  </si>
  <si>
    <t xml:space="preserve">Representante Legal: </t>
  </si>
  <si>
    <t>Naslly Raquel Ramos Camacho- Secretaria General</t>
  </si>
  <si>
    <t xml:space="preserve">Fecha de iniciación: </t>
  </si>
  <si>
    <t>Responsable del proceso:</t>
  </si>
  <si>
    <t>Aycardo Miguel Velaides Navarro</t>
  </si>
  <si>
    <t>Fecha de finalización:</t>
  </si>
  <si>
    <t>12/31/2022</t>
  </si>
  <si>
    <t xml:space="preserve">Cargo: </t>
  </si>
  <si>
    <t>Coordinador Grupo de Gestión Documental</t>
  </si>
  <si>
    <t>Fecha y número de Acta de aprobación del PMA</t>
  </si>
  <si>
    <t>Plan de Mejoramiento</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</si>
  <si>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</si>
  <si>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</si>
  <si>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</si>
  <si>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</si>
  <si>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</si>
  <si>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</si>
  <si>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</si>
  <si>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</si>
  <si>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</si>
  <si>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</si>
  <si>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</si>
  <si>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</si>
  <si>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</si>
  <si>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</si>
  <si>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</si>
  <si>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</si>
  <si>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</si>
  <si>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</si>
  <si>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</si>
  <si>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</si>
  <si>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</si>
  <si>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</si>
  <si>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</si>
  <si>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r>
      <rPr>
        <b/>
        <sz val="10"/>
        <rFont val="Arial"/>
        <family val="2"/>
      </rPr>
      <t>Tablas de Retención Documental.</t>
    </r>
    <r>
      <rPr>
        <sz val="10"/>
        <rFont val="Arial"/>
        <family val="2"/>
      </rPr>
      <t xml:space="preserve">
El Ministerio de Justicia y del Derecho presuntamente incumple lo establecido en el artículo 14 del Acuerdo 04 de 2013, al no contar con Tablas de retención Documental y Cuadros de Clasificación, actualizadas y convalidadas conforme los cambios que se han generado en la estructura orgánica de la entidad a partir del Decreto 1427 de 2017.
</t>
    </r>
  </si>
  <si>
    <t>ACCION 1</t>
  </si>
  <si>
    <t>Realizar el proceso de convalidación de la TRD actualizada conforme el Decreto 1427 de 2017.</t>
  </si>
  <si>
    <t>T1</t>
  </si>
  <si>
    <t>Presentación de ajustes al AGN.</t>
  </si>
  <si>
    <t>Acta Presentación de ajustes.</t>
  </si>
  <si>
    <t>Mediante comunicado de referencia REF. 1-2019-11448 de fecha 15 octubre 2019  se remitió comunicación informativa por parte del Archivo General de la Nación en el que indica la reanudación proceso de evaluación y convalidación de Tablas de Retención Documental (TRD), mediante comunicado MJD-EXT19-0057054 de fecha 12 diciembre de 2019 se remitió Concepto técnico de evaluación de TRD en el cual requieren realizar ajustes y enviar nuevamente se emite respuesta mediante MJD-OFI20-0001918-GGD-4006 de fecha 24 de enero de 2020 en el cual se subsana el requerimiento realizado.</t>
  </si>
  <si>
    <t>Grupo de Gestión Documental</t>
  </si>
  <si>
    <t>T2</t>
  </si>
  <si>
    <t>Presentación TRD ante el Comité evaluador de documentos-</t>
  </si>
  <si>
    <t>Certificado de Convalidación TRD.</t>
  </si>
  <si>
    <t>T3</t>
  </si>
  <si>
    <t>Certificado de inscripción en el RUSD.</t>
  </si>
  <si>
    <t>T4</t>
  </si>
  <si>
    <t>Implementar las TRD conforme el Decreto 1427 de 2017.</t>
  </si>
  <si>
    <t>Transferencias Primarias.</t>
  </si>
  <si>
    <r>
      <rPr>
        <b/>
        <sz val="10"/>
        <rFont val="Arial"/>
        <family val="2"/>
      </rPr>
      <t>Programa de Gestión Documental</t>
    </r>
    <r>
      <rPr>
        <sz val="10"/>
        <rFont val="Arial"/>
        <family val="2"/>
      </rPr>
      <t xml:space="preserve">
El Ministerio de Justicia y del Derecho presuntamente incumple lo establecido en el artículo 2.8.2.5.10. Del Decreto 1080 de 2015 al no contar con el Programa de Gestión Documental PGD actualizado, no se evidencia seguimiento a su ejecución, como herramienta de planeación y administración para la gestión documental institucional.
</t>
    </r>
  </si>
  <si>
    <t xml:space="preserve">ACCION 2 </t>
  </si>
  <si>
    <t xml:space="preserve">Actualizar e implementar el Programa de Gestión Documental - PGD en cumplimiento de la metodología establecida en el Anexo técnico Programa de Gestión Documental del Decreto 1080 de 2015 desde lo preceptuado en el Manual Implementación de un PGD. </t>
  </si>
  <si>
    <t>M1</t>
  </si>
  <si>
    <t>Elaborar el diagnóstico integral de gestión documental.</t>
  </si>
  <si>
    <t>Diagnóstico Integral de Gestión Documental.</t>
  </si>
  <si>
    <t>El diagnóstico de Gestión Documental fue elaborado para determinar el estado actual de la implementación de los procesos archivísticos, Fue aprobado y publicado mediante comité  de XXXXXXXXX</t>
  </si>
  <si>
    <t>http://info.minjusticia.gov.co:8083/Portals/0/2019/1_Diagnostico_GD_2019.pdf</t>
  </si>
  <si>
    <t>M2</t>
  </si>
  <si>
    <t xml:space="preserve">El documento Fue actualizado 27 de junio de 2018 y Socializado </t>
  </si>
  <si>
    <t>http://info.minjusticia.gov.co:8083/Portals/0/2019/2_PGD-MJD_2019-2022.pdf</t>
  </si>
  <si>
    <t>M3</t>
  </si>
  <si>
    <t>Programa de Gestión Documental vigencia 2019-2022 Aprobado por el CIGD.</t>
  </si>
  <si>
    <t>M4</t>
  </si>
  <si>
    <t>Implementar el PGD</t>
  </si>
  <si>
    <t>Plan de acción del Proceso ejecutado.</t>
  </si>
  <si>
    <r>
      <rPr>
        <b/>
        <sz val="10"/>
        <rFont val="Arial"/>
        <family val="2"/>
      </rPr>
      <t>Inventario Documental FUID</t>
    </r>
    <r>
      <rPr>
        <sz val="10"/>
        <rFont val="Arial"/>
        <family val="2"/>
      </rPr>
      <t xml:space="preserve">
El Ministerio de Justicia y del Derecho, no cuenta con inventarios documentales completos conforme las normas específicas para los archivos de gestión; en consecuencia, presuntamente se encuentra incumpliendo lo reglamentado en el artículo 16 de la Ley 594 de 2000 y el articulo 7 del acuerdo 042 de 2002.
</t>
    </r>
  </si>
  <si>
    <t>ACCION 3</t>
  </si>
  <si>
    <t>Procedimiento creado.</t>
  </si>
  <si>
    <t>Inventarios documentales de las dependencias.</t>
  </si>
  <si>
    <t xml:space="preserve">
Se realizó seguimiento a las dependencias  que hacen parte de la estructura organizacional de las cuales  realizaron implementación del Formato Único de Inventario Documental FUID, y se da inicio a la implementación de las TRD para el 2020.</t>
  </si>
  <si>
    <t>Inventarios Documentaldes de las Dependencias.</t>
  </si>
  <si>
    <r>
      <rPr>
        <b/>
        <sz val="10"/>
        <rFont val="Arial"/>
        <family val="2"/>
      </rPr>
      <t>Organización Documental</t>
    </r>
    <r>
      <rPr>
        <sz val="10"/>
        <rFont val="Arial"/>
        <family val="2"/>
      </rPr>
      <t xml:space="preserve">
</t>
    </r>
    <r>
      <rPr>
        <b/>
        <sz val="10"/>
        <rFont val="Arial"/>
        <family val="2"/>
      </rPr>
      <t>Tablas de Valoración Documental TVD</t>
    </r>
    <r>
      <rPr>
        <sz val="10"/>
        <rFont val="Arial"/>
        <family val="2"/>
      </rPr>
      <t xml:space="preserve">
El Ministerio de Justicia y del Derecho presuntamente incumple lo establecido en el acuerdo 02 de 2004, al no contar con TVD aprobadas y convalidadas por el AGN, para la organización del fondo documental acumulado del Ministerio de Justicia y del Derecho y de los fondos cerrados recibidos de las extintas entidades.
</t>
    </r>
  </si>
  <si>
    <t>ACCION 4</t>
  </si>
  <si>
    <t>Realizar el proceso de convalidación ante el AGN  de las TVD  de la documentación perteneciente a los acervos;  Fondo, Ministerio de Justicia y del Derecho, Fondo Seguridad de la Rama,  Fondo Rotatorio del Ministerio de Justicia, Fondo Para la Rehabilitación Penitenciaria y Carcelaria, Dirección Nacional de Estupefacientes .</t>
  </si>
  <si>
    <t xml:space="preserve">Presentar ajustes al AGN de las TVD  Fondo, Ministerio de Justicia y del Derecho, Fondo Seguridad de la Rama,  Fondo Rotatorio del Ministerio de Justicia, Fondo Para la Rehabilitación Penitenciaria y Carcelaria, Dirección Nacional de Estupefacientes </t>
  </si>
  <si>
    <t>Presentación de las TVD de los Fondos, Ministerio de Justicia y del Derecho, Fondo Seguridad de la Rama,  Fondo Rotatorio del Ministerio de Justicia, Fondo Para la Rehabilitación Penitenciaria y Carcelaria, Dirección Nacional de Estupefacientes ante el Comité evaluador de documentos</t>
  </si>
  <si>
    <t>Certificado de convalidación TVD</t>
  </si>
  <si>
    <t>Cinco (5) Certificados de inscripción en el RUSD.</t>
  </si>
  <si>
    <t>Implementar las TVD en archivo central.</t>
  </si>
  <si>
    <t>Archivo Central Organizado.</t>
  </si>
  <si>
    <r>
      <rPr>
        <b/>
        <sz val="10"/>
        <rFont val="Arial"/>
        <family val="2"/>
      </rPr>
      <t>Organización de Archivos de Gestión</t>
    </r>
    <r>
      <rPr>
        <sz val="10"/>
        <rFont val="Arial"/>
        <family val="2"/>
      </rPr>
      <t xml:space="preserve">.
El Ministerio de Justicia y del Derecho presuntamente incumple lo establecido en el artículo 4 del Acuerdo No 042 de 2002 (Articulo 7 inventario documental, y parágrafo del artículo 12 del acuerdo 02 de 2014, diligenciamiento de hoja de control.
</t>
    </r>
  </si>
  <si>
    <t>ACCION 5</t>
  </si>
  <si>
    <t>Actualizar el procedimiento de transferencias documentales.</t>
  </si>
  <si>
    <t>Procedimiento actualizado.</t>
  </si>
  <si>
    <t xml:space="preserve">El procedimiento P-GD-08 Gestión de Transferencias Documentales  fue aprobado, socializado y publicado el día 25 de octubre de 2019 en el Sistema de Gestión de Calidad (http://sig.minjusticia.gov.co/). </t>
  </si>
  <si>
    <t>Procedimiento de transferencias  documentales y correo de Socialización. http://info.minjusticia.gov.co:8083/Portals/0/2019/2_PGD-MJD_2019-2022.pdf</t>
  </si>
  <si>
    <t>Implementar hoja de control a expedientes.</t>
  </si>
  <si>
    <t>Expedientes organizados con hoja de control.</t>
  </si>
  <si>
    <t>Realizar seguimiento sobre la implementación del Formato Único de Inventario Documental FUID en archivos de Gestión.</t>
  </si>
  <si>
    <t>FUID Archivos de Gestión.</t>
  </si>
  <si>
    <t xml:space="preserve">
Se realizó seguimiento a 33 dependencias  las cuales  realizaron implementación del Formato Único de Inventario Documental FUID, y se da inicio a la programación de aplicación de TRD para el 2020.</t>
  </si>
  <si>
    <r>
      <rPr>
        <b/>
        <sz val="10"/>
        <rFont val="Arial"/>
        <family val="2"/>
      </rPr>
      <t>Historias laborales.</t>
    </r>
    <r>
      <rPr>
        <sz val="10"/>
        <rFont val="Arial"/>
        <family val="2"/>
      </rPr>
      <t xml:space="preserve">
El Ministerio de Justicia y del Derecho frente a procesos de organización de Historias Laborales presuntamente incumple lo establecido en la circular No 04 de 2003, y parágrafo del artículo 12 del acuerdo 02 de 2014, toda vez que todos los expedientes no cuentan con el diligenciamiento técnico de hoja de control, no se realiza proceso de foliación y el formato FUID no se implementa.
</t>
    </r>
  </si>
  <si>
    <t>ACCION 6</t>
  </si>
  <si>
    <t>Normalizar el flujo de archivo para la serie de historias laborales de acuerdo con lo establecido en la circular 04 de 2003 y articulo 12 del acuerdo 02 d e2014.</t>
  </si>
  <si>
    <t>Historias Laborales con Hoja de control.</t>
  </si>
  <si>
    <t>Ordenación, foliación y rotulación de expedientes conforme la circular 04 de 2003.</t>
  </si>
  <si>
    <t>Archivo de HL Organizado.</t>
  </si>
  <si>
    <r>
      <rPr>
        <b/>
        <sz val="10"/>
        <rFont val="Arial"/>
        <family val="2"/>
      </rPr>
      <t>Sistema Integrado de Conservación – SIC</t>
    </r>
    <r>
      <rPr>
        <sz val="10"/>
        <rFont val="Arial"/>
        <family val="2"/>
      </rPr>
      <t xml:space="preserve">
El Ministerio de Justicia y del Derecho presuntamente incumple las disposiciones establecidas en el Acuerdo 06 de 2014 al no contar con un Sistema Integrado de Conservación debidamente elaborado y aprobado por el representante legal, el cual debe contener todos los planes y programas que garanticen controles sistemáticos y periódicos de las condiciones ambientales, de infraestructura, de seguridad de la información, saneamiento, entre otros, con el fin de prevenir los deterioros y las situaciones de riesgo que se puedan presentar.
</t>
    </r>
  </si>
  <si>
    <t>ACCION 7</t>
  </si>
  <si>
    <t>Actualizar e implementar el Sistema Integrado de Conservación SIC del Ministerio de Justicia y del Derecho conforme lo establecido en el acuerdo 06 de 2014.</t>
  </si>
  <si>
    <t>Actualizar el SIC incluyendo el Plan de Preservación Digital a Largo Plazo.</t>
  </si>
  <si>
    <t>Sistema Integrado de Conservación</t>
  </si>
  <si>
    <t xml:space="preserve">Contrato N° 0184 y plan de trabajo </t>
  </si>
  <si>
    <t>Adoptar el sistema integrado de conservación.</t>
  </si>
  <si>
    <t>Acto administrativo de adopción del SIC.</t>
  </si>
  <si>
    <t>Acta de entrega de la obra de adecuación.</t>
  </si>
  <si>
    <t>Implementar el componente Plan de Conservación Documental.</t>
  </si>
  <si>
    <t>ACCION 8</t>
  </si>
  <si>
    <t>ACCION 9</t>
  </si>
  <si>
    <t>ACCION 10</t>
  </si>
  <si>
    <t>AVANCE DEL PLAN DE CUMPLIMIENTO (ACCIONES)</t>
  </si>
  <si>
    <t>Acción 1</t>
  </si>
  <si>
    <t>Acción 2</t>
  </si>
  <si>
    <t>Acción 3</t>
  </si>
  <si>
    <t>Acción 4</t>
  </si>
  <si>
    <t>Acción 5</t>
  </si>
  <si>
    <t>Acción 6</t>
  </si>
  <si>
    <t>Acción 8</t>
  </si>
  <si>
    <t>Acción 9</t>
  </si>
  <si>
    <t>Acción 10</t>
  </si>
  <si>
    <t>CUMPLIMIENTO DEL PLAN DE MEJORAMIENTO</t>
  </si>
  <si>
    <t>sobre 100%</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</si>
  <si>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</si>
  <si>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</si>
  <si>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</si>
  <si>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</si>
  <si>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</si>
  <si>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</si>
  <si>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</si>
  <si>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</si>
  <si>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</si>
  <si>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</si>
  <si>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</si>
  <si>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</si>
  <si>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</si>
  <si>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</si>
  <si>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</si>
  <si>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</si>
  <si>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</si>
  <si>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</si>
  <si>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</si>
  <si>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</si>
  <si>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</si>
  <si>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</si>
  <si>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</si>
  <si>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</si>
  <si>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</si>
  <si>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</si>
  <si>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Se realizo la sustentación de las TRD ante el Comité evaluador del Archivo General de la Nación, la sesión del 15 de octubre de 2020 del citado instrumento archivístico, el cual fue aprobado, se remitió la información nuevamente en el formato establecido como lo indica en el acta y así expedir certificado de convalidación del instrumento archivístico, realizar su inscripción en el Registro Único de Series Documentales – RUSD.</t>
  </si>
  <si>
    <r>
      <t>Ø</t>
    </r>
    <r>
      <rPr>
        <sz val="7"/>
        <color theme="1"/>
        <rFont val="Times New Roman"/>
        <family val="1"/>
      </rPr>
      <t xml:space="preserve">  </t>
    </r>
    <r>
      <rPr>
        <sz val="12"/>
        <color theme="1"/>
        <rFont val="Arial"/>
        <family val="2"/>
      </rPr>
      <t>La implementación de las Hojas de Control se realizó a la totalidad de los expedientes de la Serie Documental Historias Laborales, que hacen parte del Grupo de Gestión Humana tanto a expedientes cerrados vigencia 2018 y 2019, estas hojas de control cumplen con la función de garantizar la seguridad e integridad en la descripción folio a folio de cada expediente, convirtiéndose en herramienta descriptiva lo cual hará fácil su consulta por parte de la dependencia.</t>
    </r>
  </si>
  <si>
    <t xml:space="preserve">Se cumplió con las etapas de ordenación y foliación de la unidad documental por parte de la dependencia teniendo en cuenta las Tablas de Retención Documental – TRD, al igual la conformación de bases de datos - FUID donde se captura la totalidad descriptiva de los Rótulos de Cajas o Carpetas. </t>
  </si>
  <si>
    <t>Se ejecutó en el presente trimestre el 16% de acuerdo con el cronograma establecido y los planes de trabajo elaborados por los profesionales y técnicos que ejecutan las actividades proyectadas.</t>
  </si>
  <si>
    <t>Acta 15 Noviembre de 2020</t>
  </si>
  <si>
    <t>Se elaboro el borrador de la resolución de aprobación del SIC, la cual fue revisada para visto bueno por jurídica, para posterior firma del ministro.</t>
  </si>
  <si>
    <t>1. Se realizo la socialización del del SIC a los funcionarios del Ministerio. 2. Se realizo el monitoreo de condiciones ambientales del archivo central del Ministerio ubicado en la bodega de Paloquemao. 3. Se realizó la desinfección de los documentos con deterioro biológico del archivo central.</t>
  </si>
  <si>
    <t>Se realizó la contratación de un profesional (contrato N° 0184 de 2020 de fecha 13 de febrero de 2020) quien realizo la actualización del Sistema Integrado de Preservación Documental, proporcionando al desarrollo de mejores prácticas cotidianas para el tratamiento físico y técnico de la información, con miras a la preservación y conservación de los documentos de archivo en las diferentes fases del ciclo de vida de la información.</t>
  </si>
  <si>
    <t>Acta de comité de aprobación del SIC.21 de agosto de 2020,</t>
  </si>
  <si>
    <t>1. Registro de asistencia a la socialización del SIC. 22 de septiembre de 2020 
2. Informe de condiciones ambientales del archivo central del Ministerio ubicado en la bodega de Paloquemao. 20 de noviembre de 2020 
3. Informe del proceso de desinfección de documentos con deterioro biológico. 25 de noviembre de 2020</t>
  </si>
  <si>
    <t xml:space="preserve">1.	Correo donde se remite ajustes solicitados.
2.	Carpeta con la Documentación actualizada. </t>
  </si>
  <si>
    <t>Documento “Complemento del Pliego de Condiciones definitivo” para la adecuación de la bodega de Archivo Central.</t>
  </si>
  <si>
    <t>Hoja de control_Gestion Humana_Angiec</t>
  </si>
  <si>
    <t>Hojas de control aplicadas  en el siguiente link:https://minjusticiagovco-my.sharepoint.com/:f:/g/personal/marco_martinez_minjusticia_gov_co/Et0vMHtCIQNCoT-daRAMUxIBvFKWW9JP9FiDQXZCghSMeQ?e=InZ5Dr</t>
  </si>
  <si>
    <t xml:space="preserve">Se realizó implementación en la Dirección de Asuntos Internacionales en Requerimientos de Extradiciones Pasivas para un total de  211 Hojas de Control </t>
  </si>
  <si>
    <t>Elaboración del documento “Complemento del Pliego de Condiciones definitivo” para la adecuación de la bodega de Archivo Central. Las actividades de adecuación de la bodega, Se adjudicó el proceso para adecuación de la bodega según resolución 2021 de 2020.</t>
  </si>
  <si>
    <t>para implementar la Hoja de control se requiere que este proceso este completo lo que evidencia que el proceso de dio por finalizado al implementar al 100% la hoja de control.</t>
  </si>
  <si>
    <t xml:space="preserve">MJD-OFI20-0001918-GGD-4006 </t>
  </si>
  <si>
    <t>Realizar inscripción en el RUSD</t>
  </si>
  <si>
    <t>El cumplimiento de esta actividad se encuentra sujeto a los términos de evaluación técnica definidos por el AGN en el acuerdo 04 de 2019. articulo 13.</t>
  </si>
  <si>
    <t>Actualizar la Política de Gestión Documental conforme al articulo 2.8.2.5.6. del Decreto 1080 de 2015.</t>
  </si>
  <si>
    <t>Seguimiento No6, diciembre de 2020.</t>
  </si>
  <si>
    <t>0%, Tarea por ejecutarse, depende del certificado de convalidación de las TVD.</t>
  </si>
  <si>
    <t>Seguimiento No.6, diciembre de 2020.</t>
  </si>
  <si>
    <t>0%. Tarea por ejecutarse, no ha iniciado; depende de la obtención del certificado de convalidación de las TRD y de la inscripción en el RUSD delas TRD del MJD; tarea T2</t>
  </si>
  <si>
    <t>100%.  La tarea programada se encuentra cumplida y fue verificada en los anteriores seguimientos.
http://info.minjusticia.gov.co:8083/Portals/0/2019/2_PGD-MJD_2019-2022.pdf.
http://info.minjusticia.gov.co:8083/Portals/0/ServicioCiudadano/Doc/ProGesDocuPGD.pdf</t>
  </si>
  <si>
    <t>Diligenciar el Formato Único de Inventario Documental FUID en las dependencias.</t>
  </si>
  <si>
    <t>Inventarios Documental des de las Dependencias.</t>
  </si>
  <si>
    <t>1. Codificación de las TVD (97 en total)
2. Ajuste de las historias institucionales y líneas de tiempo.
3. Ajuste a las estructuras organicofuncionales construidas. 
4. Ajuste a los procesos de disposición final.
5. Indagación y justificación de la normatividad para las series documentales de la época.
6. Juste a denominaciones de los asuntos según la normatividad de la época.</t>
  </si>
  <si>
    <t xml:space="preserve">Organizar los Archivos de Gestión de la entidad conforme las TRD y empleando el formato de hoja de control de expedientes en concordancia con lo dispuesto en el articulo 12 del acuerdo 02 de 2014. </t>
  </si>
  <si>
    <t>Realizar adecuaciones a las zonas de archivo priorizadas de acuerdo con el Diagnóstico de Gestión Documental para dar alcance a  lo descrito en el acuerdo 08 de 2014.</t>
  </si>
  <si>
    <t xml:space="preserve">Acción 7 </t>
  </si>
  <si>
    <t>Política de Gestión Documental Actualizada.</t>
  </si>
  <si>
    <t>Actualizar el PGD empleando la metodología establecida por el AGN. Decreto 1080 Anexo Técnico.</t>
  </si>
  <si>
    <t>Informe y evidencias de ejecución por contrato</t>
  </si>
  <si>
    <t>Creación e implementación de un procedimiento de organización de archivos de gestión que incluya la adopción del FUID desde la etapa de creación de expedientes como método de control documental.</t>
  </si>
  <si>
    <t xml:space="preserve">Se realizo la actualización de los lineamientos donde precisa criterios dentro del proceso de organización de archivos de gestión orientados a la clasificación, ordenación, depuración y descripción de los documentos los cuales se encuentran descritos en el Manual de Archivo y correspondencia en el Numeral 6.2 Organización Documental – Lineamientos-Organización de Archivos de Gestión (se envía documentos a la coordinación para aprobación y posterior enviar a la OAP). </t>
  </si>
  <si>
    <t xml:space="preserve">Se envía Manual de Archivo y Correspondencia </t>
  </si>
  <si>
    <t xml:space="preserve">100%. La tarea programada se encuentra realizada, y fue verificada por la OCI en los anteriores seguimientos. </t>
  </si>
  <si>
    <t>0%. Tarea por ejecutarse; depende de la obtención del certificado de convalidación de las TRD, tarea T2.</t>
  </si>
  <si>
    <t>100%. La tarea programada se encuentra realizada, y fue verificada por la OCI en los anteriores seguimientos; y se refiere a la actualización del procedimiento de código P-GD-08, gestión de transferencias documentales.
http://sig.minjusticia.gov.co/</t>
  </si>
  <si>
    <t>Implementar el Formato Único de Inventario Documental en las Dependencias del MJD conforme lo establecido en el acuerdo 042 de 2002.</t>
  </si>
  <si>
    <t>95%. Se verifica que el 15 de octubre de 2020, se llevó a cabo, por parte de funcionarios del GGD, la sustentación final de las TRD  del Ministerio, ante el Comité Evaluador de Documentos del Archivo General de la Nación. Se presentaron al comité 46 series documentales, 266 subseries documentales; el 75% objeto de conservación total, 13% de selección y 11% de
eliminación. 
El comité, en el acta de rigor, consignó:
"Concluida la sustentación no hubo observaciones por parte de los integrantes del comité evaluador, quienes manifestaron estar de acuerdo con la convalidación. Por lo anterior se aconseja a la Dirección General expedir el certificado de convalidación una vez se allegue la versión final firmada con todos los soportes, en digital, en formatos de preservación digital."
La OCI considera que para el producto "certificado de convalidación" solamente falta que el AGN expida el certificado de las TRD del Ministerio. El certificado de convalidación garantiza que las TRD del MJD   cumplen los requisitos técnicos de elaboración y aprobación conforme a las normas expedidas sobre la materia</t>
  </si>
  <si>
    <t>100%. La tarea programada se encuentra realizada, y fue verificada en los anteriores seguimientos. http://info.minjusticia.gov.co:8083/Portals/0/2019/1_Diagnostico_GD_2019.pdf</t>
  </si>
  <si>
    <t>100%.  La tarea programada se encuentra realizada, y fue verificada en los anteriores seguimientos.  
https://www.minjusticia.gov.co/Portals/0/Transparencia_MJD/1_2_PGD-MJD-F23122019.pdf</t>
  </si>
  <si>
    <t xml:space="preserve">47%. Se verifica avance en el plan de implementación del Programa de Gestión Documental PGD 2019-2022; en el trimestre se observa un 16% adicional; existe un porcentaje de ejecución en las actividades programadas, que suman el porcentaje informado. La implementación finaliza en diciembre del año 2022; se encuentra un avance adecuado al tiempo de ejecución.
Se corroboran los productos de los contratos 064, 090, 093, y 251 del 2020, que aportan al plan de acción del Programa de Gestión Documental del Ministerio.   
Se evidencia  seguimiento a la ejecución anual del plan, como herramienta de planeación y administración para la gestión documental institucional.   (para este año 2020, el plan de acción presenta avance del 86%)                                                                                                                                                   
https://www.minjusticia.gov.co/Portals/0/Transparencia_MJD/1_2_PGD-MJD-VF23122019.pdf                                                                                                                                            </t>
  </si>
  <si>
    <t>80%. Se verifica la elaboración del manual de archivo y correspondencia del Ministerio, versión 2020-2022; cuyo objetivo es establecer los lineamientos para el tratamiento de las comunicaciones oficiales, gestión de correspondencia y normalización de los procesos que integran la organización de archivos del Ministerio de Justicia y del Derecho. 
En su capítulo seis (6) el manual  trata los temas de Clasificación Documental, Ordenación, Foliado, Almacenamiento y transferencias. Falta el proceso de socialización, para su aprobación ante OAP, con  su correspondiente incorporación al SIG del MJD.</t>
  </si>
  <si>
    <t xml:space="preserve">100%. La tarea programada se encuentra culminada; ya fue verificado por la OCI en los anteriores seguimientos. Se realizó el levantamiento de los inventarios documentales, con la implementación del FUID para las 33 dependencias que tienen archivos de gestión. 
Lo que corresponde es seguir prestando asesoría documental a las diferentes dependencias y grupos de trabajo del MJD, para el cumplimiento de todos los requisitos exigidos por la normatividad en materia de archivos, así como el uso de los formatos aprobados por el SIG.
</t>
  </si>
  <si>
    <t>100%. La tarea programada se encuentra realizada, y fue verificada por la OCI en los anteriores seguimientos.</t>
  </si>
  <si>
    <t xml:space="preserve">0%. Tarea por ejecutarse; depende del concepto final del Comité Evaluador del Archivo General; a través de correos electrónicos entre funcionarios del AGN y del MGD, se verifica que las próximas mesas de trabajo sobre las TVD (previas a la sustentación final), se realizarán en la vigencia de 2021, de acuerdo a la disponibilidad de agenda de los funcionarios del Grupo de Convalidación del AGN.
Cuando se logre el certificado de convalidación se dará el 100%.
</t>
  </si>
  <si>
    <t>21%. Para este trimestre se evidencia el diligenciamiento de la hoja de control, con código  F-GD-G01-10 en los archivos de gestión de la Dirección de Asuntos Internacionales, aplicadas a los expedientes de requerimientos de extradiciones pasivas; para un total de  211 Hojas de Control, de las vigencias 2018 y 2019. Según las evidencias aportadas en el trimestre, y lo registrado hasta ahora en los anteriores seguimientos, la hoja de control se ha implantado en 7 de las 33 dependencias productoras.
https://intranet.minjusticia.gov.co/Gesti%C3%B3n-Documental/Asistencia-T%C3%A9cnica-Gesti%C3%B3n-Documental</t>
  </si>
  <si>
    <t xml:space="preserve">100%. Se observó en los anteriores seguimientos de OCI que, se realizó la implementación del FUID para las 33 dependencias que tienen archivos de gestión.
Se observa seguimiento del GGD a la implementación del FUID en los archivos de gestión, lo anterior cuando se realizan las transferencias documentales entre los archivos de gestión y el archivo central. Corresponde al GGD, hacer el seguimiento, desde la segunda línea de defensa, a la implementación del FUID en los archivos de gestión del MJD. </t>
  </si>
  <si>
    <t>40,7%. Según la evidencia aportada (archivo gestión humana angiec), se observa en el trimestre, el diligenciamiento de la hoja de control para 7 cajas, cada una contiene 7 expedientes, para un total trimestral de 49 expedientes de historias laborales cerradas; que sumados a los 139 que se traen, da como resultado un avance de 188 expedientes (de 462).</t>
  </si>
  <si>
    <t>80,30%. Tarea en ejecución. Se evidencia por el archivo aportado, que se avanzó en este aspecto, en siete cajas, que sumadas a las 46 que se traen, da un avance de 53 cajas (de 66), que corresponde a un 80,30%.</t>
  </si>
  <si>
    <t>100%. Actividad cumplida desde el trimestre anterior. El Comité Institucional de Gestión y Desempeño -CIGD-, en su sesión virtual del 21 de agosto de 2020, aprobó la actualización del manual del SIC, incluyendo el plan de preservación digital a largo plazo.
file:///C:/Users/minjusticia/Downloads/M-gd-01%20sistema%20integrado%20de%20conservaci%C3%B3n%20(1).pdf</t>
  </si>
  <si>
    <t>50%.Tarea en ejecución. No se anexan en este trimestre nuevas evidencias, para poder validar algún avance. Se establece el mismo porcentaje del trimestre anterior.</t>
  </si>
  <si>
    <t>50%. Se verifica, por las evidencias aportadas, que el MJD, adelantó el proceso contractual de menor cuantía No.12, con el fin de  "Contratar la reparación de los daños causados en el Archivo Central del Ministerio de Justicia y del Derecho ubicado en Paloquemao carrera 27 #18-85 y los daños de la sede de la Calle 53 # 13-27 con ocasión del aguacero con inundación acaecido en Bogotá D.C. el 10 de marzo de 2020".
Se observó que se adjudicó, al contratista escogido, por medio de la Resolución 2021 del 20 de noviembre de 2021.</t>
  </si>
  <si>
    <t xml:space="preserve">40%.Se verificó que ya se inició la implementación del SIC, que tiene fecha fin hasta el 31 de diciembre de 2022; igualmente se constata la reunión virtual, el 22 de septiembre de 2020, de socialización del sistema.
Se observó informe de resultados para el monitoreo de condiciones ambientales de la bodega de archivo central, según lo estipulado en el Manual del Sistema Integrado de conservación del MJD.
También se observa informe de actividades de intervención en limpieza y desinfección, realizadas para minimizar la carga microbiológica presente en los documentos con deterioro biológico del archivo central. </t>
  </si>
  <si>
    <t>EVIDENCIAS: https://minjusticiagovco-my.sharepoint.com/:u:/g/personal/yineth_gonzalez_minjusticia_gov_co/EbaaG40k_aBNsmdlfdU1F60Bzq71A6Gi_CgRWV73kFXi6g?e=3hXlFA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</si>
</sst>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1"/>
      <color rgb="FF000000"/>
      <name val="Calibri"/>
      <family val="2"/>
      <scheme val="minor"/>
    </font>
    <font>
      <u/>
      <sz val="11"/>
      <color theme="10"/>
      <name val="Calibri"/>
      <family val="2"/>
      <scheme val="minor"/>
    </font>
    <font>
      <sz val="12"/>
      <color theme="1"/>
      <name val="Wingdings"/>
      <charset val="2"/>
    </font>
    <font>
      <sz val="7"/>
      <color theme="1"/>
      <name val="Times New Roman"/>
      <family val="1"/>
    </font>
    <font>
      <sz val="12"/>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82">
    <xf numFmtId="0" fontId="0" fillId="0" borderId="0" xfId="0"/>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14" fontId="6" fillId="0" borderId="8" xfId="0" applyNumberFormat="1" applyFont="1" applyFill="1" applyBorder="1" applyAlignment="1">
      <alignment horizontal="justify" vertical="center" wrapText="1"/>
    </xf>
    <xf numFmtId="1" fontId="6" fillId="3" borderId="8"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3" borderId="4" xfId="0"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0" fontId="8" fillId="3" borderId="8" xfId="0" applyFont="1" applyFill="1" applyBorder="1" applyAlignment="1">
      <alignment horizontal="justify" vertical="top" wrapText="1"/>
    </xf>
    <xf numFmtId="0" fontId="8" fillId="3" borderId="23"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8" fillId="3" borderId="4"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0" fillId="0" borderId="4" xfId="0" applyBorder="1"/>
    <xf numFmtId="0" fontId="15" fillId="0" borderId="4" xfId="0" applyFont="1" applyBorder="1" applyAlignment="1">
      <alignment horizontal="justify" vertical="center"/>
    </xf>
    <xf numFmtId="0" fontId="8" fillId="0" borderId="8" xfId="0" applyFont="1" applyFill="1" applyBorder="1" applyAlignment="1">
      <alignment horizontal="justify" vertical="center" wrapText="1"/>
    </xf>
    <xf numFmtId="14" fontId="8" fillId="0" borderId="8"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23" xfId="0" applyFont="1" applyFill="1" applyBorder="1" applyAlignment="1">
      <alignment horizontal="justify" vertical="top" wrapText="1"/>
    </xf>
    <xf numFmtId="0" fontId="6" fillId="0" borderId="24" xfId="0" applyFont="1" applyFill="1" applyBorder="1" applyAlignment="1">
      <alignment horizontal="left" vertical="top" wrapText="1"/>
    </xf>
    <xf numFmtId="14" fontId="6" fillId="0" borderId="4" xfId="0" applyNumberFormat="1" applyFont="1" applyFill="1" applyBorder="1" applyAlignment="1">
      <alignment horizontal="justify" vertical="center" wrapText="1"/>
    </xf>
    <xf numFmtId="0" fontId="16" fillId="0" borderId="0" xfId="1"/>
    <xf numFmtId="10" fontId="6" fillId="3"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0" fontId="1" fillId="0" borderId="6" xfId="0" applyFont="1" applyBorder="1" applyAlignment="1">
      <alignment horizontal="center" vertical="center"/>
    </xf>
    <xf numFmtId="0" fontId="7" fillId="0" borderId="0" xfId="0" applyFont="1" applyAlignment="1">
      <alignment horizontal="right" vertical="center" wrapText="1"/>
    </xf>
    <xf numFmtId="0" fontId="6" fillId="0" borderId="22"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6" fillId="3" borderId="8" xfId="0" applyFont="1" applyFill="1" applyBorder="1" applyAlignment="1">
      <alignment horizontal="justify" vertical="center" wrapText="1"/>
    </xf>
    <xf numFmtId="10" fontId="6" fillId="0" borderId="8"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10" fontId="6" fillId="0" borderId="8" xfId="0" applyNumberFormat="1" applyFont="1" applyFill="1" applyBorder="1" applyAlignment="1">
      <alignment horizontal="center" vertical="center" wrapText="1"/>
    </xf>
    <xf numFmtId="0" fontId="17" fillId="0" borderId="0" xfId="0" applyFont="1" applyFill="1" applyAlignment="1">
      <alignment horizontal="justify" vertical="center"/>
    </xf>
    <xf numFmtId="0" fontId="8" fillId="0" borderId="4" xfId="0" applyFont="1" applyFill="1" applyBorder="1" applyAlignment="1">
      <alignment horizontal="justify" vertical="top" wrapText="1"/>
    </xf>
    <xf numFmtId="0" fontId="6" fillId="0" borderId="20" xfId="0" applyFont="1" applyBorder="1" applyAlignment="1">
      <alignment horizontal="justify" vertical="top" wrapText="1"/>
    </xf>
    <xf numFmtId="0" fontId="6" fillId="0" borderId="18" xfId="0" applyFont="1" applyBorder="1" applyAlignment="1">
      <alignment horizontal="justify" vertical="top" wrapText="1"/>
    </xf>
    <xf numFmtId="0" fontId="8" fillId="0" borderId="13" xfId="0" applyFont="1" applyBorder="1" applyAlignment="1">
      <alignment horizontal="justify" vertical="top" wrapText="1"/>
    </xf>
    <xf numFmtId="0" fontId="8" fillId="0" borderId="33" xfId="0" applyFont="1" applyFill="1" applyBorder="1" applyAlignment="1">
      <alignment horizontal="justify" vertical="top" wrapText="1"/>
    </xf>
    <xf numFmtId="0" fontId="8" fillId="0" borderId="30" xfId="0" applyFont="1" applyFill="1" applyBorder="1" applyAlignment="1">
      <alignment horizontal="justify" vertical="top" wrapText="1"/>
    </xf>
    <xf numFmtId="0" fontId="16" fillId="0" borderId="4" xfId="1" applyBorder="1" applyAlignment="1">
      <alignment vertical="center"/>
    </xf>
    <xf numFmtId="0" fontId="8" fillId="0" borderId="18" xfId="0" applyFont="1" applyBorder="1" applyAlignment="1">
      <alignment horizontal="justify" vertical="top" wrapText="1"/>
    </xf>
    <xf numFmtId="0" fontId="6" fillId="0" borderId="13" xfId="0" applyFont="1" applyBorder="1" applyAlignment="1">
      <alignment vertical="center" wrapText="1"/>
    </xf>
    <xf numFmtId="0" fontId="6" fillId="0" borderId="4" xfId="0" applyFont="1" applyBorder="1" applyAlignment="1">
      <alignment horizontal="left" vertical="top" wrapText="1"/>
    </xf>
    <xf numFmtId="9" fontId="8" fillId="0" borderId="13" xfId="0" applyNumberFormat="1" applyFont="1" applyBorder="1" applyAlignment="1">
      <alignment horizontal="justify" vertical="top" wrapText="1"/>
    </xf>
    <xf numFmtId="0" fontId="6" fillId="0" borderId="8" xfId="0" applyFont="1" applyFill="1" applyBorder="1" applyAlignment="1">
      <alignment horizontal="justify" vertical="top"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10" fontId="6" fillId="3" borderId="39" xfId="0" applyNumberFormat="1" applyFont="1" applyFill="1" applyBorder="1" applyAlignment="1">
      <alignment horizontal="center" vertical="center" wrapText="1"/>
    </xf>
    <xf numFmtId="10" fontId="6" fillId="3" borderId="36"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5"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2" fillId="0" borderId="1" xfId="0" applyFont="1" applyBorder="1" applyAlignment="1">
      <alignment horizontal="center" vertical="center"/>
    </xf>
    <xf numFmtId="0" fontId="6"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4" xfId="0" applyFont="1" applyFill="1" applyBorder="1" applyAlignment="1">
      <alignment horizontal="justify" vertical="center"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6" fillId="0" borderId="4" xfId="0" applyFont="1" applyFill="1" applyBorder="1" applyAlignment="1">
      <alignment horizontal="justify" vertical="top" wrapText="1"/>
    </xf>
    <xf numFmtId="0" fontId="5" fillId="2" borderId="39"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2" xfId="0" applyFont="1" applyFill="1" applyBorder="1" applyAlignment="1">
      <alignment horizontal="justify" vertical="center" wrapText="1"/>
    </xf>
    <xf numFmtId="0" fontId="6" fillId="0" borderId="36" xfId="0" applyFont="1" applyFill="1" applyBorder="1" applyAlignment="1">
      <alignment horizontal="justify" vertical="center" wrapText="1"/>
    </xf>
    <xf numFmtId="10" fontId="6" fillId="0" borderId="32" xfId="0" applyNumberFormat="1" applyFont="1" applyFill="1" applyBorder="1" applyAlignment="1">
      <alignment horizontal="center" vertical="center" wrapText="1"/>
    </xf>
    <xf numFmtId="10" fontId="6" fillId="0" borderId="36"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2" borderId="32" xfId="0" applyFont="1" applyFill="1" applyBorder="1" applyAlignment="1">
      <alignment horizontal="center" vertical="center" textRotation="89" wrapText="1"/>
    </xf>
    <xf numFmtId="0" fontId="6" fillId="0" borderId="39"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2">
    <cellStyle name="Hipervínculo"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injusticiagovco-my.sharepoint.com/:f:/g/personal/marco_martinez_minjusticia_gov_co/Ei9lAlO-Pw9FgoNC0a4ew_QB8afveELWJ8wjODt_Hv-BBw?e=7H2kox"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27</xdr:row>
      <xdr:rowOff>0</xdr:rowOff>
    </xdr:from>
    <xdr:to>
      <xdr:col>14</xdr:col>
      <xdr:colOff>152400</xdr:colOff>
      <xdr:row>27</xdr:row>
      <xdr:rowOff>152400</xdr:rowOff>
    </xdr:to>
    <xdr:pic>
      <xdr:nvPicPr>
        <xdr:cNvPr id="2" name="Imagen 1">
          <a:hlinkClick xmlns:r="http://schemas.openxmlformats.org/officeDocument/2006/relationships" r:id="rId1" tgtFrame="_blank"/>
          <a:extLst>
            <a:ext uri="{FF2B5EF4-FFF2-40B4-BE49-F238E27FC236}">
              <a16:creationId xmlns:a16="http://schemas.microsoft.com/office/drawing/2014/main" id="{4950EDA8-6FF2-404B-B237-7EC407F1ED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07075" y="30194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info.minjusticia.gov.co:8083/Portals/0/2019/2_PGD-MJD_2019-2022.pdf" TargetMode="External"/><Relationship Id="rId7" Type="http://schemas.openxmlformats.org/officeDocument/2006/relationships/drawing" Target="../drawings/drawing1.xml"/><Relationship Id="rId2" Type="http://schemas.openxmlformats.org/officeDocument/2006/relationships/hyperlink" Target="http://info.minjusticia.gov.co:8083/Portals/0/2019/2_PGD-MJD_2019-2022.pdf" TargetMode="External"/><Relationship Id="rId1" Type="http://schemas.openxmlformats.org/officeDocument/2006/relationships/hyperlink" Target="http://info.minjusticia.gov.co:8083/Portals/0/2019/1_Diagnostico_GD_2019.pdf" TargetMode="External"/><Relationship Id="rId6" Type="http://schemas.openxmlformats.org/officeDocument/2006/relationships/printerSettings" Target="../printerSettings/printerSettings1.bin"/><Relationship Id="rId5" Type="http://schemas.openxmlformats.org/officeDocument/2006/relationships/hyperlink" Target="https://minjusticiagovco-my.sharepoint.com/:f:/g/personal/marco_martinez_minjusticia_gov_co/Ei9lAlO-Pw9FgoNC0a4ew_QB8afveELWJ8wjODt_Hv-BBw?e=7H2kox" TargetMode="External"/><Relationship Id="rId10" Type="http://schemas.openxmlformats.org/officeDocument/2006/relationships/comments" Target="../comments1.xml"/><Relationship Id="rId4" Type="http://schemas.openxmlformats.org/officeDocument/2006/relationships/hyperlink" Target="http://sig.minjusticia.gov.co/"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51"/>
  <sheetViews>
    <sheetView showGridLines="0" tabSelected="1" view="pageBreakPreview" topLeftCell="C31" zoomScale="80" zoomScaleNormal="80" zoomScaleSheetLayoutView="80" zoomScalePageLayoutView="55" workbookViewId="0">
      <selection activeCell="M34" sqref="M34"/>
    </sheetView>
  </sheetViews>
  <sheetFormatPr baseColWidth="10" defaultColWidth="11.42578125" defaultRowHeight="15" x14ac:dyDescent="0.25"/>
  <cols>
    <col min="2" max="2" width="40.42578125" customWidth="1"/>
    <col min="3" max="3" width="11.85546875" customWidth="1"/>
    <col min="4" max="4" width="41.5703125" customWidth="1"/>
    <col min="6" max="6" width="34.5703125" customWidth="1"/>
    <col min="7" max="7" width="12.5703125" bestFit="1" customWidth="1"/>
    <col min="8" max="8" width="15.85546875" customWidth="1"/>
    <col min="9" max="9" width="11.42578125" style="31"/>
    <col min="10" max="10" width="13.85546875" style="31" customWidth="1"/>
    <col min="11" max="11" width="9.7109375" customWidth="1"/>
    <col min="12" max="12" width="13.5703125" customWidth="1"/>
    <col min="13" max="13" width="46.42578125" customWidth="1"/>
    <col min="14" max="14" width="17.28515625" customWidth="1"/>
    <col min="15" max="15" width="32.85546875" customWidth="1"/>
    <col min="16" max="16" width="54" customWidth="1"/>
    <col min="17" max="17" width="38.28515625" customWidth="1"/>
    <col min="19" max="19" width="14.7109375" customWidth="1"/>
    <col min="20" max="20" width="20.140625" customWidth="1"/>
  </cols>
  <sheetData>
    <row r="3" spans="1:20" x14ac:dyDescent="0.25">
      <c r="A3" s="106" t="s">
        <v>0</v>
      </c>
      <c r="B3" s="106"/>
      <c r="C3" s="107" t="s">
        <v>1</v>
      </c>
      <c r="D3" s="108"/>
      <c r="E3" s="108"/>
      <c r="F3" s="108"/>
      <c r="G3" s="108"/>
      <c r="H3" s="108"/>
      <c r="I3" s="109"/>
      <c r="J3" s="29" t="s">
        <v>2</v>
      </c>
      <c r="K3" s="110" t="s">
        <v>3</v>
      </c>
      <c r="L3" s="111"/>
      <c r="M3" s="111"/>
      <c r="N3" s="111"/>
      <c r="O3" s="111"/>
      <c r="P3" s="111"/>
      <c r="Q3" s="111"/>
      <c r="R3" s="111"/>
      <c r="S3" s="111"/>
      <c r="T3" s="112"/>
    </row>
    <row r="4" spans="1:20" x14ac:dyDescent="0.25">
      <c r="A4" s="106" t="s">
        <v>4</v>
      </c>
      <c r="B4" s="106"/>
      <c r="C4" s="107" t="s">
        <v>5</v>
      </c>
      <c r="D4" s="108"/>
      <c r="E4" s="108"/>
      <c r="F4" s="108"/>
      <c r="G4" s="108"/>
      <c r="H4" s="108"/>
      <c r="I4" s="109"/>
      <c r="J4" s="113" t="s">
        <v>6</v>
      </c>
      <c r="K4" s="114"/>
      <c r="L4" s="115">
        <v>43615</v>
      </c>
      <c r="M4" s="116"/>
      <c r="N4" s="116"/>
      <c r="O4" s="116"/>
      <c r="P4" s="116"/>
      <c r="Q4" s="116"/>
      <c r="R4" s="116"/>
      <c r="S4" s="116"/>
      <c r="T4" s="117"/>
    </row>
    <row r="5" spans="1:20" x14ac:dyDescent="0.25">
      <c r="A5" s="106" t="s">
        <v>7</v>
      </c>
      <c r="B5" s="106"/>
      <c r="C5" s="118" t="s">
        <v>8</v>
      </c>
      <c r="D5" s="119"/>
      <c r="E5" s="119"/>
      <c r="F5" s="119"/>
      <c r="G5" s="119"/>
      <c r="H5" s="119"/>
      <c r="I5" s="120"/>
      <c r="J5" s="121" t="s">
        <v>9</v>
      </c>
      <c r="K5" s="122"/>
      <c r="L5" s="123" t="s">
        <v>10</v>
      </c>
      <c r="M5" s="116"/>
      <c r="N5" s="116"/>
      <c r="O5" s="116"/>
      <c r="P5" s="116"/>
      <c r="Q5" s="116"/>
      <c r="R5" s="116"/>
      <c r="S5" s="116"/>
      <c r="T5" s="117"/>
    </row>
    <row r="6" spans="1:20" x14ac:dyDescent="0.25">
      <c r="A6" s="106" t="s">
        <v>11</v>
      </c>
      <c r="B6" s="106"/>
      <c r="C6" s="107" t="s">
        <v>12</v>
      </c>
      <c r="D6" s="108"/>
      <c r="E6" s="108"/>
      <c r="F6" s="108"/>
      <c r="G6" s="108"/>
      <c r="H6" s="108"/>
      <c r="I6" s="108"/>
      <c r="J6" s="70"/>
      <c r="K6" s="21"/>
      <c r="L6" s="22"/>
      <c r="M6" s="22"/>
      <c r="N6" s="22"/>
      <c r="O6" s="22"/>
      <c r="P6" s="22"/>
      <c r="Q6" s="22"/>
      <c r="R6" s="22"/>
      <c r="S6" s="22"/>
      <c r="T6" s="23"/>
    </row>
    <row r="7" spans="1:20" ht="26.25" customHeight="1" thickBot="1" x14ac:dyDescent="0.3">
      <c r="A7" s="105" t="s">
        <v>13</v>
      </c>
      <c r="B7" s="105"/>
      <c r="C7" s="102"/>
      <c r="D7" s="103"/>
      <c r="E7" s="103"/>
      <c r="F7" s="103"/>
      <c r="G7" s="103"/>
      <c r="H7" s="103"/>
      <c r="I7" s="103"/>
      <c r="J7" s="103"/>
      <c r="K7" s="103"/>
      <c r="L7" s="103"/>
      <c r="M7" s="103"/>
      <c r="N7" s="103"/>
      <c r="O7" s="103"/>
      <c r="P7" s="103"/>
      <c r="Q7" s="103"/>
      <c r="R7" s="103"/>
      <c r="S7" s="103"/>
      <c r="T7" s="104"/>
    </row>
    <row r="8" spans="1:20" ht="15.75" x14ac:dyDescent="0.25">
      <c r="A8" s="129" t="s">
        <v>14</v>
      </c>
      <c r="B8" s="130"/>
      <c r="C8" s="131"/>
      <c r="D8" s="131"/>
      <c r="E8" s="131"/>
      <c r="F8" s="131"/>
      <c r="G8" s="131"/>
      <c r="H8" s="131"/>
      <c r="I8" s="131"/>
      <c r="J8" s="131"/>
      <c r="K8" s="131"/>
      <c r="L8" s="131"/>
      <c r="M8" s="131"/>
      <c r="N8" s="131"/>
      <c r="O8" s="132"/>
      <c r="P8" s="135" t="s">
        <v>15</v>
      </c>
      <c r="Q8" s="136"/>
      <c r="R8" s="126" t="s">
        <v>16</v>
      </c>
      <c r="S8" s="127"/>
      <c r="T8" s="128"/>
    </row>
    <row r="9" spans="1:20" ht="28.5" customHeight="1" x14ac:dyDescent="0.25">
      <c r="A9" s="141" t="s">
        <v>17</v>
      </c>
      <c r="B9" s="139" t="s">
        <v>18</v>
      </c>
      <c r="C9" s="139" t="s">
        <v>19</v>
      </c>
      <c r="D9" s="139" t="s">
        <v>20</v>
      </c>
      <c r="E9" s="139" t="s">
        <v>21</v>
      </c>
      <c r="F9" s="139" t="s">
        <v>22</v>
      </c>
      <c r="G9" s="139" t="s">
        <v>23</v>
      </c>
      <c r="H9" s="139"/>
      <c r="I9" s="139" t="s">
        <v>24</v>
      </c>
      <c r="J9" s="139" t="s">
        <v>25</v>
      </c>
      <c r="K9" s="157" t="s">
        <v>26</v>
      </c>
      <c r="L9" s="139" t="s">
        <v>27</v>
      </c>
      <c r="M9" s="139" t="s">
        <v>28</v>
      </c>
      <c r="N9" s="139" t="s">
        <v>29</v>
      </c>
      <c r="O9" s="161" t="s">
        <v>30</v>
      </c>
      <c r="P9" s="155" t="s">
        <v>31</v>
      </c>
      <c r="Q9" s="137" t="s">
        <v>32</v>
      </c>
      <c r="R9" s="143" t="s">
        <v>33</v>
      </c>
      <c r="S9" s="145" t="s">
        <v>34</v>
      </c>
      <c r="T9" s="133" t="s">
        <v>35</v>
      </c>
    </row>
    <row r="10" spans="1:20" ht="15.75" thickBot="1" x14ac:dyDescent="0.3">
      <c r="A10" s="142"/>
      <c r="B10" s="140"/>
      <c r="C10" s="140"/>
      <c r="D10" s="140"/>
      <c r="E10" s="140"/>
      <c r="F10" s="140"/>
      <c r="G10" s="14" t="s">
        <v>36</v>
      </c>
      <c r="H10" s="14" t="s">
        <v>37</v>
      </c>
      <c r="I10" s="140"/>
      <c r="J10" s="140"/>
      <c r="K10" s="158"/>
      <c r="L10" s="140"/>
      <c r="M10" s="140"/>
      <c r="N10" s="140"/>
      <c r="O10" s="162"/>
      <c r="P10" s="156"/>
      <c r="Q10" s="138"/>
      <c r="R10" s="144"/>
      <c r="S10" s="146"/>
      <c r="T10" s="134"/>
    </row>
    <row r="11" spans="1:20" ht="168" customHeight="1" x14ac:dyDescent="0.25">
      <c r="A11" s="165">
        <v>1</v>
      </c>
      <c r="B11" s="166" t="s">
        <v>38</v>
      </c>
      <c r="C11" s="174" t="s">
        <v>39</v>
      </c>
      <c r="D11" s="171" t="s">
        <v>40</v>
      </c>
      <c r="E11" s="26" t="s">
        <v>41</v>
      </c>
      <c r="F11" s="77" t="s">
        <v>42</v>
      </c>
      <c r="G11" s="45">
        <v>43646</v>
      </c>
      <c r="H11" s="45">
        <v>43677</v>
      </c>
      <c r="I11" s="43">
        <f>(H11-G11)/7</f>
        <v>4.4285714285714288</v>
      </c>
      <c r="J11" s="80">
        <v>1</v>
      </c>
      <c r="K11" s="32" t="s">
        <v>43</v>
      </c>
      <c r="L11" s="168">
        <f>AVERAGE(J11:J14)</f>
        <v>0.48749999999999999</v>
      </c>
      <c r="M11" s="18" t="s">
        <v>44</v>
      </c>
      <c r="N11" s="13" t="s">
        <v>45</v>
      </c>
      <c r="O11" s="18" t="s">
        <v>170</v>
      </c>
      <c r="P11" s="15" t="s">
        <v>191</v>
      </c>
      <c r="Q11" s="24" t="s">
        <v>176</v>
      </c>
      <c r="R11" s="17"/>
      <c r="S11" s="13"/>
      <c r="T11" s="18"/>
    </row>
    <row r="12" spans="1:20" ht="268.5" customHeight="1" x14ac:dyDescent="0.25">
      <c r="A12" s="164"/>
      <c r="B12" s="167"/>
      <c r="C12" s="154"/>
      <c r="D12" s="172"/>
      <c r="E12" s="26" t="s">
        <v>46</v>
      </c>
      <c r="F12" s="73" t="s">
        <v>47</v>
      </c>
      <c r="G12" s="44">
        <v>43738</v>
      </c>
      <c r="H12" s="45">
        <v>44196</v>
      </c>
      <c r="I12" s="43">
        <f>(H12-G12)/7</f>
        <v>65.428571428571431</v>
      </c>
      <c r="J12" s="80">
        <v>0.95</v>
      </c>
      <c r="K12" s="32" t="s">
        <v>48</v>
      </c>
      <c r="L12" s="169"/>
      <c r="M12" s="18" t="s">
        <v>153</v>
      </c>
      <c r="N12" s="13" t="s">
        <v>45</v>
      </c>
      <c r="O12" s="18" t="s">
        <v>157</v>
      </c>
      <c r="P12" s="83" t="s">
        <v>195</v>
      </c>
      <c r="Q12" s="24" t="s">
        <v>176</v>
      </c>
      <c r="R12" s="17"/>
      <c r="S12" s="13"/>
      <c r="T12" s="18"/>
    </row>
    <row r="13" spans="1:20" ht="128.25" customHeight="1" x14ac:dyDescent="0.25">
      <c r="A13" s="164"/>
      <c r="B13" s="167"/>
      <c r="C13" s="154"/>
      <c r="D13" s="172"/>
      <c r="E13" s="26" t="s">
        <v>49</v>
      </c>
      <c r="F13" s="73" t="s">
        <v>171</v>
      </c>
      <c r="G13" s="44">
        <v>43922</v>
      </c>
      <c r="H13" s="45">
        <v>44196</v>
      </c>
      <c r="I13" s="43">
        <f>(H13-G13)/7</f>
        <v>39.142857142857146</v>
      </c>
      <c r="J13" s="80">
        <v>0</v>
      </c>
      <c r="K13" s="32" t="s">
        <v>50</v>
      </c>
      <c r="L13" s="169"/>
      <c r="M13" s="18" t="s">
        <v>172</v>
      </c>
      <c r="N13" s="13" t="s">
        <v>45</v>
      </c>
      <c r="O13" s="18"/>
      <c r="P13" s="15" t="s">
        <v>192</v>
      </c>
      <c r="Q13" s="24" t="s">
        <v>176</v>
      </c>
      <c r="R13" s="17"/>
      <c r="S13" s="13"/>
      <c r="T13" s="18"/>
    </row>
    <row r="14" spans="1:20" ht="128.25" customHeight="1" x14ac:dyDescent="0.25">
      <c r="A14" s="124"/>
      <c r="B14" s="100"/>
      <c r="C14" s="150"/>
      <c r="D14" s="173"/>
      <c r="E14" s="26" t="s">
        <v>51</v>
      </c>
      <c r="F14" s="73" t="s">
        <v>52</v>
      </c>
      <c r="G14" s="44">
        <v>43922</v>
      </c>
      <c r="H14" s="45">
        <v>44926</v>
      </c>
      <c r="I14" s="43">
        <f>(H14-G14)/7</f>
        <v>143.42857142857142</v>
      </c>
      <c r="J14" s="80">
        <v>0</v>
      </c>
      <c r="K14" s="32" t="s">
        <v>53</v>
      </c>
      <c r="L14" s="170"/>
      <c r="M14" s="18" t="s">
        <v>172</v>
      </c>
      <c r="N14" s="13" t="s">
        <v>45</v>
      </c>
      <c r="O14" s="18"/>
      <c r="P14" s="15" t="s">
        <v>177</v>
      </c>
      <c r="Q14" s="24" t="s">
        <v>176</v>
      </c>
      <c r="R14" s="17"/>
      <c r="S14" s="13"/>
      <c r="T14" s="18"/>
    </row>
    <row r="15" spans="1:20" ht="97.5" customHeight="1" x14ac:dyDescent="0.25">
      <c r="A15" s="124">
        <v>2</v>
      </c>
      <c r="B15" s="100" t="s">
        <v>54</v>
      </c>
      <c r="C15" s="150" t="s">
        <v>55</v>
      </c>
      <c r="D15" s="100" t="s">
        <v>56</v>
      </c>
      <c r="E15" s="26" t="s">
        <v>57</v>
      </c>
      <c r="F15" s="58" t="s">
        <v>58</v>
      </c>
      <c r="G15" s="59">
        <v>43617</v>
      </c>
      <c r="H15" s="60">
        <v>43646</v>
      </c>
      <c r="I15" s="43">
        <f t="shared" ref="I15:I38" si="0">(H15-G15)/7</f>
        <v>4.1428571428571432</v>
      </c>
      <c r="J15" s="80">
        <v>1</v>
      </c>
      <c r="K15" s="32" t="s">
        <v>59</v>
      </c>
      <c r="L15" s="94">
        <f>AVERAGE(J15:J18)</f>
        <v>0.86749999999999994</v>
      </c>
      <c r="M15" s="18" t="s">
        <v>60</v>
      </c>
      <c r="N15" s="13" t="s">
        <v>45</v>
      </c>
      <c r="O15" s="66" t="s">
        <v>61</v>
      </c>
      <c r="P15" s="83" t="s">
        <v>196</v>
      </c>
      <c r="Q15" s="24" t="s">
        <v>176</v>
      </c>
      <c r="R15" s="17"/>
      <c r="S15" s="13"/>
      <c r="T15" s="18"/>
    </row>
    <row r="16" spans="1:20" ht="98.25" customHeight="1" x14ac:dyDescent="0.25">
      <c r="A16" s="124"/>
      <c r="B16" s="100"/>
      <c r="C16" s="150"/>
      <c r="D16" s="100"/>
      <c r="E16" s="27" t="s">
        <v>62</v>
      </c>
      <c r="F16" s="58" t="s">
        <v>173</v>
      </c>
      <c r="G16" s="59">
        <v>43647</v>
      </c>
      <c r="H16" s="45">
        <v>43738</v>
      </c>
      <c r="I16" s="43">
        <f t="shared" ref="I16" si="1">(H16-G16)/7</f>
        <v>13</v>
      </c>
      <c r="J16" s="80">
        <v>1</v>
      </c>
      <c r="K16" s="32" t="s">
        <v>185</v>
      </c>
      <c r="L16" s="94"/>
      <c r="M16" s="18" t="s">
        <v>63</v>
      </c>
      <c r="N16" s="13" t="s">
        <v>45</v>
      </c>
      <c r="O16" s="66" t="s">
        <v>64</v>
      </c>
      <c r="P16" s="83" t="s">
        <v>197</v>
      </c>
      <c r="Q16" s="24" t="s">
        <v>176</v>
      </c>
      <c r="R16" s="17"/>
      <c r="S16" s="13"/>
      <c r="T16" s="18"/>
    </row>
    <row r="17" spans="1:20" ht="147" customHeight="1" x14ac:dyDescent="0.25">
      <c r="A17" s="125"/>
      <c r="B17" s="149"/>
      <c r="C17" s="151"/>
      <c r="D17" s="101"/>
      <c r="E17" s="27" t="s">
        <v>65</v>
      </c>
      <c r="F17" s="58" t="s">
        <v>186</v>
      </c>
      <c r="G17" s="59">
        <v>43647</v>
      </c>
      <c r="H17" s="45">
        <v>43769</v>
      </c>
      <c r="I17" s="43">
        <f t="shared" si="0"/>
        <v>17.428571428571427</v>
      </c>
      <c r="J17" s="80">
        <v>1</v>
      </c>
      <c r="K17" s="32" t="s">
        <v>66</v>
      </c>
      <c r="L17" s="95"/>
      <c r="M17" s="18" t="s">
        <v>63</v>
      </c>
      <c r="N17" s="13" t="s">
        <v>45</v>
      </c>
      <c r="O17" s="66" t="s">
        <v>64</v>
      </c>
      <c r="P17" s="84" t="s">
        <v>178</v>
      </c>
      <c r="Q17" s="24" t="s">
        <v>174</v>
      </c>
      <c r="R17" s="19"/>
      <c r="S17" s="69"/>
      <c r="T17" s="18"/>
    </row>
    <row r="18" spans="1:20" ht="212.25" customHeight="1" x14ac:dyDescent="0.25">
      <c r="A18" s="125"/>
      <c r="B18" s="149"/>
      <c r="C18" s="151"/>
      <c r="D18" s="101"/>
      <c r="E18" s="27" t="s">
        <v>67</v>
      </c>
      <c r="F18" s="48" t="s">
        <v>68</v>
      </c>
      <c r="G18" s="46">
        <v>43770</v>
      </c>
      <c r="H18" s="47">
        <v>44926</v>
      </c>
      <c r="I18" s="43">
        <f t="shared" si="0"/>
        <v>165.14285714285714</v>
      </c>
      <c r="J18" s="80">
        <v>0.47</v>
      </c>
      <c r="K18" s="28" t="s">
        <v>69</v>
      </c>
      <c r="L18" s="95"/>
      <c r="M18" s="18" t="s">
        <v>156</v>
      </c>
      <c r="N18" s="13" t="s">
        <v>45</v>
      </c>
      <c r="O18" s="20" t="s">
        <v>187</v>
      </c>
      <c r="P18" s="84" t="s">
        <v>198</v>
      </c>
      <c r="Q18" s="24" t="s">
        <v>176</v>
      </c>
      <c r="R18" s="19"/>
      <c r="S18" s="69"/>
      <c r="T18" s="20"/>
    </row>
    <row r="19" spans="1:20" ht="166.5" customHeight="1" x14ac:dyDescent="0.25">
      <c r="A19" s="124">
        <v>3</v>
      </c>
      <c r="B19" s="100" t="s">
        <v>70</v>
      </c>
      <c r="C19" s="150" t="s">
        <v>71</v>
      </c>
      <c r="D19" s="159" t="s">
        <v>194</v>
      </c>
      <c r="E19" s="26" t="s">
        <v>57</v>
      </c>
      <c r="F19" s="74" t="s">
        <v>188</v>
      </c>
      <c r="G19" s="65">
        <v>43864</v>
      </c>
      <c r="H19" s="65">
        <v>44926</v>
      </c>
      <c r="I19" s="43">
        <f t="shared" si="0"/>
        <v>151.71428571428572</v>
      </c>
      <c r="J19" s="80">
        <v>0.8</v>
      </c>
      <c r="K19" s="32" t="s">
        <v>72</v>
      </c>
      <c r="L19" s="94">
        <f>AVERAGE(J19:J20)</f>
        <v>0.9</v>
      </c>
      <c r="M19" s="18" t="s">
        <v>189</v>
      </c>
      <c r="N19" s="13" t="s">
        <v>45</v>
      </c>
      <c r="O19" s="50" t="s">
        <v>190</v>
      </c>
      <c r="P19" s="51" t="s">
        <v>199</v>
      </c>
      <c r="Q19" s="24" t="s">
        <v>176</v>
      </c>
      <c r="R19" s="52"/>
      <c r="S19" s="49"/>
      <c r="T19" s="50"/>
    </row>
    <row r="20" spans="1:20" ht="165" customHeight="1" x14ac:dyDescent="0.25">
      <c r="A20" s="125"/>
      <c r="B20" s="149"/>
      <c r="C20" s="151"/>
      <c r="D20" s="160"/>
      <c r="E20" s="27" t="s">
        <v>65</v>
      </c>
      <c r="F20" s="74" t="s">
        <v>179</v>
      </c>
      <c r="G20" s="46">
        <v>43770</v>
      </c>
      <c r="H20" s="46">
        <v>44804</v>
      </c>
      <c r="I20" s="61">
        <f t="shared" si="0"/>
        <v>147.71428571428572</v>
      </c>
      <c r="J20" s="80">
        <v>1</v>
      </c>
      <c r="K20" s="62" t="s">
        <v>73</v>
      </c>
      <c r="L20" s="95"/>
      <c r="M20" s="18" t="s">
        <v>74</v>
      </c>
      <c r="N20" s="13" t="s">
        <v>45</v>
      </c>
      <c r="O20" s="20" t="s">
        <v>180</v>
      </c>
      <c r="P20" s="55" t="s">
        <v>200</v>
      </c>
      <c r="Q20" s="24" t="s">
        <v>176</v>
      </c>
      <c r="R20" s="55"/>
      <c r="S20" s="53"/>
      <c r="T20" s="54"/>
    </row>
    <row r="21" spans="1:20" ht="178.5" customHeight="1" x14ac:dyDescent="0.25">
      <c r="A21" s="163">
        <v>4</v>
      </c>
      <c r="B21" s="176" t="s">
        <v>76</v>
      </c>
      <c r="C21" s="153" t="s">
        <v>77</v>
      </c>
      <c r="D21" s="175" t="s">
        <v>78</v>
      </c>
      <c r="E21" s="26" t="s">
        <v>57</v>
      </c>
      <c r="F21" s="68" t="s">
        <v>79</v>
      </c>
      <c r="G21" s="44">
        <v>43647</v>
      </c>
      <c r="H21" s="45">
        <v>43738</v>
      </c>
      <c r="I21" s="43">
        <f t="shared" si="0"/>
        <v>13</v>
      </c>
      <c r="J21" s="80">
        <v>1</v>
      </c>
      <c r="K21" s="32" t="s">
        <v>43</v>
      </c>
      <c r="L21" s="98">
        <f>AVERAGE(J21:J24)</f>
        <v>0.25</v>
      </c>
      <c r="M21" s="18" t="s">
        <v>181</v>
      </c>
      <c r="N21" s="13" t="s">
        <v>45</v>
      </c>
      <c r="O21" s="18" t="s">
        <v>163</v>
      </c>
      <c r="P21" s="15" t="s">
        <v>201</v>
      </c>
      <c r="Q21" s="24" t="s">
        <v>176</v>
      </c>
      <c r="R21" s="17"/>
      <c r="S21" s="13"/>
      <c r="T21" s="56"/>
    </row>
    <row r="22" spans="1:20" ht="147.75" customHeight="1" x14ac:dyDescent="0.25">
      <c r="A22" s="164"/>
      <c r="B22" s="167"/>
      <c r="C22" s="154"/>
      <c r="D22" s="172"/>
      <c r="E22" s="27" t="s">
        <v>62</v>
      </c>
      <c r="F22" s="73" t="s">
        <v>80</v>
      </c>
      <c r="G22" s="44">
        <v>43738</v>
      </c>
      <c r="H22" s="45">
        <v>43921</v>
      </c>
      <c r="I22" s="43">
        <f t="shared" si="0"/>
        <v>26.142857142857142</v>
      </c>
      <c r="J22" s="78">
        <v>0</v>
      </c>
      <c r="K22" s="28" t="s">
        <v>81</v>
      </c>
      <c r="L22" s="99"/>
      <c r="M22" s="18" t="s">
        <v>172</v>
      </c>
      <c r="N22" s="13" t="s">
        <v>45</v>
      </c>
      <c r="O22" s="20"/>
      <c r="P22" s="85" t="s">
        <v>202</v>
      </c>
      <c r="Q22" s="24" t="s">
        <v>176</v>
      </c>
      <c r="R22" s="19"/>
      <c r="S22" s="69"/>
      <c r="T22" s="56"/>
    </row>
    <row r="23" spans="1:20" ht="113.25" customHeight="1" x14ac:dyDescent="0.25">
      <c r="A23" s="164"/>
      <c r="B23" s="167"/>
      <c r="C23" s="154"/>
      <c r="D23" s="172"/>
      <c r="E23" s="27" t="s">
        <v>65</v>
      </c>
      <c r="F23" s="73" t="s">
        <v>171</v>
      </c>
      <c r="G23" s="44">
        <v>43892</v>
      </c>
      <c r="H23" s="45">
        <v>44196</v>
      </c>
      <c r="I23" s="43">
        <f t="shared" si="0"/>
        <v>43.428571428571431</v>
      </c>
      <c r="J23" s="78">
        <v>0</v>
      </c>
      <c r="K23" s="32" t="s">
        <v>82</v>
      </c>
      <c r="L23" s="99"/>
      <c r="M23" s="18" t="s">
        <v>172</v>
      </c>
      <c r="N23" s="13" t="s">
        <v>45</v>
      </c>
      <c r="O23" s="20"/>
      <c r="P23" s="85" t="s">
        <v>175</v>
      </c>
      <c r="Q23" s="24" t="s">
        <v>176</v>
      </c>
      <c r="R23" s="19"/>
      <c r="S23" s="69"/>
      <c r="T23" s="56"/>
    </row>
    <row r="24" spans="1:20" ht="132" customHeight="1" x14ac:dyDescent="0.25">
      <c r="A24" s="124"/>
      <c r="B24" s="100"/>
      <c r="C24" s="150"/>
      <c r="D24" s="173"/>
      <c r="E24" s="27" t="s">
        <v>67</v>
      </c>
      <c r="F24" s="73" t="s">
        <v>83</v>
      </c>
      <c r="G24" s="44">
        <v>43863</v>
      </c>
      <c r="H24" s="45">
        <v>44926</v>
      </c>
      <c r="I24" s="43">
        <f t="shared" si="0"/>
        <v>151.85714285714286</v>
      </c>
      <c r="J24" s="78">
        <v>0</v>
      </c>
      <c r="K24" s="32" t="s">
        <v>84</v>
      </c>
      <c r="L24" s="94"/>
      <c r="M24" s="63" t="s">
        <v>172</v>
      </c>
      <c r="N24" s="13" t="s">
        <v>45</v>
      </c>
      <c r="O24" s="18"/>
      <c r="P24" s="85" t="s">
        <v>175</v>
      </c>
      <c r="Q24" s="24" t="s">
        <v>176</v>
      </c>
      <c r="R24" s="17"/>
      <c r="S24" s="13"/>
      <c r="T24" s="69"/>
    </row>
    <row r="25" spans="1:20" ht="117" customHeight="1" x14ac:dyDescent="0.25">
      <c r="A25" s="124">
        <v>5</v>
      </c>
      <c r="B25" s="100" t="s">
        <v>85</v>
      </c>
      <c r="C25" s="150" t="s">
        <v>86</v>
      </c>
      <c r="D25" s="100" t="s">
        <v>182</v>
      </c>
      <c r="E25" s="26" t="s">
        <v>57</v>
      </c>
      <c r="F25" s="68" t="s">
        <v>87</v>
      </c>
      <c r="G25" s="44">
        <v>43647</v>
      </c>
      <c r="H25" s="45">
        <v>43708</v>
      </c>
      <c r="I25" s="43">
        <f t="shared" si="0"/>
        <v>8.7142857142857135</v>
      </c>
      <c r="J25" s="80">
        <v>1</v>
      </c>
      <c r="K25" s="28" t="s">
        <v>88</v>
      </c>
      <c r="L25" s="94">
        <f>AVERAGE(J25:J27)</f>
        <v>0.73666666666666669</v>
      </c>
      <c r="M25" s="63" t="s">
        <v>89</v>
      </c>
      <c r="N25" s="13" t="s">
        <v>45</v>
      </c>
      <c r="O25" s="18" t="s">
        <v>90</v>
      </c>
      <c r="P25" s="85" t="s">
        <v>193</v>
      </c>
      <c r="Q25" s="24" t="s">
        <v>176</v>
      </c>
      <c r="R25" s="17"/>
      <c r="S25" s="13"/>
      <c r="T25" s="18"/>
    </row>
    <row r="26" spans="1:20" ht="258" customHeight="1" x14ac:dyDescent="0.25">
      <c r="A26" s="125"/>
      <c r="B26" s="149"/>
      <c r="C26" s="151"/>
      <c r="D26" s="101"/>
      <c r="E26" s="26" t="s">
        <v>62</v>
      </c>
      <c r="F26" s="73" t="s">
        <v>91</v>
      </c>
      <c r="G26" s="46">
        <v>43647</v>
      </c>
      <c r="H26" s="47">
        <v>44926</v>
      </c>
      <c r="I26" s="43">
        <f t="shared" si="0"/>
        <v>182.71428571428572</v>
      </c>
      <c r="J26" s="80">
        <v>0.21</v>
      </c>
      <c r="K26" s="28" t="s">
        <v>92</v>
      </c>
      <c r="L26" s="95"/>
      <c r="M26" s="79" t="s">
        <v>167</v>
      </c>
      <c r="N26" s="13" t="s">
        <v>45</v>
      </c>
      <c r="O26" s="20" t="s">
        <v>166</v>
      </c>
      <c r="P26" s="87" t="s">
        <v>203</v>
      </c>
      <c r="Q26" s="24" t="s">
        <v>176</v>
      </c>
      <c r="R26" s="19"/>
      <c r="S26" s="69"/>
      <c r="T26" s="20"/>
    </row>
    <row r="27" spans="1:20" ht="232.5" customHeight="1" x14ac:dyDescent="0.25">
      <c r="A27" s="125"/>
      <c r="B27" s="149"/>
      <c r="C27" s="151"/>
      <c r="D27" s="101"/>
      <c r="E27" s="27" t="s">
        <v>65</v>
      </c>
      <c r="F27" s="76" t="s">
        <v>93</v>
      </c>
      <c r="G27" s="46">
        <v>43678</v>
      </c>
      <c r="H27" s="47">
        <v>44926</v>
      </c>
      <c r="I27" s="43">
        <f t="shared" si="0"/>
        <v>178.28571428571428</v>
      </c>
      <c r="J27" s="80">
        <v>1</v>
      </c>
      <c r="K27" s="28" t="s">
        <v>94</v>
      </c>
      <c r="L27" s="95"/>
      <c r="M27" s="76" t="s">
        <v>95</v>
      </c>
      <c r="N27" s="86" t="s">
        <v>45</v>
      </c>
      <c r="O27" s="82" t="s">
        <v>75</v>
      </c>
      <c r="P27" s="82" t="s">
        <v>204</v>
      </c>
      <c r="Q27" s="24" t="s">
        <v>176</v>
      </c>
      <c r="R27" s="19"/>
      <c r="S27" s="69"/>
      <c r="T27" s="20"/>
    </row>
    <row r="28" spans="1:20" ht="241.5" customHeight="1" x14ac:dyDescent="0.25">
      <c r="A28" s="163">
        <v>6</v>
      </c>
      <c r="B28" s="100" t="s">
        <v>96</v>
      </c>
      <c r="C28" s="153" t="s">
        <v>97</v>
      </c>
      <c r="D28" s="100" t="s">
        <v>98</v>
      </c>
      <c r="E28" s="26" t="s">
        <v>57</v>
      </c>
      <c r="F28" s="73" t="s">
        <v>91</v>
      </c>
      <c r="G28" s="46">
        <v>43647</v>
      </c>
      <c r="H28" s="47">
        <v>44561</v>
      </c>
      <c r="I28" s="43">
        <f t="shared" si="0"/>
        <v>130.57142857142858</v>
      </c>
      <c r="J28" s="80">
        <v>0.40699999999999997</v>
      </c>
      <c r="K28" s="62" t="s">
        <v>99</v>
      </c>
      <c r="L28" s="94">
        <f>AVERAGE(J28:J29)</f>
        <v>0.60499999999999998</v>
      </c>
      <c r="M28" s="81" t="s">
        <v>154</v>
      </c>
      <c r="N28" s="13" t="s">
        <v>45</v>
      </c>
      <c r="O28" s="88" t="s">
        <v>165</v>
      </c>
      <c r="P28" s="82" t="s">
        <v>205</v>
      </c>
      <c r="Q28" s="24" t="s">
        <v>176</v>
      </c>
      <c r="R28" s="17"/>
      <c r="S28" s="13"/>
      <c r="T28" s="20"/>
    </row>
    <row r="29" spans="1:20" ht="142.5" customHeight="1" x14ac:dyDescent="0.25">
      <c r="A29" s="164"/>
      <c r="B29" s="149"/>
      <c r="C29" s="154"/>
      <c r="D29" s="101"/>
      <c r="E29" s="27" t="s">
        <v>62</v>
      </c>
      <c r="F29" s="74" t="s">
        <v>100</v>
      </c>
      <c r="G29" s="46">
        <v>43647</v>
      </c>
      <c r="H29" s="47">
        <v>44196</v>
      </c>
      <c r="I29" s="43">
        <f t="shared" si="0"/>
        <v>78.428571428571431</v>
      </c>
      <c r="J29" s="80">
        <v>0.80300000000000005</v>
      </c>
      <c r="K29" s="62" t="s">
        <v>101</v>
      </c>
      <c r="L29" s="95"/>
      <c r="M29" s="64" t="s">
        <v>155</v>
      </c>
      <c r="N29" s="13" t="s">
        <v>45</v>
      </c>
      <c r="O29" s="18" t="s">
        <v>169</v>
      </c>
      <c r="P29" s="89" t="s">
        <v>206</v>
      </c>
      <c r="Q29" s="24" t="s">
        <v>176</v>
      </c>
      <c r="R29" s="19"/>
      <c r="S29" s="69"/>
      <c r="T29" s="57"/>
    </row>
    <row r="30" spans="1:20" ht="165.75" customHeight="1" x14ac:dyDescent="0.25">
      <c r="A30" s="163">
        <v>7</v>
      </c>
      <c r="B30" s="100" t="s">
        <v>102</v>
      </c>
      <c r="C30" s="153" t="s">
        <v>103</v>
      </c>
      <c r="D30" s="175" t="s">
        <v>104</v>
      </c>
      <c r="E30" s="26" t="s">
        <v>57</v>
      </c>
      <c r="F30" s="73" t="s">
        <v>105</v>
      </c>
      <c r="G30" s="44">
        <v>43864</v>
      </c>
      <c r="H30" s="45">
        <v>44195</v>
      </c>
      <c r="I30" s="43">
        <f t="shared" si="0"/>
        <v>47.285714285714285</v>
      </c>
      <c r="J30" s="80">
        <v>1</v>
      </c>
      <c r="K30" s="32" t="s">
        <v>106</v>
      </c>
      <c r="L30" s="98">
        <f>AVERAGE(J30:J33)</f>
        <v>0.6</v>
      </c>
      <c r="M30" s="64" t="s">
        <v>160</v>
      </c>
      <c r="N30" s="73" t="s">
        <v>45</v>
      </c>
      <c r="O30" s="86" t="s">
        <v>107</v>
      </c>
      <c r="P30" s="90" t="s">
        <v>207</v>
      </c>
      <c r="Q30" s="24" t="s">
        <v>176</v>
      </c>
      <c r="R30" s="17"/>
      <c r="S30" s="13"/>
      <c r="T30" s="69"/>
    </row>
    <row r="31" spans="1:20" ht="165.75" customHeight="1" x14ac:dyDescent="0.25">
      <c r="A31" s="164"/>
      <c r="B31" s="100"/>
      <c r="C31" s="154"/>
      <c r="D31" s="172"/>
      <c r="E31" s="26" t="s">
        <v>62</v>
      </c>
      <c r="F31" s="73" t="s">
        <v>108</v>
      </c>
      <c r="G31" s="44">
        <v>44013</v>
      </c>
      <c r="H31" s="45">
        <v>44561</v>
      </c>
      <c r="I31" s="43">
        <v>90</v>
      </c>
      <c r="J31" s="80">
        <v>0.5</v>
      </c>
      <c r="K31" s="32" t="s">
        <v>109</v>
      </c>
      <c r="L31" s="99"/>
      <c r="M31" s="68" t="s">
        <v>158</v>
      </c>
      <c r="N31" s="13" t="s">
        <v>45</v>
      </c>
      <c r="O31" s="86" t="s">
        <v>161</v>
      </c>
      <c r="P31" s="91" t="s">
        <v>208</v>
      </c>
      <c r="Q31" s="24" t="s">
        <v>176</v>
      </c>
      <c r="R31" s="17"/>
      <c r="S31" s="13"/>
      <c r="T31" s="18"/>
    </row>
    <row r="32" spans="1:20" ht="165.75" customHeight="1" x14ac:dyDescent="0.25">
      <c r="A32" s="164"/>
      <c r="B32" s="100"/>
      <c r="C32" s="154"/>
      <c r="D32" s="172"/>
      <c r="E32" s="26" t="s">
        <v>65</v>
      </c>
      <c r="F32" s="68" t="s">
        <v>183</v>
      </c>
      <c r="G32" s="42">
        <v>44013</v>
      </c>
      <c r="H32" s="45">
        <v>44561</v>
      </c>
      <c r="I32" s="43">
        <f t="shared" si="0"/>
        <v>78.285714285714292</v>
      </c>
      <c r="J32" s="80">
        <v>0.5</v>
      </c>
      <c r="K32" s="32" t="s">
        <v>110</v>
      </c>
      <c r="L32" s="99"/>
      <c r="M32" s="68" t="s">
        <v>168</v>
      </c>
      <c r="N32" s="13" t="s">
        <v>45</v>
      </c>
      <c r="O32" s="18" t="s">
        <v>164</v>
      </c>
      <c r="P32" s="92" t="s">
        <v>209</v>
      </c>
      <c r="Q32" s="24" t="s">
        <v>176</v>
      </c>
      <c r="R32" s="17"/>
      <c r="S32" s="13"/>
      <c r="T32" s="18"/>
    </row>
    <row r="33" spans="1:20" ht="165.75" customHeight="1" x14ac:dyDescent="0.25">
      <c r="A33" s="124"/>
      <c r="B33" s="149"/>
      <c r="C33" s="150"/>
      <c r="D33" s="173"/>
      <c r="E33" s="26" t="s">
        <v>67</v>
      </c>
      <c r="F33" s="68" t="s">
        <v>111</v>
      </c>
      <c r="G33" s="44">
        <v>44013</v>
      </c>
      <c r="H33" s="45">
        <v>44926</v>
      </c>
      <c r="I33" s="43">
        <f t="shared" si="0"/>
        <v>130.42857142857142</v>
      </c>
      <c r="J33" s="80">
        <v>0.4</v>
      </c>
      <c r="K33" s="32"/>
      <c r="L33" s="94"/>
      <c r="M33" s="68" t="s">
        <v>159</v>
      </c>
      <c r="N33" s="13" t="s">
        <v>45</v>
      </c>
      <c r="O33" s="18" t="s">
        <v>162</v>
      </c>
      <c r="P33" s="92" t="s">
        <v>210</v>
      </c>
      <c r="Q33" s="24" t="s">
        <v>176</v>
      </c>
      <c r="R33" s="17"/>
      <c r="S33" s="13"/>
      <c r="T33" s="18"/>
    </row>
    <row r="34" spans="1:20" ht="28.35" customHeight="1" x14ac:dyDescent="0.25">
      <c r="A34" s="124">
        <v>8</v>
      </c>
      <c r="B34" s="96"/>
      <c r="C34" s="150" t="s">
        <v>112</v>
      </c>
      <c r="D34" s="96"/>
      <c r="E34" s="26" t="s">
        <v>57</v>
      </c>
      <c r="F34" s="68"/>
      <c r="G34" s="11"/>
      <c r="H34" s="12"/>
      <c r="I34" s="34">
        <f t="shared" si="0"/>
        <v>0</v>
      </c>
      <c r="J34" s="80">
        <v>0</v>
      </c>
      <c r="K34" s="32"/>
      <c r="L34" s="94">
        <f>AVERAGE(J34:J35)</f>
        <v>0</v>
      </c>
      <c r="M34" s="93" t="s">
        <v>211</v>
      </c>
      <c r="N34" s="13" t="s">
        <v>45</v>
      </c>
      <c r="O34" s="18"/>
      <c r="P34" s="15"/>
      <c r="Q34" s="24"/>
      <c r="R34" s="17"/>
      <c r="S34" s="13"/>
      <c r="T34" s="18"/>
    </row>
    <row r="35" spans="1:20" ht="28.35" customHeight="1" x14ac:dyDescent="0.25">
      <c r="A35" s="125"/>
      <c r="B35" s="152"/>
      <c r="C35" s="151"/>
      <c r="D35" s="97"/>
      <c r="E35" s="27" t="s">
        <v>65</v>
      </c>
      <c r="F35" s="3"/>
      <c r="G35" s="1"/>
      <c r="H35" s="2"/>
      <c r="I35" s="34">
        <f t="shared" si="0"/>
        <v>0</v>
      </c>
      <c r="J35" s="80">
        <v>0</v>
      </c>
      <c r="K35" s="28"/>
      <c r="L35" s="95"/>
      <c r="M35" s="76"/>
      <c r="N35" s="13" t="s">
        <v>45</v>
      </c>
      <c r="O35" s="20"/>
      <c r="P35" s="16"/>
      <c r="Q35" s="25"/>
      <c r="R35" s="19"/>
      <c r="S35" s="69"/>
      <c r="T35" s="20"/>
    </row>
    <row r="36" spans="1:20" ht="28.35" customHeight="1" x14ac:dyDescent="0.25">
      <c r="A36" s="72">
        <v>9</v>
      </c>
      <c r="B36" s="68"/>
      <c r="C36" s="75" t="s">
        <v>113</v>
      </c>
      <c r="D36" s="68"/>
      <c r="E36" s="26" t="s">
        <v>57</v>
      </c>
      <c r="F36" s="68"/>
      <c r="G36" s="11"/>
      <c r="H36" s="12"/>
      <c r="I36" s="34">
        <f t="shared" si="0"/>
        <v>0</v>
      </c>
      <c r="J36" s="80">
        <v>0</v>
      </c>
      <c r="K36" s="32"/>
      <c r="L36" s="67">
        <f>AVERAGE(J36:J36)</f>
        <v>0</v>
      </c>
      <c r="M36" s="68"/>
      <c r="N36" s="13" t="s">
        <v>45</v>
      </c>
      <c r="O36" s="18"/>
      <c r="P36" s="15"/>
      <c r="Q36" s="24"/>
      <c r="R36" s="17"/>
      <c r="S36" s="13"/>
      <c r="T36" s="18"/>
    </row>
    <row r="37" spans="1:20" ht="28.35" customHeight="1" x14ac:dyDescent="0.25">
      <c r="A37" s="124">
        <v>10</v>
      </c>
      <c r="B37" s="96"/>
      <c r="C37" s="150" t="s">
        <v>114</v>
      </c>
      <c r="D37" s="96"/>
      <c r="E37" s="26" t="s">
        <v>57</v>
      </c>
      <c r="F37" s="68"/>
      <c r="G37" s="11"/>
      <c r="H37" s="12"/>
      <c r="I37" s="34">
        <f t="shared" si="0"/>
        <v>0</v>
      </c>
      <c r="J37" s="80">
        <v>0</v>
      </c>
      <c r="K37" s="32"/>
      <c r="L37" s="94">
        <f>AVERAGE(J37:J38)</f>
        <v>0</v>
      </c>
      <c r="M37" s="68"/>
      <c r="N37" s="13" t="s">
        <v>45</v>
      </c>
      <c r="O37" s="18"/>
      <c r="P37" s="15"/>
      <c r="Q37" s="24"/>
      <c r="R37" s="17"/>
      <c r="S37" s="13"/>
      <c r="T37" s="18"/>
    </row>
    <row r="38" spans="1:20" ht="28.35" customHeight="1" x14ac:dyDescent="0.25">
      <c r="A38" s="125"/>
      <c r="B38" s="152"/>
      <c r="C38" s="151"/>
      <c r="D38" s="97"/>
      <c r="E38" s="27" t="s">
        <v>65</v>
      </c>
      <c r="F38" s="3"/>
      <c r="G38" s="1"/>
      <c r="H38" s="12"/>
      <c r="I38" s="34">
        <f t="shared" si="0"/>
        <v>0</v>
      </c>
      <c r="J38" s="80">
        <v>0</v>
      </c>
      <c r="K38" s="28"/>
      <c r="L38" s="95"/>
      <c r="M38" s="76"/>
      <c r="N38" s="13" t="s">
        <v>45</v>
      </c>
      <c r="O38" s="20"/>
      <c r="P38" s="16"/>
      <c r="Q38" s="25"/>
      <c r="R38" s="19"/>
      <c r="S38" s="69"/>
      <c r="T38" s="20"/>
    </row>
    <row r="39" spans="1:20" ht="30" customHeight="1" x14ac:dyDescent="0.25">
      <c r="A39" s="147" t="s">
        <v>115</v>
      </c>
      <c r="B39" s="147"/>
      <c r="C39" s="147"/>
      <c r="D39" s="147"/>
      <c r="E39" s="4" t="s">
        <v>116</v>
      </c>
      <c r="F39" s="5">
        <f>L11</f>
        <v>0.48749999999999999</v>
      </c>
      <c r="G39" s="6"/>
      <c r="H39" s="6"/>
      <c r="I39" s="35"/>
      <c r="J39" s="80"/>
      <c r="K39" s="6"/>
      <c r="L39" s="6"/>
      <c r="M39" s="6"/>
      <c r="N39" s="6"/>
      <c r="O39" s="6"/>
      <c r="P39" s="6"/>
      <c r="Q39" s="6"/>
      <c r="R39" s="7"/>
      <c r="S39" s="7"/>
      <c r="T39" s="7"/>
    </row>
    <row r="40" spans="1:20" x14ac:dyDescent="0.25">
      <c r="A40" s="71"/>
      <c r="B40" s="71"/>
      <c r="C40" s="8"/>
      <c r="D40" s="8"/>
      <c r="E40" s="4" t="s">
        <v>117</v>
      </c>
      <c r="F40" s="5">
        <f>L15</f>
        <v>0.86749999999999994</v>
      </c>
      <c r="G40" s="6"/>
      <c r="H40" s="6"/>
      <c r="I40" s="35"/>
      <c r="J40" s="80"/>
      <c r="K40" s="6"/>
      <c r="L40" s="6"/>
      <c r="M40" s="6"/>
      <c r="N40" s="6"/>
      <c r="O40" s="6"/>
      <c r="P40" s="6"/>
      <c r="Q40" s="6"/>
      <c r="R40" s="7"/>
      <c r="S40" s="7"/>
      <c r="T40" s="7"/>
    </row>
    <row r="41" spans="1:20" x14ac:dyDescent="0.25">
      <c r="A41" s="71"/>
      <c r="B41" s="71"/>
      <c r="C41" s="8"/>
      <c r="D41" s="8"/>
      <c r="E41" s="4" t="s">
        <v>118</v>
      </c>
      <c r="F41" s="5">
        <f>L19</f>
        <v>0.9</v>
      </c>
      <c r="G41" s="6"/>
      <c r="H41" s="6"/>
      <c r="I41" s="35"/>
      <c r="J41" s="30"/>
      <c r="K41" s="6"/>
      <c r="L41" s="6"/>
      <c r="M41" s="6"/>
      <c r="N41" s="6"/>
      <c r="O41" s="6"/>
      <c r="P41" s="6"/>
      <c r="Q41" s="6"/>
      <c r="R41" s="7"/>
      <c r="S41" s="7"/>
      <c r="T41" s="7"/>
    </row>
    <row r="42" spans="1:20" x14ac:dyDescent="0.25">
      <c r="A42" s="71"/>
      <c r="B42" s="71"/>
      <c r="C42" s="8"/>
      <c r="D42" s="8"/>
      <c r="E42" s="4" t="s">
        <v>119</v>
      </c>
      <c r="F42" s="5">
        <f>L21</f>
        <v>0.25</v>
      </c>
      <c r="G42" s="6"/>
      <c r="H42" s="6"/>
      <c r="I42" s="35"/>
      <c r="J42" s="30"/>
      <c r="K42" s="6"/>
      <c r="L42" s="6"/>
      <c r="M42" s="6"/>
      <c r="N42" s="6"/>
      <c r="O42" s="6"/>
      <c r="P42" s="6"/>
      <c r="Q42" s="6"/>
      <c r="R42" s="7"/>
      <c r="S42" s="7"/>
      <c r="T42" s="7"/>
    </row>
    <row r="43" spans="1:20" x14ac:dyDescent="0.25">
      <c r="A43" s="71"/>
      <c r="B43" s="71"/>
      <c r="C43" s="8"/>
      <c r="D43" s="8"/>
      <c r="E43" s="4" t="s">
        <v>120</v>
      </c>
      <c r="F43" s="5">
        <f>L25</f>
        <v>0.73666666666666669</v>
      </c>
      <c r="G43" s="6"/>
      <c r="H43" s="6"/>
      <c r="I43" s="35"/>
      <c r="J43" s="30"/>
      <c r="K43" s="6"/>
      <c r="L43" s="6"/>
      <c r="M43" s="6"/>
      <c r="N43" s="6"/>
      <c r="O43" s="6"/>
      <c r="P43" s="6"/>
      <c r="Q43" s="6"/>
      <c r="R43" s="7"/>
      <c r="S43" s="7"/>
      <c r="T43" s="7"/>
    </row>
    <row r="44" spans="1:20" x14ac:dyDescent="0.25">
      <c r="A44" s="71"/>
      <c r="B44" s="71"/>
      <c r="C44" s="8"/>
      <c r="D44" s="8"/>
      <c r="E44" s="4" t="s">
        <v>121</v>
      </c>
      <c r="F44" s="5">
        <f>L28</f>
        <v>0.60499999999999998</v>
      </c>
      <c r="G44" s="6"/>
      <c r="H44" s="6"/>
      <c r="I44" s="35"/>
      <c r="J44" s="30"/>
      <c r="K44" s="6"/>
      <c r="L44" s="6"/>
      <c r="M44" s="6"/>
      <c r="N44" s="6"/>
      <c r="O44" s="6"/>
      <c r="P44" s="6"/>
      <c r="Q44" s="6"/>
      <c r="R44" s="7"/>
      <c r="S44" s="7"/>
      <c r="T44" s="7"/>
    </row>
    <row r="45" spans="1:20" x14ac:dyDescent="0.25">
      <c r="A45" s="71"/>
      <c r="B45" s="71"/>
      <c r="C45" s="8"/>
      <c r="D45" s="8"/>
      <c r="E45" s="4" t="s">
        <v>184</v>
      </c>
      <c r="F45" s="5">
        <f>L30</f>
        <v>0.6</v>
      </c>
      <c r="G45" s="6"/>
      <c r="H45" s="6"/>
      <c r="I45" s="35"/>
      <c r="J45" s="30"/>
      <c r="K45" s="6"/>
      <c r="L45" s="6"/>
      <c r="M45" s="6"/>
      <c r="N45" s="6"/>
      <c r="O45" s="6"/>
      <c r="P45" s="6"/>
      <c r="Q45" s="6"/>
      <c r="R45" s="7"/>
      <c r="S45" s="7"/>
      <c r="T45" s="7"/>
    </row>
    <row r="46" spans="1:20" x14ac:dyDescent="0.25">
      <c r="A46" s="71"/>
      <c r="B46" s="71"/>
      <c r="C46" s="8"/>
      <c r="D46" s="8"/>
      <c r="E46" s="4" t="s">
        <v>122</v>
      </c>
      <c r="F46" s="5">
        <f>L34</f>
        <v>0</v>
      </c>
      <c r="G46" s="6"/>
      <c r="H46" s="6"/>
      <c r="I46" s="35"/>
      <c r="J46" s="30"/>
      <c r="K46" s="6"/>
      <c r="L46" s="6"/>
      <c r="M46" s="6"/>
      <c r="N46" s="6"/>
      <c r="O46" s="6"/>
      <c r="P46" s="6"/>
      <c r="Q46" s="6"/>
      <c r="R46" s="7"/>
      <c r="S46" s="7"/>
      <c r="T46" s="7"/>
    </row>
    <row r="47" spans="1:20" x14ac:dyDescent="0.25">
      <c r="A47" s="71"/>
      <c r="B47" s="71"/>
      <c r="C47" s="8"/>
      <c r="D47" s="8"/>
      <c r="E47" s="4" t="s">
        <v>123</v>
      </c>
      <c r="F47" s="5">
        <f>L36</f>
        <v>0</v>
      </c>
      <c r="G47" s="6"/>
      <c r="H47" s="6"/>
      <c r="I47" s="35"/>
      <c r="J47" s="30"/>
      <c r="K47" s="6"/>
      <c r="L47" s="6"/>
      <c r="M47" s="6"/>
      <c r="N47" s="6"/>
      <c r="O47" s="6"/>
      <c r="P47" s="6"/>
      <c r="Q47" s="6"/>
      <c r="R47" s="7"/>
      <c r="S47" s="7"/>
      <c r="T47" s="7"/>
    </row>
    <row r="48" spans="1:20" x14ac:dyDescent="0.25">
      <c r="A48" s="71"/>
      <c r="B48" s="71"/>
      <c r="C48" s="8"/>
      <c r="D48" s="8"/>
      <c r="E48" s="4" t="s">
        <v>124</v>
      </c>
      <c r="F48" s="5">
        <f>L37</f>
        <v>0</v>
      </c>
      <c r="G48" s="6"/>
      <c r="H48" s="6"/>
      <c r="I48" s="35"/>
      <c r="J48" s="30"/>
      <c r="K48" s="6"/>
      <c r="L48" s="6"/>
      <c r="M48" s="6"/>
      <c r="N48" s="6"/>
      <c r="O48" s="6"/>
      <c r="P48" s="6"/>
      <c r="Q48" s="6"/>
      <c r="R48" s="7"/>
      <c r="S48" s="7"/>
      <c r="T48" s="7"/>
    </row>
    <row r="49" spans="1:20" x14ac:dyDescent="0.25">
      <c r="A49" s="71"/>
      <c r="B49" s="71"/>
      <c r="C49" s="8"/>
      <c r="D49" s="8"/>
      <c r="E49" s="9"/>
      <c r="F49" s="10"/>
      <c r="G49" s="6"/>
      <c r="H49" s="6"/>
      <c r="I49" s="30"/>
      <c r="J49" s="30"/>
      <c r="K49" s="6"/>
      <c r="L49" s="6"/>
      <c r="M49" s="6"/>
      <c r="N49" s="6"/>
      <c r="O49" s="6"/>
      <c r="P49" s="6"/>
      <c r="Q49" s="6"/>
      <c r="R49" s="7"/>
      <c r="S49" s="7"/>
      <c r="T49" s="7"/>
    </row>
    <row r="50" spans="1:20" ht="23.25" customHeight="1" x14ac:dyDescent="0.25">
      <c r="A50" s="148" t="s">
        <v>125</v>
      </c>
      <c r="B50" s="148"/>
      <c r="C50" s="148"/>
      <c r="D50" s="148"/>
      <c r="E50" s="33">
        <f>AVERAGE(F39:F48)</f>
        <v>0.44466666666666665</v>
      </c>
      <c r="F50" s="9" t="s">
        <v>126</v>
      </c>
      <c r="G50" s="6"/>
      <c r="H50" s="6"/>
      <c r="I50" s="30"/>
      <c r="J50" s="30"/>
      <c r="K50" s="6"/>
      <c r="L50" s="6"/>
      <c r="M50" s="6"/>
      <c r="N50" s="6"/>
      <c r="O50" s="6"/>
      <c r="P50" s="6"/>
      <c r="Q50" s="6"/>
      <c r="R50" s="7"/>
      <c r="S50" s="7"/>
      <c r="T50" s="7"/>
    </row>
    <row r="51" spans="1:20" x14ac:dyDescent="0.25">
      <c r="P51" s="6"/>
    </row>
  </sheetData>
  <mergeCells count="84">
    <mergeCell ref="A30:A33"/>
    <mergeCell ref="A11:A14"/>
    <mergeCell ref="B11:B14"/>
    <mergeCell ref="L11:L14"/>
    <mergeCell ref="D11:D14"/>
    <mergeCell ref="C11:C14"/>
    <mergeCell ref="L21:L24"/>
    <mergeCell ref="D21:D24"/>
    <mergeCell ref="B21:B24"/>
    <mergeCell ref="A21:A24"/>
    <mergeCell ref="B30:B33"/>
    <mergeCell ref="C30:C33"/>
    <mergeCell ref="D30:D33"/>
    <mergeCell ref="A28:A29"/>
    <mergeCell ref="B28:B29"/>
    <mergeCell ref="B34:B35"/>
    <mergeCell ref="C34:C35"/>
    <mergeCell ref="P9:P10"/>
    <mergeCell ref="D34:D35"/>
    <mergeCell ref="G9:H9"/>
    <mergeCell ref="I9:I10"/>
    <mergeCell ref="J9:J10"/>
    <mergeCell ref="K9:K10"/>
    <mergeCell ref="L9:L10"/>
    <mergeCell ref="L15:L18"/>
    <mergeCell ref="C19:C20"/>
    <mergeCell ref="D19:D20"/>
    <mergeCell ref="L19:L20"/>
    <mergeCell ref="L25:L27"/>
    <mergeCell ref="C21:C24"/>
    <mergeCell ref="O9:O10"/>
    <mergeCell ref="A39:D39"/>
    <mergeCell ref="A50:D50"/>
    <mergeCell ref="A15:A18"/>
    <mergeCell ref="B15:B18"/>
    <mergeCell ref="C15:C18"/>
    <mergeCell ref="D15:D18"/>
    <mergeCell ref="A37:A38"/>
    <mergeCell ref="B37:B38"/>
    <mergeCell ref="C37:C38"/>
    <mergeCell ref="A19:A20"/>
    <mergeCell ref="B19:B20"/>
    <mergeCell ref="A25:A27"/>
    <mergeCell ref="B25:B27"/>
    <mergeCell ref="C25:C27"/>
    <mergeCell ref="D25:D27"/>
    <mergeCell ref="C28:C29"/>
    <mergeCell ref="A34:A35"/>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C7:T7"/>
    <mergeCell ref="A7:B7"/>
    <mergeCell ref="A3:B3"/>
    <mergeCell ref="C3:I3"/>
    <mergeCell ref="K3:T3"/>
    <mergeCell ref="A4:B4"/>
    <mergeCell ref="C4:I4"/>
    <mergeCell ref="J4:K4"/>
    <mergeCell ref="L4:T4"/>
    <mergeCell ref="A5:B5"/>
    <mergeCell ref="C5:I5"/>
    <mergeCell ref="J5:K5"/>
    <mergeCell ref="L5:T5"/>
    <mergeCell ref="A6:B6"/>
    <mergeCell ref="C6:I6"/>
    <mergeCell ref="L37:L38"/>
    <mergeCell ref="D37:D38"/>
    <mergeCell ref="L34:L35"/>
    <mergeCell ref="L28:L29"/>
    <mergeCell ref="L30:L33"/>
    <mergeCell ref="D28:D29"/>
  </mergeCells>
  <conditionalFormatting sqref="L28:L29 L34:L38 L11">
    <cfRule type="cellIs" dxfId="7" priority="12" operator="greaterThan">
      <formula>1</formula>
    </cfRule>
  </conditionalFormatting>
  <conditionalFormatting sqref="L15:L18">
    <cfRule type="cellIs" dxfId="6" priority="11" operator="greaterThan">
      <formula>1</formula>
    </cfRule>
  </conditionalFormatting>
  <conditionalFormatting sqref="L19:L20">
    <cfRule type="cellIs" dxfId="5" priority="9" operator="greaterThan">
      <formula>1</formula>
    </cfRule>
    <cfRule type="cellIs" dxfId="4" priority="10" operator="greaterThan">
      <formula>100</formula>
    </cfRule>
  </conditionalFormatting>
  <conditionalFormatting sqref="L21">
    <cfRule type="cellIs" dxfId="3" priority="7" operator="greaterThan">
      <formula>1</formula>
    </cfRule>
    <cfRule type="cellIs" dxfId="2" priority="8" operator="greaterThan">
      <formula>100</formula>
    </cfRule>
  </conditionalFormatting>
  <conditionalFormatting sqref="L25:L27">
    <cfRule type="cellIs" dxfId="1" priority="6" operator="greaterThan">
      <formula>1</formula>
    </cfRule>
  </conditionalFormatting>
  <conditionalFormatting sqref="L30:L31">
    <cfRule type="cellIs" dxfId="0" priority="4" operator="greaterThan">
      <formula>1</formula>
    </cfRule>
  </conditionalFormatting>
  <dataValidations count="5">
    <dataValidation type="date" operator="greaterThanOrEqual" allowBlank="1" showInputMessage="1" showErrorMessage="1" sqref="E39:E43" xr:uid="{00000000-0002-0000-0000-000000000000}">
      <formula1>41426</formula1>
    </dataValidation>
    <dataValidation allowBlank="1" showInputMessage="1" showErrorMessage="1" promptTitle="Validación" prompt="El porcentaje no debe exceder el 100%" sqref="L11 L34:L38 L15:L21 L25:L31" xr:uid="{00000000-0002-0000-0000-000001000000}"/>
    <dataValidation type="date" allowBlank="1" showInputMessage="1" showErrorMessage="1" promptTitle="Validación" prompt="formato DD/MM/AA" sqref="G11:G38" xr:uid="{00000000-0002-0000-0000-000002000000}">
      <formula1>36526</formula1>
      <formula2>44177</formula2>
    </dataValidation>
    <dataValidation operator="greaterThanOrEqual" allowBlank="1" showInputMessage="1" showErrorMessage="1" sqref="E11:E38" xr:uid="{00000000-0002-0000-0000-000003000000}"/>
    <dataValidation type="date" allowBlank="1" showInputMessage="1" showErrorMessage="1" sqref="H11:H38" xr:uid="{00000000-0002-0000-0000-000004000000}">
      <formula1>43466</formula1>
      <formula2>45291</formula2>
    </dataValidation>
  </dataValidations>
  <hyperlinks>
    <hyperlink ref="O15" r:id="rId1" xr:uid="{00000000-0004-0000-0000-000000000000}"/>
    <hyperlink ref="O16" r:id="rId2" xr:uid="{00000000-0004-0000-0000-000001000000}"/>
    <hyperlink ref="O17" r:id="rId3" xr:uid="{00000000-0004-0000-0000-000002000000}"/>
    <hyperlink ref="M25" r:id="rId4" display="http://sig.minjusticia.gov.co/" xr:uid="{00000000-0004-0000-0000-000003000000}"/>
    <hyperlink ref="O28" r:id="rId5" display="https://minjusticiagovco-my.sharepoint.com/:f:/g/personal/marco_martinez_minjusticia_gov_co/Ei9lAlO-Pw9FgoNC0a4ew_QB8afveELWJ8wjODt_Hv-BBw?e=7H2kox" xr:uid="{62ABF0E3-350D-4613-854F-46A6710CCA40}"/>
  </hyperlinks>
  <printOptions horizontalCentered="1" verticalCentered="1"/>
  <pageMargins left="0.70866141732283472" right="0.70866141732283472" top="0.74803149606299213" bottom="0.74803149606299213" header="0.31496062992125984" footer="0.31496062992125984"/>
  <pageSetup paperSize="5" scale="37" orientation="landscape" horizontalDpi="300" verticalDpi="300" r:id="rId6"/>
  <headerFooter>
    <oddHeader>&amp;L&amp;G&amp;C&amp;"Arial,Negrita"&amp;16&amp;K000000
PLAN DE MEJORAMIENTO ARCHIVÍSTICO&amp;RVersión: 02
2016/07/13
&amp;P de &amp;N</oddHeader>
    <oddFooter>&amp;LProceso: Inspección, Vigilancia y Control ICV&amp;RCódigo: ICV-F-06</oddFooter>
  </headerFooter>
  <rowBreaks count="2" manualBreakCount="2">
    <brk id="20" max="16383" man="1"/>
    <brk id="27" max="19" man="1"/>
  </rowBreaks>
  <ignoredErrors>
    <ignoredError sqref="L34 L36 L19 L37 L38" formulaRange="1"/>
  </ignoredErrors>
  <drawing r:id="rId7"/>
  <legacyDrawing r:id="rId8"/>
  <legacyDrawingHF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workbookViewId="0">
      <selection activeCell="C8" sqref="C8"/>
    </sheetView>
  </sheetViews>
  <sheetFormatPr baseColWidth="10" defaultColWidth="11.42578125" defaultRowHeight="15" x14ac:dyDescent="0.25"/>
  <cols>
    <col min="1" max="1" width="11.42578125" style="37"/>
    <col min="2" max="2" width="25.28515625" style="36" bestFit="1" customWidth="1"/>
    <col min="3" max="3" width="58.42578125" style="37" bestFit="1" customWidth="1"/>
    <col min="4" max="16384" width="11.42578125" style="37"/>
  </cols>
  <sheetData>
    <row r="1" spans="2:3" ht="15.75" customHeight="1" x14ac:dyDescent="0.25"/>
    <row r="2" spans="2:3" ht="60" x14ac:dyDescent="0.25">
      <c r="B2" s="38" t="s">
        <v>127</v>
      </c>
      <c r="C2" s="39" t="s">
        <v>128</v>
      </c>
    </row>
    <row r="3" spans="2:3" x14ac:dyDescent="0.25">
      <c r="B3" s="40"/>
      <c r="C3" s="40"/>
    </row>
    <row r="4" spans="2:3" x14ac:dyDescent="0.25">
      <c r="B4" s="181" t="s">
        <v>129</v>
      </c>
      <c r="C4" s="181"/>
    </row>
    <row r="5" spans="2:3" ht="30" x14ac:dyDescent="0.25">
      <c r="B5" s="38" t="s">
        <v>130</v>
      </c>
      <c r="C5" s="39" t="s">
        <v>131</v>
      </c>
    </row>
    <row r="6" spans="2:3" ht="30" x14ac:dyDescent="0.25">
      <c r="B6" s="38" t="s">
        <v>132</v>
      </c>
      <c r="C6" s="39" t="s">
        <v>133</v>
      </c>
    </row>
    <row r="7" spans="2:3" ht="45" x14ac:dyDescent="0.25">
      <c r="B7" s="38" t="s">
        <v>134</v>
      </c>
      <c r="C7" s="39" t="s">
        <v>135</v>
      </c>
    </row>
    <row r="8" spans="2:3" ht="30" x14ac:dyDescent="0.25">
      <c r="B8" s="38" t="s">
        <v>136</v>
      </c>
      <c r="C8" s="39" t="s">
        <v>137</v>
      </c>
    </row>
    <row r="9" spans="2:3" ht="120" x14ac:dyDescent="0.25">
      <c r="B9" s="38" t="s">
        <v>138</v>
      </c>
      <c r="C9" s="39" t="s">
        <v>139</v>
      </c>
    </row>
    <row r="10" spans="2:3" ht="30" x14ac:dyDescent="0.25">
      <c r="B10" s="38" t="s">
        <v>140</v>
      </c>
      <c r="C10" s="39" t="s">
        <v>141</v>
      </c>
    </row>
    <row r="11" spans="2:3" ht="45" x14ac:dyDescent="0.25">
      <c r="B11" s="38" t="s">
        <v>142</v>
      </c>
      <c r="C11" s="39" t="s">
        <v>143</v>
      </c>
    </row>
    <row r="12" spans="2:3" ht="30" x14ac:dyDescent="0.25">
      <c r="B12" s="38" t="s">
        <v>144</v>
      </c>
      <c r="C12" s="41" t="s">
        <v>145</v>
      </c>
    </row>
    <row r="13" spans="2:3" ht="45" x14ac:dyDescent="0.25">
      <c r="B13" s="38" t="s">
        <v>146</v>
      </c>
      <c r="C13" s="39" t="s">
        <v>147</v>
      </c>
    </row>
    <row r="14" spans="2:3" x14ac:dyDescent="0.25">
      <c r="B14" s="38" t="s">
        <v>148</v>
      </c>
      <c r="C14" s="41" t="s">
        <v>149</v>
      </c>
    </row>
    <row r="15" spans="2:3" ht="45" x14ac:dyDescent="0.25">
      <c r="B15" s="38" t="s">
        <v>150</v>
      </c>
      <c r="C15" s="39" t="s">
        <v>151</v>
      </c>
    </row>
    <row r="16" spans="2:3" ht="64.5" customHeight="1" x14ac:dyDescent="0.25">
      <c r="B16" s="177" t="s">
        <v>152</v>
      </c>
      <c r="C16" s="178"/>
    </row>
    <row r="17" spans="2:3" ht="64.5" customHeight="1" x14ac:dyDescent="0.25">
      <c r="B17" s="179"/>
      <c r="C17" s="180"/>
    </row>
  </sheetData>
  <mergeCells count="2">
    <mergeCell ref="B16:C17"/>
    <mergeCell ref="B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2TV4CCKVFCYA-2105455012-69</_dlc_DocId>
    <_dlc_DocIdUrl xmlns="81cc8fc0-8d1e-4295-8f37-5d076116407c">
      <Url>https://www.minjusticia.gov.co/transparencia/_layouts/15/DocIdRedir.aspx?ID=2TV4CCKVFCYA-2105455012-69</Url>
      <Description>2TV4CCKVFCYA-2105455012-69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02247-2233-4DBD-B2BA-05F4EBDB27D7}"/>
</file>

<file path=customXml/itemProps2.xml><?xml version="1.0" encoding="utf-8"?>
<ds:datastoreItem xmlns:ds="http://schemas.openxmlformats.org/officeDocument/2006/customXml" ds:itemID="{11212E21-CD43-4EEA-98A9-7249E80D0C7C}"/>
</file>

<file path=customXml/itemProps3.xml><?xml version="1.0" encoding="utf-8"?>
<ds:datastoreItem xmlns:ds="http://schemas.openxmlformats.org/officeDocument/2006/customXml" ds:itemID="{DFC15CB1-CED4-4177-9DFB-E06DC0137889}"/>
</file>

<file path=customXml/itemProps4.xml><?xml version="1.0" encoding="utf-8"?>
<ds:datastoreItem xmlns:ds="http://schemas.openxmlformats.org/officeDocument/2006/customXml" ds:itemID="{F26F00AF-04E8-4EEC-A3F1-2A67FEBBB1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YENNI MARCELA GASCA MUETE</dc:creator>
  <cp:keywords/>
  <dc:description/>
  <cp:lastModifiedBy>minjusticia</cp:lastModifiedBy>
  <cp:revision/>
  <dcterms:created xsi:type="dcterms:W3CDTF">2016-07-06T19:37:36Z</dcterms:created>
  <dcterms:modified xsi:type="dcterms:W3CDTF">2020-12-28T16:43:44Z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Order">
    <vt:r8>1200</vt:r8>
  </property>
  <property fmtid="{D5CDD505-2E9C-101B-9397-08002B2CF9AE}" pid="4" name="_dlc_DocIdItemGuid">
    <vt:lpwstr>9161792e-5a06-4c4a-90aa-2ea841ecefd1</vt:lpwstr>
  </property>
</Properties>
</file>