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5"/>
  <workbookPr/>
  <mc:AlternateContent xmlns:mc="http://schemas.openxmlformats.org/markup-compatibility/2006">
    <mc:Choice Requires="x15">
      <x15ac:absPath xmlns:x15ac="http://schemas.microsoft.com/office/spreadsheetml/2010/11/ac" url="C:\Users\eldvil\Documents\MINJUSTICIA\AUDITORIAS\PMA\PMA PRIMER INFORME\"/>
    </mc:Choice>
  </mc:AlternateContent>
  <xr:revisionPtr revIDLastSave="0" documentId="11_1C2D475D6BF5B4ABBDBDEF7A428C930CE6146431" xr6:coauthVersionLast="47" xr6:coauthVersionMax="47" xr10:uidLastSave="{00000000-0000-0000-0000-000000000000}"/>
  <bookViews>
    <workbookView xWindow="0" yWindow="0" windowWidth="24000" windowHeight="9735" xr2:uid="{00000000-000D-0000-FFFF-FFFF00000000}"/>
  </bookViews>
  <sheets>
    <sheet name="PMA" sheetId="1" r:id="rId1"/>
    <sheet name="Instructivo PMA" sheetId="4" r:id="rId2"/>
  </sheets>
  <definedNames>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L11" i="1"/>
  <c r="I24" i="1"/>
  <c r="L21" i="1"/>
  <c r="I31" i="1"/>
  <c r="I33" i="1"/>
  <c r="L30" i="1"/>
  <c r="I32" i="1"/>
  <c r="L28" i="1"/>
  <c r="I13" i="1"/>
  <c r="L15" i="1"/>
  <c r="I12" i="1"/>
  <c r="I16" i="1" l="1"/>
  <c r="I15" i="1" l="1"/>
  <c r="I17" i="1"/>
  <c r="I18" i="1"/>
  <c r="I19" i="1"/>
  <c r="I20" i="1"/>
  <c r="I21" i="1"/>
  <c r="I22" i="1"/>
  <c r="I23" i="1"/>
  <c r="I25" i="1"/>
  <c r="I26" i="1"/>
  <c r="I27" i="1"/>
  <c r="I28" i="1"/>
  <c r="I29" i="1"/>
  <c r="I30" i="1"/>
  <c r="I11" i="1"/>
  <c r="F40" i="1" l="1"/>
  <c r="F39" i="1"/>
  <c r="L25" i="1"/>
  <c r="F38" i="1" s="1"/>
  <c r="F37" i="1"/>
  <c r="L19" i="1"/>
  <c r="F36" i="1" s="1"/>
  <c r="F35" i="1"/>
  <c r="F34" i="1"/>
  <c r="E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<sst xmlns="http://schemas.openxmlformats.org/spreadsheetml/2006/main" count="244" uniqueCount="178">
  <si>
    <t>PLAN DE MEJORAMIENTO ARCHIVÍSTICO MJD</t>
  </si>
  <si>
    <t xml:space="preserve">Entidad: </t>
  </si>
  <si>
    <t>Ministerio de Justicia y del Derecho</t>
  </si>
  <si>
    <t xml:space="preserve">NIT: </t>
  </si>
  <si>
    <t xml:space="preserve"> 900457461-9.</t>
  </si>
  <si>
    <t xml:space="preserve">Representante Legal: </t>
  </si>
  <si>
    <t>Ximena Poveda Bernal - Secretaria General</t>
  </si>
  <si>
    <t xml:space="preserve">Fecha de iniciación: </t>
  </si>
  <si>
    <t>Responsable del proceso:</t>
  </si>
  <si>
    <t>Aycardo Miguel Velaides Navarro</t>
  </si>
  <si>
    <t>Fecha de finalización:</t>
  </si>
  <si>
    <t>12/31/2022</t>
  </si>
  <si>
    <t xml:space="preserve">Cargo: </t>
  </si>
  <si>
    <t>Coordinador Grupo de Gestión Documental</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</si>
  <si>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</si>
  <si>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</si>
  <si>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</si>
  <si>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</si>
  <si>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</si>
  <si>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</si>
  <si>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</si>
  <si>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</si>
  <si>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</si>
  <si>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</si>
  <si>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</si>
  <si>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</si>
  <si>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</si>
  <si>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</si>
  <si>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</si>
  <si>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</si>
  <si>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</si>
  <si>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</si>
  <si>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</si>
  <si>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</si>
  <si>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</si>
  <si>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</si>
  <si>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</si>
  <si>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</si>
  <si>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</si>
  <si>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r>
      <rPr>
        <b/>
        <sz val="10"/>
        <rFont val="Arial"/>
        <family val="2"/>
      </rPr>
      <t>Tablas de Retención Documental.</t>
    </r>
    <r>
      <rPr>
        <sz val="10"/>
        <rFont val="Arial"/>
        <family val="2"/>
      </rPr>
      <t xml:space="preserve">
El Ministerio de Justicia y del Derecho presuntamente incumple lo establecido en el artículo 14 del Acuerdo 04 de 2013, al no contar con Tablas de retención Documental y Cuadros de Clasificación, actualizadas y convalidadas conforme los cambios que se han generado en la estructura orgánica de la entidad a partir del Decreto 1427 de 2017.
</t>
    </r>
  </si>
  <si>
    <t>ACCION 1</t>
  </si>
  <si>
    <t>Realizar el proceso de convalidación de la TRD actualizada conforme el Decreto 1427 de 2017.</t>
  </si>
  <si>
    <t>T1</t>
  </si>
  <si>
    <t>Presentación de ajustes al AGN.</t>
  </si>
  <si>
    <t>Acta Presentación de ajustes.</t>
  </si>
  <si>
    <t>Se realizo mesa Tecnica con el AGN, asimismo se remite mediante oficio la TRD actualizada.</t>
  </si>
  <si>
    <t>Grupo de Gestión Documental</t>
  </si>
  <si>
    <t>Acta de reunion - MJD-OFI19-0024789-GGD-4006</t>
  </si>
  <si>
    <t>100%. La tarea programada se encuentra ejecutada.  1. Se observa oficio MJD-FI19-0024789-GGD-4006 del 26 de agosto de 2019, por el que se remiten al AGN las TRD; sin embargo  la fecha de remisión de las tablas al AGN se efectúo posterior a la fecha pactada. 2. Se valora acta de reunión del 23 de mayo de 2019 entre funcionarios del MJD y del AGN, con asunto resolución de dudas, con fecha anterior al inicio de la actividad, que sirve de sustento para el trabajo.</t>
  </si>
  <si>
    <t>Informe de seguimiento No.1, septiembre 2019</t>
  </si>
  <si>
    <t>T2</t>
  </si>
  <si>
    <t>Presentación TRD ante el Comité evaluador de documentos-</t>
  </si>
  <si>
    <t>Certificado de Convalidación TRD.</t>
  </si>
  <si>
    <t>El cumplimiento de esta actividad se encuentra sujeto a los terminos de evaluación técnica definidos por el AGN en el acuerdo 04 de 2019. articulo 13.</t>
  </si>
  <si>
    <t>Tarea por ejecutarse, no ha iniciado.</t>
  </si>
  <si>
    <t>T3</t>
  </si>
  <si>
    <t>Ralizar inscripción en el RUSD</t>
  </si>
  <si>
    <t>Certificado de inscripción en el RUSD.</t>
  </si>
  <si>
    <t>T4</t>
  </si>
  <si>
    <t>Implementar las TRD conforme el Decreto 1427 de 2017.</t>
  </si>
  <si>
    <t>Transferencias Primarias.</t>
  </si>
  <si>
    <r>
      <rPr>
        <b/>
        <sz val="10"/>
        <rFont val="Arial"/>
        <family val="2"/>
      </rPr>
      <t>Programa de Gestión Documental</t>
    </r>
    <r>
      <rPr>
        <sz val="10"/>
        <rFont val="Arial"/>
        <family val="2"/>
      </rPr>
      <t xml:space="preserve">
El Ministerio de Justicia y del Derecho presuntamente incumple lo establecido en el artículo 2.8.2.5.10. Del Decreto 1080 de 2015 al no contar con el Programa de Gestión Documental PGD actualizado, no se evidencia seguimiento a su ejecución, como herramienta de planeación y administración para la gestión documental institucional.
</t>
    </r>
  </si>
  <si>
    <t xml:space="preserve">ACCION 2 </t>
  </si>
  <si>
    <t xml:space="preserve">Actualizar e implementar el Programa de Gestión Documental - PGD en cumplimiento de la metodología establecida en el Anexo técnico Programa de Gestión Documental del Decreto 1080 de 2015 desde lo preceptuado en el Manual Implementación de un PGD. </t>
  </si>
  <si>
    <t>M1</t>
  </si>
  <si>
    <t>Elaborar el diagnóstico integral de gestión documental.</t>
  </si>
  <si>
    <t>Diagnóstico Integral de Gestión Documental.</t>
  </si>
  <si>
    <t>Se elabora el documento.</t>
  </si>
  <si>
    <t>Documento de diagnóstico.</t>
  </si>
  <si>
    <t>100%. La tarea programada se encuentra ejecutada. 1.  documento denominado "Diagnóstico G.D", de fecha junio de 2019, su objeto es determinar el estado actual de implementación de los procesos archivísticos y de conservación documental, así como la infraestructura y tecnología empleadas para la salvaguarda de información.  El documento esta evaluando las condiciones internas y externas relacionadas con la gestión documental del MJD.</t>
  </si>
  <si>
    <t>M2</t>
  </si>
  <si>
    <t>Actualizar la Politica de Gestión Documental conforme al articulo 2.8.2.5.6. del Decreto 1080 de 2015.</t>
  </si>
  <si>
    <t>Politica de Gestión Documental Actualizada.</t>
  </si>
  <si>
    <t>Se diseña la estructura base del documento conforme lo dispuesto en el Derceto 1080 de 2015.</t>
  </si>
  <si>
    <t>Documento versión borrador politica de gestión documental.</t>
  </si>
  <si>
    <t>Se válida un 20%. 1. Se evalúa documento de trabajo denominado política de gestión documental, en fase inicial de elaboración, en el que falta por desarrollar los componenentes: marco conceptual, estándares,  programa, cooperación, articulación y coordinación para la gestión de la información. 2. La política actualizada debe estar aprobada por el Comité Institucional de Gestión y Desempeño (CIGD) y luego adoptado por resolución. 3. Teniendo en cuenta la evidencia se califica en 20% el avance, haciendo  falta terminar el documento,  así como surtir su proceso de aprobación, adopción y publicación.</t>
  </si>
  <si>
    <t>M3</t>
  </si>
  <si>
    <t>Actualizar el PGD empleando la metodologia establecida por el AGN. Decreto 1080 Anexo Técnico.</t>
  </si>
  <si>
    <t>Programa de Gestión Documental vigencia 2019-2022 Aprobado por el CIGD.</t>
  </si>
  <si>
    <t>Se diseña la estructura base del documento conforme lo dispuesto en el Manual Implementación de un Programa de Gestión Documental. AGN - 2014.</t>
  </si>
  <si>
    <t>Documento versión borrador programa de gestión documental.</t>
  </si>
  <si>
    <t>15%. 1. Se revisa documento en elaboración del PGD, ya pasaron dos meses y aún se encuentra en un desarrollo muy preliminar este instrumento archivístico de planificación para el MJD; se insta en avanzar más rapidamente en esta tarea de actualizar el PGD como parte del Plan Estratégico Institucional y del Plan de Acción Anual. 2. El PGD luego de ser elaborado debe ser aprobado por el CIGD y adoptado por resolución. 3. Teniendo en cuenta la evidencia se califica en 15% el avance. En dos meses para culminar la tarea se debería terminar  lo faltante del documento, asi como surtir su proceso de aprobación, adopción y publicación.</t>
  </si>
  <si>
    <t>M4</t>
  </si>
  <si>
    <t>Implementar el PGD</t>
  </si>
  <si>
    <t>Plan de acción del Proceso ejecutado.</t>
  </si>
  <si>
    <r>
      <rPr>
        <b/>
        <sz val="10"/>
        <rFont val="Arial"/>
        <family val="2"/>
      </rPr>
      <t>Inventario Documental FUID</t>
    </r>
    <r>
      <rPr>
        <sz val="10"/>
        <rFont val="Arial"/>
        <family val="2"/>
      </rPr>
      <t xml:space="preserve">
El Ministerio de Justicia y del Derecho, no cuenta con inventarios documentales completos conforme las normas específicas para los archivos de gestión; en consecuencia, presuntamente se encuentra incumpliendo lo reglamentado en el artículo 16 de la Ley 594 de 2000 y el articulo 7 del acuerdo 042 de 2002.
</t>
    </r>
  </si>
  <si>
    <t>ACCION 3</t>
  </si>
  <si>
    <t>Implementar el Formato Unico de Inventario Documental en las Dependencias del MJD conforme lo establecido en el acuerdo 042 de 2002.</t>
  </si>
  <si>
    <t>Creación e implementación de un procedimiento de organización de archivos de gestión que incluya la adopción del FUID desde la etapa de creación de expedientes como metodo de control documental.</t>
  </si>
  <si>
    <t>Procedimiento creado.</t>
  </si>
  <si>
    <t>Diligenciar el Formato Unico de Inventario Documental FUID en las dependencias.</t>
  </si>
  <si>
    <t>Inventarios documentales de las dependencias.</t>
  </si>
  <si>
    <r>
      <rPr>
        <b/>
        <sz val="10"/>
        <rFont val="Arial"/>
        <family val="2"/>
      </rPr>
      <t>Organización Documental</t>
    </r>
    <r>
      <rPr>
        <sz val="10"/>
        <rFont val="Arial"/>
        <family val="2"/>
      </rPr>
      <t xml:space="preserve">
</t>
    </r>
    <r>
      <rPr>
        <b/>
        <sz val="10"/>
        <rFont val="Arial"/>
        <family val="2"/>
      </rPr>
      <t>Tablas de Valoración Documental TVD</t>
    </r>
    <r>
      <rPr>
        <sz val="10"/>
        <rFont val="Arial"/>
        <family val="2"/>
      </rPr>
      <t xml:space="preserve">
El Ministerio de Justicia y del Derecho presuntamente incumple lo establecido en el acuerdo 02 de 2004, al no contar con TVD aprobadas y convalidadas por el AGN, para la organización del fondo documental acumulado del Ministerio de Justicia y del Derecho y de los fondos cerrados recibidos de las extintas entidades.
</t>
    </r>
  </si>
  <si>
    <t>ACCION 4</t>
  </si>
  <si>
    <t>Realizar el proceso de convalidación ante el AGN  de las TVD  de la documentación perteneciente a los acervos;  Fondo, Ministerio de Justicia y del Derecho, Fondo Seguridad de la Rama,  Fondo Rotatorio del Ministerio de Justicia, Fondo Para la Rehabilitación Penitenciaria y Carcelaria, Dirección Nacional de Estupefacientes .</t>
  </si>
  <si>
    <t xml:space="preserve">Presentar ajustes al AGN de las TVD  Fondo, Ministerio de Justicia y del Derecho, Fondo Seguridad de la Rama,  Fondo Rotatorio del Ministerio de Justicia, Fondo Para la Rehabilitación Penitenciaria y Carcelaria, Dirección Nacional de Estupefacientes </t>
  </si>
  <si>
    <t>Se realiza una mesa de trabajo con el AGN</t>
  </si>
  <si>
    <t>Acta de mesa de trabajo con el AGN - Informe contratista.</t>
  </si>
  <si>
    <t>Se válida 20%. 1.  Se evidencia que el MJD tiene en ejecución el contrato No.0220-2109, en el que una de sus obligaciones es apoyar las TVD y se encuentra trabajando para entregar ese producto. 2. Se evalúa  para esta actividad una acta de reunión del 22 de mayo de 2019,  entre el AGN y funcionarios del Grupo de Gestión Documenta,  con el tema de TVD, fondo de Seguridad de la Rama Judicial, la fecha del acta es anterior a la fecha de inicio de actividad programada.</t>
  </si>
  <si>
    <t>Presentación de las TVD de los Fondos, Ministerio de Justicia y del Derecho, Fondo Seguridad de la Rama,  Fondo Rotatorio del Ministerio de Justicia, Fondo Para la Rehabilitación Penitenciaria y Carcelaria, Dirección Nacional de Estupefacientes ante el Comité evaluador de documentos</t>
  </si>
  <si>
    <t>Certificado de convalidación TVD</t>
  </si>
  <si>
    <t>Cinco (5) Certificados de inscripción en el RUSD.</t>
  </si>
  <si>
    <t>Implementar las TVD en archivo central.</t>
  </si>
  <si>
    <t>Archivo Central Organizado.</t>
  </si>
  <si>
    <r>
      <rPr>
        <b/>
        <sz val="10"/>
        <rFont val="Arial"/>
        <family val="2"/>
      </rPr>
      <t>Organización de Archivos de Gestión</t>
    </r>
    <r>
      <rPr>
        <sz val="10"/>
        <rFont val="Arial"/>
        <family val="2"/>
      </rPr>
      <t xml:space="preserve">.
El Ministerio de Justicia y del Derecho presuntamente incumple lo establecido en el artículo 4 del Acuerdo No 042 de 2002 (Articulo 7 inventario documental, y parágrafo del artículo 12 del acuerdo 02 de 2014, diligenciamiento de hoja de control.
</t>
    </r>
  </si>
  <si>
    <t>ACCION 5</t>
  </si>
  <si>
    <t xml:space="preserve">Organizar los Archivos de Gestión de la entidad conforme las TRD y empleando el formato de hoja de control de expedientes en conocordancia con lo dispuesto en el articulo 12 del acuerdo 02 de 2014. </t>
  </si>
  <si>
    <t>Actualizar el procedimiento de transferencias documentales.</t>
  </si>
  <si>
    <t>Procedimiento actualizado.</t>
  </si>
  <si>
    <t>Se encuentra con las correcciones realizadas para aprobación, firmas y publicación por parte de la Oficina de Planeación.</t>
  </si>
  <si>
    <t>Procedimiento de transferencias  documentales</t>
  </si>
  <si>
    <t>90%.  Aunque se evidencia que el procedimiento de transferencias  documentales de código P-GD-08, se encuentra con las correcciones, aún no ha surtido el proceso de aprobación, firmas y publicación,   para que así sea parte del SIG del MJD. No se encuentra soporte del envío del procedimiento a la Oficina Asesora de Planeación.</t>
  </si>
  <si>
    <t>Implementar hoja de control a expedientes.</t>
  </si>
  <si>
    <t>Expedientes organizados con hoja de control.</t>
  </si>
  <si>
    <t>Se realizó actualización del formato, se envió para aprobación y publicación, su implementación se encuentra planteada para los expedientes en gestión.</t>
  </si>
  <si>
    <t>Formato actualizado de  Hoja de Control y correo electronico de envio a la Oficina de Planeación</t>
  </si>
  <si>
    <t>10%. 1. Se encuentra hoja de control de expedientes actualizada, código: F-GD-G01-010 versión 2, de fecha 22 de julio de 2019.  2 . Se aporta correo electrónico del 28 de agosto de 2019 de envío a la Oficina Asesora de Planeación. 3. No se encuentra aún publicado en el Sistema Integrado de Gestión</t>
  </si>
  <si>
    <t>Realizar seguimiento sobre la implementación del Formato Único de Inventario Documental FUID en archivos de Gestión.</t>
  </si>
  <si>
    <t>FUID Archivos de Gestión.</t>
  </si>
  <si>
    <r>
      <t>Se cuenta con inventarios documentales implementados en 23</t>
    </r>
    <r>
      <rPr>
        <sz val="10"/>
        <color rgb="FFFF0000"/>
        <rFont val="Arial"/>
        <family val="2"/>
      </rPr>
      <t xml:space="preserve"> </t>
    </r>
    <r>
      <rPr>
        <sz val="10"/>
        <rFont val="Arial"/>
        <family val="2"/>
      </rPr>
      <t>archivos de gestión.</t>
    </r>
  </si>
  <si>
    <t>Inventarios Documentaldes de las Dependencias.</t>
  </si>
  <si>
    <t>20%. Se revisa la implementación del FUID en archivos de gestión para 23 dependencias del MJD con formato F-GD-G01-03 versión3.</t>
  </si>
  <si>
    <r>
      <rPr>
        <b/>
        <sz val="10"/>
        <rFont val="Arial"/>
        <family val="2"/>
      </rPr>
      <t>Historias laborales.</t>
    </r>
    <r>
      <rPr>
        <sz val="10"/>
        <rFont val="Arial"/>
        <family val="2"/>
      </rPr>
      <t xml:space="preserve">
El Ministerio de Justicia y del Derecho frente a procesos de organización de Historias Laborales presuntamente incumple lo establecido en la circular No 04 de 2003, y parágrafo del artículo 12 del acuerdo 02 de 2014, toda vez que todos los expedientes no cuentan con el diligenciamiento técnico de hoja de control, no se realiza proceso de foliación y el formato FUID no se implementa.
</t>
    </r>
  </si>
  <si>
    <t>ACCION 6</t>
  </si>
  <si>
    <t>Normalizar el flujo de archivo para la serie de historias laborales de acuerdo con lo establecido en la circular 04 de 2003 y articulo 12 del acuerdo 02 de 2014.</t>
  </si>
  <si>
    <t>Historias Laborales con Hoja de control.</t>
  </si>
  <si>
    <t>Se realizó actualización del formato, se envió para aprobación y publicación.</t>
  </si>
  <si>
    <t>Ordenación, foliación y rotulación de expedientes conforme la circular 04 de 2003.</t>
  </si>
  <si>
    <t>Archivo de HL Organizado.</t>
  </si>
  <si>
    <t xml:space="preserve">Se cuenta con un avance equivalente a  41 cajas de la Serie Historias Laborales (cerradas) MJD, las cuales corresponden a (10.25 mL) cajas de formato X200.  </t>
  </si>
  <si>
    <t>Inventario de Historias Laborales.</t>
  </si>
  <si>
    <t>30%. 1. Se evidencia el avance con informes de contratista del 26 de agosto de 2019,  primera entrega para 211 historias laborales cerrradas y segunda entrega para 77 historias laborales cerradas, que suman en total 288 hsitorias laborales en 41 cajas. 2. Se encuentran digitalizadas . 3. No se le realizó hoja de control por ser expedientes cerrados (Acuerdo 002/2014 art.14)</t>
  </si>
  <si>
    <r>
      <rPr>
        <b/>
        <sz val="10"/>
        <rFont val="Arial"/>
        <family val="2"/>
      </rPr>
      <t>Sistema Integrado de Conservación – SIC</t>
    </r>
    <r>
      <rPr>
        <sz val="10"/>
        <rFont val="Arial"/>
        <family val="2"/>
      </rPr>
      <t xml:space="preserve">
El Ministerio de Justicia y del Derecho presuntamente incumple las disposiciones establecidas en el Acuerdo 06 de 2014 al no contar con un Sistema Integrado de Conservación debidamente elaborado y aprobado por el representante legal, el cual debe contener todos los planes y programas que garanticen controles sistemáticos y periódicos de las condiciones ambientales, de infraestructura, de seguridad de la información, saneamiento, entre otros, con el fin de prevenir los deterioros y las situaciones de riesgo que se puedan presentar.
</t>
    </r>
  </si>
  <si>
    <t>ACCION 7</t>
  </si>
  <si>
    <t>Actualizar e implementar el Sistema Integrado de Conservación SIC del Ministerio de Justicia y del Derecho conforme lo establecido en el acuerdo 06 de 2014.</t>
  </si>
  <si>
    <t>Actualizar el SIC incluyendo el Plan de Preservación Digital a Largo Plazo.</t>
  </si>
  <si>
    <t>Sistema Integrado de Conservación</t>
  </si>
  <si>
    <t>Adoptar el sistema integrado de conservación.</t>
  </si>
  <si>
    <t>Acto administrativo de adopción del SIC.</t>
  </si>
  <si>
    <t>Realizar adecuaciones a las zonas de archivo priorizadas de acuerdo con el Díagnóstico de Gestión Documental para dar alcance a  lo descrito en el acuerdo 08 de 2014.</t>
  </si>
  <si>
    <t>Acta de entrega de la obra de adecuación.</t>
  </si>
  <si>
    <t>Implementar el componente Plan de Conservación Documental.</t>
  </si>
  <si>
    <t>AVANCE DEL PLAN DE CUMPLIMIENTO (ACCIONES)</t>
  </si>
  <si>
    <t>Acción 1</t>
  </si>
  <si>
    <t>Acción 2</t>
  </si>
  <si>
    <t>Acción 3</t>
  </si>
  <si>
    <t>Acción 4</t>
  </si>
  <si>
    <t>Acción 5</t>
  </si>
  <si>
    <t>Acción 6</t>
  </si>
  <si>
    <t xml:space="preserve">Accion 7 </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</si>
  <si>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</si>
  <si>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</si>
  <si>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</si>
  <si>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</si>
  <si>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</si>
  <si>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</si>
  <si>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</si>
  <si>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</si>
  <si>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</si>
  <si>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</si>
  <si>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</si>
  <si>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</si>
  <si>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</si>
  <si>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</si>
  <si>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</si>
  <si>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</si>
  <si>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</si>
  <si>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</si>
  <si>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</si>
  <si>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</si>
  <si>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</si>
  <si>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</si>
  <si>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</si>
  <si>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</si>
  <si>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</si>
  <si>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</si>
  <si>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 xml:space="preserve">Autocalculado, el cual promedia las cifras establecidas en la columna J. </t>
  </si>
  <si>
    <t xml:space="preserve">Observaciones que se deben tener en cuenta en el momento del diligenciamiento del formtao: 
*No Eliminar o insertar columnas.
*Al eliminar o insertar filas se debe verificar las formulas de la Columna J y las filas de la 33 a 44  (estas pueden variar de acuerdo al numero de actividades programadas en el PMA)
* Es indispensable verificar que en el formato se encuentre calculado el procentaje de avance del total de las actividades, columna e - fila 44 (esta puede variar de acuerdo al numero de actividades progrmadas en el PMA)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</si>
</sst>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10"/>
      <color rgb="FFFF0000"/>
      <name val="Arial"/>
      <family val="2"/>
    </font>
    <font>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58">
    <xf numFmtId="0" fontId="0" fillId="0" borderId="0" xfId="0"/>
    <xf numFmtId="0" fontId="6" fillId="3"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4"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14" fontId="6" fillId="0" borderId="8" xfId="0" applyNumberFormat="1" applyFont="1" applyFill="1" applyBorder="1" applyAlignment="1">
      <alignment horizontal="justify" vertical="center" wrapText="1"/>
    </xf>
    <xf numFmtId="1" fontId="6" fillId="3" borderId="8"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8" fillId="3" borderId="8" xfId="0" applyFont="1" applyFill="1" applyBorder="1" applyAlignment="1">
      <alignment horizontal="justify" vertical="top" wrapText="1"/>
    </xf>
    <xf numFmtId="0" fontId="8" fillId="3" borderId="23" xfId="0" applyFont="1" applyFill="1" applyBorder="1" applyAlignment="1">
      <alignment horizontal="justify" vertical="top" wrapText="1"/>
    </xf>
    <xf numFmtId="0" fontId="8" fillId="3" borderId="20" xfId="0" applyFont="1" applyFill="1" applyBorder="1" applyAlignment="1">
      <alignment horizontal="justify" vertical="top" wrapText="1"/>
    </xf>
    <xf numFmtId="0" fontId="8" fillId="3" borderId="27" xfId="0" applyFont="1" applyFill="1" applyBorder="1" applyAlignment="1">
      <alignment horizontal="justify" vertical="top" wrapText="1"/>
    </xf>
    <xf numFmtId="0" fontId="8" fillId="3" borderId="22" xfId="0" applyFont="1" applyFill="1" applyBorder="1" applyAlignment="1">
      <alignment horizontal="justify" vertical="top" wrapText="1"/>
    </xf>
    <xf numFmtId="0" fontId="8" fillId="3" borderId="4" xfId="0" applyFont="1" applyFill="1" applyBorder="1" applyAlignment="1">
      <alignment horizontal="justify" vertical="top" wrapText="1"/>
    </xf>
    <xf numFmtId="0" fontId="8" fillId="3" borderId="24" xfId="0" applyFont="1" applyFill="1" applyBorder="1" applyAlignment="1">
      <alignment horizontal="justify" vertical="top" wrapText="1"/>
    </xf>
    <xf numFmtId="0" fontId="8" fillId="3" borderId="18" xfId="0" applyFont="1" applyFill="1" applyBorder="1" applyAlignment="1">
      <alignment horizontal="justify" vertical="top" wrapText="1"/>
    </xf>
    <xf numFmtId="0" fontId="8" fillId="3" borderId="29" xfId="0" applyFont="1" applyFill="1" applyBorder="1" applyAlignment="1">
      <alignment horizontal="justify" vertical="top" wrapText="1"/>
    </xf>
    <xf numFmtId="0" fontId="8" fillId="3" borderId="13" xfId="0" applyFont="1" applyFill="1" applyBorder="1" applyAlignment="1">
      <alignment horizontal="justify" vertical="top" wrapText="1"/>
    </xf>
    <xf numFmtId="14" fontId="15" fillId="0" borderId="8" xfId="0" applyNumberFormat="1" applyFont="1" applyFill="1" applyBorder="1" applyAlignment="1">
      <alignment horizontal="center" vertical="center" wrapText="1"/>
    </xf>
    <xf numFmtId="0" fontId="8" fillId="0" borderId="4" xfId="0" applyFont="1" applyFill="1" applyBorder="1" applyAlignment="1">
      <alignment horizontal="justify" vertical="top" wrapText="1"/>
    </xf>
    <xf numFmtId="0" fontId="0" fillId="0" borderId="4" xfId="0" applyBorder="1"/>
    <xf numFmtId="0" fontId="16" fillId="0" borderId="4" xfId="0" applyFont="1" applyBorder="1" applyAlignment="1">
      <alignment horizontal="justify" vertical="center"/>
    </xf>
    <xf numFmtId="0" fontId="8" fillId="0" borderId="4" xfId="0" applyFont="1" applyBorder="1" applyAlignment="1">
      <alignment vertical="top"/>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10" fontId="6" fillId="3"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10" fontId="6" fillId="0"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textRotation="89" wrapText="1"/>
    </xf>
    <xf numFmtId="0" fontId="6" fillId="0"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7" fillId="0" borderId="0" xfId="0" applyFont="1" applyAlignment="1">
      <alignment horizontal="right" vertical="center" wrapText="1"/>
    </xf>
    <xf numFmtId="0" fontId="1" fillId="0" borderId="6" xfId="0" applyFont="1" applyBorder="1" applyAlignment="1">
      <alignment horizontal="center" vertical="center"/>
    </xf>
    <xf numFmtId="0" fontId="11" fillId="0" borderId="0" xfId="0" applyFont="1"/>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9" xfId="0" applyNumberFormat="1" applyFont="1" applyFill="1" applyBorder="1" applyAlignment="1">
      <alignment horizontal="center" vertical="center" wrapText="1"/>
    </xf>
    <xf numFmtId="10" fontId="6" fillId="3" borderId="36"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2" fillId="0" borderId="1" xfId="0" applyFont="1" applyBorder="1" applyAlignment="1">
      <alignment horizontal="center" vertical="center"/>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8" fillId="0" borderId="4" xfId="0" applyFont="1" applyFill="1" applyBorder="1" applyAlignment="1">
      <alignment horizontal="justify" vertical="center" wrapText="1"/>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6" fillId="3" borderId="8"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6" fillId="0" borderId="3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5" fillId="2" borderId="39" xfId="0" applyFont="1" applyFill="1" applyBorder="1" applyAlignment="1">
      <alignment horizontal="center" vertical="center" textRotation="89" wrapText="1"/>
    </xf>
    <xf numFmtId="0" fontId="5" fillId="2" borderId="36" xfId="0" applyFont="1" applyFill="1" applyBorder="1" applyAlignment="1">
      <alignment horizontal="center" vertical="center" textRotation="89" wrapText="1"/>
    </xf>
    <xf numFmtId="0" fontId="6" fillId="0" borderId="39"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9" xfId="0" applyFont="1" applyFill="1" applyBorder="1" applyAlignment="1">
      <alignment horizontal="justify" vertical="center" wrapText="1"/>
    </xf>
    <xf numFmtId="0" fontId="6" fillId="0" borderId="36" xfId="0" applyFont="1" applyFill="1" applyBorder="1" applyAlignment="1">
      <alignment horizontal="justify" vertical="center" wrapText="1"/>
    </xf>
    <xf numFmtId="0" fontId="6" fillId="0" borderId="35" xfId="0" applyFont="1" applyFill="1" applyBorder="1" applyAlignment="1">
      <alignment horizontal="center" vertical="center" wrapText="1"/>
    </xf>
    <xf numFmtId="0" fontId="6" fillId="0" borderId="32" xfId="0" applyFont="1" applyFill="1" applyBorder="1" applyAlignment="1">
      <alignment horizontal="justify" vertical="center" wrapText="1"/>
    </xf>
    <xf numFmtId="10" fontId="6" fillId="0" borderId="32" xfId="0" applyNumberFormat="1" applyFont="1" applyFill="1" applyBorder="1" applyAlignment="1">
      <alignment horizontal="center" vertical="center" wrapText="1"/>
    </xf>
    <xf numFmtId="10" fontId="6" fillId="0" borderId="36"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6" fillId="0" borderId="32" xfId="0" applyFont="1" applyFill="1" applyBorder="1" applyAlignment="1">
      <alignment horizontal="center" vertical="center" wrapText="1"/>
    </xf>
    <xf numFmtId="0" fontId="5" fillId="2" borderId="32" xfId="0" applyFont="1" applyFill="1" applyBorder="1" applyAlignment="1">
      <alignment horizontal="center" vertical="center" textRotation="89" wrapText="1"/>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28"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2"/>
  <sheetViews>
    <sheetView showGridLines="0" tabSelected="1" topLeftCell="C1" zoomScale="69" zoomScaleNormal="69" zoomScalePageLayoutView="55" workbookViewId="0">
      <selection activeCell="L30" sqref="L30:L33"/>
    </sheetView>
  </sheetViews>
  <sheetFormatPr defaultColWidth="11.42578125" defaultRowHeight="15"/>
  <cols>
    <col min="2" max="2" width="40.42578125" customWidth="1"/>
    <col min="3" max="3" width="11.85546875" customWidth="1"/>
    <col min="4" max="4" width="41.5703125" customWidth="1"/>
    <col min="6" max="6" width="27" customWidth="1"/>
    <col min="7" max="7" width="12.5703125" bestFit="1" customWidth="1"/>
    <col min="8" max="8" width="15.85546875" customWidth="1"/>
    <col min="9" max="9" width="11.42578125" style="28"/>
    <col min="10" max="10" width="13.85546875" style="28" customWidth="1"/>
    <col min="11" max="11" width="15.28515625" customWidth="1"/>
    <col min="12" max="12" width="15.85546875" customWidth="1"/>
    <col min="13" max="13" width="25.42578125" customWidth="1"/>
    <col min="14" max="14" width="17.28515625" customWidth="1"/>
    <col min="15" max="15" width="15.85546875" customWidth="1"/>
    <col min="16" max="16" width="37.140625" customWidth="1"/>
    <col min="17" max="17" width="15.7109375" customWidth="1"/>
    <col min="19" max="19" width="14.7109375" customWidth="1"/>
    <col min="20" max="20" width="20.140625" customWidth="1"/>
  </cols>
  <sheetData>
    <row r="2" spans="1:20">
      <c r="H2" s="72" t="s">
        <v>0</v>
      </c>
    </row>
    <row r="3" spans="1:20">
      <c r="A3" s="81" t="s">
        <v>1</v>
      </c>
      <c r="B3" s="81"/>
      <c r="C3" s="82" t="s">
        <v>2</v>
      </c>
      <c r="D3" s="83"/>
      <c r="E3" s="83"/>
      <c r="F3" s="83"/>
      <c r="G3" s="83"/>
      <c r="H3" s="83"/>
      <c r="I3" s="84"/>
      <c r="J3" s="26" t="s">
        <v>3</v>
      </c>
      <c r="K3" s="85" t="s">
        <v>4</v>
      </c>
      <c r="L3" s="86"/>
      <c r="M3" s="86"/>
      <c r="N3" s="86"/>
      <c r="O3" s="86"/>
      <c r="P3" s="86"/>
      <c r="Q3" s="86"/>
      <c r="R3" s="86"/>
      <c r="S3" s="86"/>
      <c r="T3" s="87"/>
    </row>
    <row r="4" spans="1:20">
      <c r="A4" s="81" t="s">
        <v>5</v>
      </c>
      <c r="B4" s="81"/>
      <c r="C4" s="82" t="s">
        <v>6</v>
      </c>
      <c r="D4" s="83"/>
      <c r="E4" s="83"/>
      <c r="F4" s="83"/>
      <c r="G4" s="83"/>
      <c r="H4" s="83"/>
      <c r="I4" s="84"/>
      <c r="J4" s="88" t="s">
        <v>7</v>
      </c>
      <c r="K4" s="89"/>
      <c r="L4" s="90">
        <v>43615</v>
      </c>
      <c r="M4" s="91"/>
      <c r="N4" s="91"/>
      <c r="O4" s="91"/>
      <c r="P4" s="91"/>
      <c r="Q4" s="91"/>
      <c r="R4" s="91"/>
      <c r="S4" s="91"/>
      <c r="T4" s="92"/>
    </row>
    <row r="5" spans="1:20">
      <c r="A5" s="81" t="s">
        <v>8</v>
      </c>
      <c r="B5" s="81"/>
      <c r="C5" s="93" t="s">
        <v>9</v>
      </c>
      <c r="D5" s="94"/>
      <c r="E5" s="94"/>
      <c r="F5" s="94"/>
      <c r="G5" s="94"/>
      <c r="H5" s="94"/>
      <c r="I5" s="95"/>
      <c r="J5" s="96" t="s">
        <v>10</v>
      </c>
      <c r="K5" s="97"/>
      <c r="L5" s="98" t="s">
        <v>11</v>
      </c>
      <c r="M5" s="91"/>
      <c r="N5" s="91"/>
      <c r="O5" s="91"/>
      <c r="P5" s="91"/>
      <c r="Q5" s="91"/>
      <c r="R5" s="91"/>
      <c r="S5" s="91"/>
      <c r="T5" s="92"/>
    </row>
    <row r="6" spans="1:20">
      <c r="A6" s="81" t="s">
        <v>12</v>
      </c>
      <c r="B6" s="81"/>
      <c r="C6" s="82" t="s">
        <v>13</v>
      </c>
      <c r="D6" s="83"/>
      <c r="E6" s="83"/>
      <c r="F6" s="83"/>
      <c r="G6" s="83"/>
      <c r="H6" s="83"/>
      <c r="I6" s="83"/>
      <c r="J6" s="71"/>
      <c r="K6" s="18"/>
      <c r="L6" s="19"/>
      <c r="M6" s="19"/>
      <c r="N6" s="19"/>
      <c r="O6" s="19"/>
      <c r="P6" s="19"/>
      <c r="Q6" s="19"/>
      <c r="R6" s="19"/>
      <c r="S6" s="19"/>
      <c r="T6" s="20"/>
    </row>
    <row r="7" spans="1:20" ht="26.25" customHeight="1" thickBot="1">
      <c r="A7" s="80" t="s">
        <v>14</v>
      </c>
      <c r="B7" s="80"/>
      <c r="C7" s="77"/>
      <c r="D7" s="78"/>
      <c r="E7" s="78"/>
      <c r="F7" s="78"/>
      <c r="G7" s="78"/>
      <c r="H7" s="78"/>
      <c r="I7" s="78"/>
      <c r="J7" s="78"/>
      <c r="K7" s="78"/>
      <c r="L7" s="78"/>
      <c r="M7" s="78"/>
      <c r="N7" s="78"/>
      <c r="O7" s="78"/>
      <c r="P7" s="78"/>
      <c r="Q7" s="78"/>
      <c r="R7" s="78"/>
      <c r="S7" s="78"/>
      <c r="T7" s="79"/>
    </row>
    <row r="8" spans="1:20" ht="15.75">
      <c r="A8" s="102" t="s">
        <v>15</v>
      </c>
      <c r="B8" s="103"/>
      <c r="C8" s="104"/>
      <c r="D8" s="104"/>
      <c r="E8" s="104"/>
      <c r="F8" s="104"/>
      <c r="G8" s="104"/>
      <c r="H8" s="104"/>
      <c r="I8" s="104"/>
      <c r="J8" s="104"/>
      <c r="K8" s="104"/>
      <c r="L8" s="104"/>
      <c r="M8" s="104"/>
      <c r="N8" s="104"/>
      <c r="O8" s="105"/>
      <c r="P8" s="108" t="s">
        <v>16</v>
      </c>
      <c r="Q8" s="109"/>
      <c r="R8" s="99" t="s">
        <v>17</v>
      </c>
      <c r="S8" s="100"/>
      <c r="T8" s="101"/>
    </row>
    <row r="9" spans="1:20" ht="28.5" customHeight="1">
      <c r="A9" s="114" t="s">
        <v>18</v>
      </c>
      <c r="B9" s="112" t="s">
        <v>19</v>
      </c>
      <c r="C9" s="112" t="s">
        <v>20</v>
      </c>
      <c r="D9" s="112" t="s">
        <v>21</v>
      </c>
      <c r="E9" s="112" t="s">
        <v>22</v>
      </c>
      <c r="F9" s="112" t="s">
        <v>23</v>
      </c>
      <c r="G9" s="112" t="s">
        <v>24</v>
      </c>
      <c r="H9" s="112"/>
      <c r="I9" s="112" t="s">
        <v>25</v>
      </c>
      <c r="J9" s="112" t="s">
        <v>26</v>
      </c>
      <c r="K9" s="133" t="s">
        <v>27</v>
      </c>
      <c r="L9" s="112" t="s">
        <v>28</v>
      </c>
      <c r="M9" s="112" t="s">
        <v>29</v>
      </c>
      <c r="N9" s="112" t="s">
        <v>30</v>
      </c>
      <c r="O9" s="120" t="s">
        <v>31</v>
      </c>
      <c r="P9" s="131" t="s">
        <v>32</v>
      </c>
      <c r="Q9" s="110" t="s">
        <v>33</v>
      </c>
      <c r="R9" s="116" t="s">
        <v>34</v>
      </c>
      <c r="S9" s="118" t="s">
        <v>35</v>
      </c>
      <c r="T9" s="106" t="s">
        <v>36</v>
      </c>
    </row>
    <row r="10" spans="1:20" ht="26.25" customHeight="1" thickBot="1">
      <c r="A10" s="115"/>
      <c r="B10" s="113"/>
      <c r="C10" s="113"/>
      <c r="D10" s="113"/>
      <c r="E10" s="113"/>
      <c r="F10" s="113"/>
      <c r="G10" s="11" t="s">
        <v>37</v>
      </c>
      <c r="H10" s="11" t="s">
        <v>38</v>
      </c>
      <c r="I10" s="113"/>
      <c r="J10" s="113"/>
      <c r="K10" s="134"/>
      <c r="L10" s="113"/>
      <c r="M10" s="113"/>
      <c r="N10" s="113"/>
      <c r="O10" s="121"/>
      <c r="P10" s="132"/>
      <c r="Q10" s="111"/>
      <c r="R10" s="117"/>
      <c r="S10" s="119"/>
      <c r="T10" s="107"/>
    </row>
    <row r="11" spans="1:20" ht="232.5" customHeight="1">
      <c r="A11" s="146">
        <v>1</v>
      </c>
      <c r="B11" s="147" t="s">
        <v>39</v>
      </c>
      <c r="C11" s="152" t="s">
        <v>40</v>
      </c>
      <c r="D11" s="151" t="s">
        <v>41</v>
      </c>
      <c r="E11" s="23" t="s">
        <v>42</v>
      </c>
      <c r="F11" s="69" t="s">
        <v>43</v>
      </c>
      <c r="G11" s="42">
        <v>43646</v>
      </c>
      <c r="H11" s="42">
        <v>43677</v>
      </c>
      <c r="I11" s="40">
        <f>(H11-G11)/7</f>
        <v>4.4285714285714288</v>
      </c>
      <c r="J11" s="66">
        <v>1</v>
      </c>
      <c r="K11" s="29" t="s">
        <v>44</v>
      </c>
      <c r="L11" s="148">
        <f>AVERAGE(J11:J14)</f>
        <v>0.25</v>
      </c>
      <c r="M11" s="9" t="s">
        <v>45</v>
      </c>
      <c r="N11" s="10" t="s">
        <v>46</v>
      </c>
      <c r="O11" s="15" t="s">
        <v>47</v>
      </c>
      <c r="P11" s="12" t="s">
        <v>48</v>
      </c>
      <c r="Q11" s="21" t="s">
        <v>49</v>
      </c>
      <c r="R11" s="14"/>
      <c r="S11" s="10"/>
      <c r="T11" s="15"/>
    </row>
    <row r="12" spans="1:20" ht="205.5" customHeight="1">
      <c r="A12" s="138"/>
      <c r="B12" s="145"/>
      <c r="C12" s="140"/>
      <c r="D12" s="142"/>
      <c r="E12" s="23" t="s">
        <v>50</v>
      </c>
      <c r="F12" s="65" t="s">
        <v>51</v>
      </c>
      <c r="G12" s="41">
        <v>43738</v>
      </c>
      <c r="H12" s="42">
        <v>43921</v>
      </c>
      <c r="I12" s="40">
        <f>(H12-G12)/7</f>
        <v>26.142857142857142</v>
      </c>
      <c r="J12" s="66">
        <v>0</v>
      </c>
      <c r="K12" s="29" t="s">
        <v>52</v>
      </c>
      <c r="L12" s="149"/>
      <c r="M12" s="15" t="s">
        <v>53</v>
      </c>
      <c r="N12" s="10" t="s">
        <v>46</v>
      </c>
      <c r="O12" s="15"/>
      <c r="P12" s="12" t="s">
        <v>54</v>
      </c>
      <c r="Q12" s="21"/>
      <c r="R12" s="14"/>
      <c r="S12" s="10"/>
      <c r="T12" s="15"/>
    </row>
    <row r="13" spans="1:20" ht="193.5" customHeight="1">
      <c r="A13" s="138"/>
      <c r="B13" s="145"/>
      <c r="C13" s="140"/>
      <c r="D13" s="142"/>
      <c r="E13" s="23" t="s">
        <v>55</v>
      </c>
      <c r="F13" s="65" t="s">
        <v>56</v>
      </c>
      <c r="G13" s="41">
        <v>43922</v>
      </c>
      <c r="H13" s="42">
        <v>43953</v>
      </c>
      <c r="I13" s="40">
        <f>(H13-G13)/7</f>
        <v>4.4285714285714288</v>
      </c>
      <c r="J13" s="66">
        <v>0</v>
      </c>
      <c r="K13" s="29" t="s">
        <v>57</v>
      </c>
      <c r="L13" s="149"/>
      <c r="M13" s="15" t="s">
        <v>53</v>
      </c>
      <c r="N13" s="10" t="s">
        <v>46</v>
      </c>
      <c r="O13" s="15"/>
      <c r="P13" s="12" t="s">
        <v>54</v>
      </c>
      <c r="Q13" s="21"/>
      <c r="R13" s="14"/>
      <c r="S13" s="10"/>
      <c r="T13" s="15"/>
    </row>
    <row r="14" spans="1:20" ht="343.5" customHeight="1">
      <c r="A14" s="124"/>
      <c r="B14" s="126"/>
      <c r="C14" s="128"/>
      <c r="D14" s="143"/>
      <c r="E14" s="23" t="s">
        <v>58</v>
      </c>
      <c r="F14" s="65" t="s">
        <v>59</v>
      </c>
      <c r="G14" s="41">
        <v>43922</v>
      </c>
      <c r="H14" s="42">
        <v>44196</v>
      </c>
      <c r="I14" s="40">
        <f>(H14-G14)/7</f>
        <v>39.142857142857146</v>
      </c>
      <c r="J14" s="66">
        <v>0</v>
      </c>
      <c r="K14" s="29" t="s">
        <v>60</v>
      </c>
      <c r="L14" s="150"/>
      <c r="M14" s="9"/>
      <c r="N14" s="10" t="s">
        <v>46</v>
      </c>
      <c r="O14" s="15"/>
      <c r="P14" s="12" t="s">
        <v>54</v>
      </c>
      <c r="Q14" s="21"/>
      <c r="R14" s="14"/>
      <c r="S14" s="10"/>
      <c r="T14" s="15"/>
    </row>
    <row r="15" spans="1:20" ht="188.25" customHeight="1">
      <c r="A15" s="124">
        <v>2</v>
      </c>
      <c r="B15" s="126" t="s">
        <v>61</v>
      </c>
      <c r="C15" s="128" t="s">
        <v>62</v>
      </c>
      <c r="D15" s="126" t="s">
        <v>63</v>
      </c>
      <c r="E15" s="23" t="s">
        <v>64</v>
      </c>
      <c r="F15" s="65" t="s">
        <v>65</v>
      </c>
      <c r="G15" s="41">
        <v>43617</v>
      </c>
      <c r="H15" s="42">
        <v>43646</v>
      </c>
      <c r="I15" s="40">
        <f t="shared" ref="I15:I33" si="0">(H15-G15)/7</f>
        <v>4.1428571428571432</v>
      </c>
      <c r="J15" s="66">
        <v>1</v>
      </c>
      <c r="K15" s="29" t="s">
        <v>66</v>
      </c>
      <c r="L15" s="73">
        <f>AVERAGE(J15:J18)</f>
        <v>0.45</v>
      </c>
      <c r="M15" s="61" t="s">
        <v>67</v>
      </c>
      <c r="N15" s="10" t="s">
        <v>46</v>
      </c>
      <c r="O15" s="15" t="s">
        <v>68</v>
      </c>
      <c r="P15" s="12" t="s">
        <v>69</v>
      </c>
      <c r="Q15" s="21" t="s">
        <v>49</v>
      </c>
      <c r="R15" s="14"/>
      <c r="S15" s="10"/>
      <c r="T15" s="15"/>
    </row>
    <row r="16" spans="1:20" ht="247.5" customHeight="1">
      <c r="A16" s="124"/>
      <c r="B16" s="126"/>
      <c r="C16" s="128"/>
      <c r="D16" s="126"/>
      <c r="E16" s="24" t="s">
        <v>70</v>
      </c>
      <c r="F16" s="65" t="s">
        <v>71</v>
      </c>
      <c r="G16" s="41">
        <v>43647</v>
      </c>
      <c r="H16" s="42">
        <v>43738</v>
      </c>
      <c r="I16" s="40">
        <f t="shared" ref="I16" si="1">(H16-G16)/7</f>
        <v>13</v>
      </c>
      <c r="J16" s="31">
        <v>0.5</v>
      </c>
      <c r="K16" s="29" t="s">
        <v>72</v>
      </c>
      <c r="L16" s="73"/>
      <c r="M16" s="1" t="s">
        <v>73</v>
      </c>
      <c r="N16" s="10" t="s">
        <v>46</v>
      </c>
      <c r="O16" s="15" t="s">
        <v>74</v>
      </c>
      <c r="P16" s="12" t="s">
        <v>75</v>
      </c>
      <c r="Q16" s="21" t="s">
        <v>49</v>
      </c>
      <c r="R16" s="14"/>
      <c r="S16" s="10"/>
      <c r="T16" s="15"/>
    </row>
    <row r="17" spans="1:20" ht="246.75" customHeight="1">
      <c r="A17" s="125"/>
      <c r="B17" s="127"/>
      <c r="C17" s="129"/>
      <c r="D17" s="130"/>
      <c r="E17" s="24" t="s">
        <v>76</v>
      </c>
      <c r="F17" s="65" t="s">
        <v>77</v>
      </c>
      <c r="G17" s="57">
        <v>43647</v>
      </c>
      <c r="H17" s="42">
        <v>43769</v>
      </c>
      <c r="I17" s="40">
        <f t="shared" si="0"/>
        <v>17.428571428571427</v>
      </c>
      <c r="J17" s="31">
        <v>0.3</v>
      </c>
      <c r="K17" s="29" t="s">
        <v>78</v>
      </c>
      <c r="L17" s="74"/>
      <c r="M17" s="1" t="s">
        <v>79</v>
      </c>
      <c r="N17" s="10" t="s">
        <v>46</v>
      </c>
      <c r="O17" s="15" t="s">
        <v>80</v>
      </c>
      <c r="P17" s="13" t="s">
        <v>81</v>
      </c>
      <c r="Q17" s="22" t="s">
        <v>49</v>
      </c>
      <c r="R17" s="16"/>
      <c r="S17" s="58"/>
      <c r="T17" s="15"/>
    </row>
    <row r="18" spans="1:20" ht="45.75" customHeight="1">
      <c r="A18" s="125"/>
      <c r="B18" s="127"/>
      <c r="C18" s="129"/>
      <c r="D18" s="130"/>
      <c r="E18" s="24" t="s">
        <v>82</v>
      </c>
      <c r="F18" s="45" t="s">
        <v>83</v>
      </c>
      <c r="G18" s="43">
        <v>43770</v>
      </c>
      <c r="H18" s="44">
        <v>44926</v>
      </c>
      <c r="I18" s="40">
        <f t="shared" si="0"/>
        <v>165.14285714285714</v>
      </c>
      <c r="J18" s="31">
        <v>0</v>
      </c>
      <c r="K18" s="25" t="s">
        <v>84</v>
      </c>
      <c r="L18" s="74"/>
      <c r="M18" s="1"/>
      <c r="N18" s="10" t="s">
        <v>46</v>
      </c>
      <c r="O18" s="17"/>
      <c r="P18" s="13" t="s">
        <v>54</v>
      </c>
      <c r="Q18" s="22"/>
      <c r="R18" s="16"/>
      <c r="S18" s="58"/>
      <c r="T18" s="17"/>
    </row>
    <row r="19" spans="1:20" ht="102.75" customHeight="1">
      <c r="A19" s="124">
        <v>3</v>
      </c>
      <c r="B19" s="126" t="s">
        <v>85</v>
      </c>
      <c r="C19" s="128" t="s">
        <v>86</v>
      </c>
      <c r="D19" s="135" t="s">
        <v>87</v>
      </c>
      <c r="E19" s="23" t="s">
        <v>64</v>
      </c>
      <c r="F19" s="69" t="s">
        <v>88</v>
      </c>
      <c r="G19" s="43">
        <v>43770</v>
      </c>
      <c r="H19" s="44">
        <v>43830</v>
      </c>
      <c r="I19" s="40">
        <f t="shared" si="0"/>
        <v>8.5714285714285712</v>
      </c>
      <c r="J19" s="64">
        <v>0</v>
      </c>
      <c r="K19" s="29" t="s">
        <v>89</v>
      </c>
      <c r="L19" s="73">
        <f>AVERAGE(J19:J20)</f>
        <v>0</v>
      </c>
      <c r="M19" s="9"/>
      <c r="N19" s="10" t="s">
        <v>46</v>
      </c>
      <c r="O19" s="48"/>
      <c r="P19" s="49" t="s">
        <v>54</v>
      </c>
      <c r="Q19" s="50"/>
      <c r="R19" s="51"/>
      <c r="S19" s="47"/>
      <c r="T19" s="48"/>
    </row>
    <row r="20" spans="1:20" ht="309.75" customHeight="1">
      <c r="A20" s="125"/>
      <c r="B20" s="127"/>
      <c r="C20" s="129"/>
      <c r="D20" s="136"/>
      <c r="E20" s="24" t="s">
        <v>76</v>
      </c>
      <c r="F20" s="46" t="s">
        <v>90</v>
      </c>
      <c r="G20" s="43">
        <v>43770</v>
      </c>
      <c r="H20" s="44">
        <v>44926</v>
      </c>
      <c r="I20" s="40">
        <f t="shared" si="0"/>
        <v>165.14285714285714</v>
      </c>
      <c r="J20" s="64">
        <v>0</v>
      </c>
      <c r="K20" s="25" t="s">
        <v>91</v>
      </c>
      <c r="L20" s="74"/>
      <c r="M20" s="1"/>
      <c r="N20" s="10" t="s">
        <v>46</v>
      </c>
      <c r="O20" s="53"/>
      <c r="P20" s="54" t="s">
        <v>54</v>
      </c>
      <c r="Q20" s="55"/>
      <c r="R20" s="56"/>
      <c r="S20" s="52"/>
      <c r="T20" s="53"/>
    </row>
    <row r="21" spans="1:20" ht="179.25" customHeight="1">
      <c r="A21" s="137">
        <v>4</v>
      </c>
      <c r="B21" s="144" t="s">
        <v>92</v>
      </c>
      <c r="C21" s="128" t="s">
        <v>93</v>
      </c>
      <c r="D21" s="141" t="s">
        <v>94</v>
      </c>
      <c r="E21" s="23" t="s">
        <v>64</v>
      </c>
      <c r="F21" s="62" t="s">
        <v>95</v>
      </c>
      <c r="G21" s="41">
        <v>43647</v>
      </c>
      <c r="H21" s="42">
        <v>43738</v>
      </c>
      <c r="I21" s="40">
        <f t="shared" si="0"/>
        <v>13</v>
      </c>
      <c r="J21" s="66">
        <v>0.2</v>
      </c>
      <c r="K21" s="29" t="s">
        <v>44</v>
      </c>
      <c r="L21" s="75">
        <f>AVERAGE(J21:J24)</f>
        <v>0.05</v>
      </c>
      <c r="M21" s="15" t="s">
        <v>96</v>
      </c>
      <c r="N21" s="10" t="s">
        <v>46</v>
      </c>
      <c r="O21" s="15" t="s">
        <v>97</v>
      </c>
      <c r="P21" s="12" t="s">
        <v>98</v>
      </c>
      <c r="Q21" s="21" t="s">
        <v>49</v>
      </c>
      <c r="R21" s="14"/>
      <c r="S21" s="10"/>
      <c r="T21" s="59"/>
    </row>
    <row r="22" spans="1:20" ht="147.75" customHeight="1">
      <c r="A22" s="138"/>
      <c r="B22" s="145"/>
      <c r="C22" s="129"/>
      <c r="D22" s="142"/>
      <c r="E22" s="24" t="s">
        <v>70</v>
      </c>
      <c r="F22" s="65" t="s">
        <v>99</v>
      </c>
      <c r="G22" s="41">
        <v>43738</v>
      </c>
      <c r="H22" s="42">
        <v>43921</v>
      </c>
      <c r="I22" s="40">
        <f t="shared" si="0"/>
        <v>26.142857142857142</v>
      </c>
      <c r="J22" s="66">
        <v>0</v>
      </c>
      <c r="K22" s="25" t="s">
        <v>100</v>
      </c>
      <c r="L22" s="76"/>
      <c r="M22" s="15" t="s">
        <v>53</v>
      </c>
      <c r="N22" s="10" t="s">
        <v>46</v>
      </c>
      <c r="O22" s="17"/>
      <c r="P22" s="13" t="s">
        <v>54</v>
      </c>
      <c r="Q22" s="22"/>
      <c r="R22" s="16"/>
      <c r="S22" s="58"/>
      <c r="T22" s="59"/>
    </row>
    <row r="23" spans="1:20" ht="113.25" customHeight="1">
      <c r="A23" s="138"/>
      <c r="B23" s="145"/>
      <c r="C23" s="129"/>
      <c r="D23" s="142"/>
      <c r="E23" s="24" t="s">
        <v>76</v>
      </c>
      <c r="F23" s="65" t="s">
        <v>56</v>
      </c>
      <c r="G23" s="41">
        <v>43922</v>
      </c>
      <c r="H23" s="42">
        <v>43953</v>
      </c>
      <c r="I23" s="40">
        <f t="shared" si="0"/>
        <v>4.4285714285714288</v>
      </c>
      <c r="J23" s="66">
        <v>0</v>
      </c>
      <c r="K23" s="29" t="s">
        <v>101</v>
      </c>
      <c r="L23" s="76"/>
      <c r="M23" s="15" t="s">
        <v>53</v>
      </c>
      <c r="N23" s="10" t="s">
        <v>46</v>
      </c>
      <c r="O23" s="17"/>
      <c r="P23" s="13" t="s">
        <v>54</v>
      </c>
      <c r="Q23" s="22"/>
      <c r="R23" s="16"/>
      <c r="S23" s="58"/>
      <c r="T23" s="59"/>
    </row>
    <row r="24" spans="1:20" ht="84" customHeight="1">
      <c r="A24" s="124"/>
      <c r="B24" s="126"/>
      <c r="C24" s="67"/>
      <c r="D24" s="143"/>
      <c r="E24" s="24" t="s">
        <v>82</v>
      </c>
      <c r="F24" s="65" t="s">
        <v>102</v>
      </c>
      <c r="G24" s="41">
        <v>43863</v>
      </c>
      <c r="H24" s="42">
        <v>44926</v>
      </c>
      <c r="I24" s="40">
        <f t="shared" si="0"/>
        <v>151.85714285714286</v>
      </c>
      <c r="J24" s="66">
        <v>0</v>
      </c>
      <c r="K24" s="29" t="s">
        <v>103</v>
      </c>
      <c r="L24" s="73"/>
      <c r="M24" s="9"/>
      <c r="N24" s="10" t="s">
        <v>46</v>
      </c>
      <c r="O24" s="15"/>
      <c r="P24" s="12" t="s">
        <v>54</v>
      </c>
      <c r="Q24" s="21"/>
      <c r="R24" s="14"/>
      <c r="S24" s="10"/>
      <c r="T24" s="58"/>
    </row>
    <row r="25" spans="1:20" ht="126.75" customHeight="1">
      <c r="A25" s="124">
        <v>5</v>
      </c>
      <c r="B25" s="126" t="s">
        <v>104</v>
      </c>
      <c r="C25" s="128" t="s">
        <v>105</v>
      </c>
      <c r="D25" s="126" t="s">
        <v>106</v>
      </c>
      <c r="E25" s="23" t="s">
        <v>64</v>
      </c>
      <c r="F25" s="62" t="s">
        <v>107</v>
      </c>
      <c r="G25" s="41">
        <v>43647</v>
      </c>
      <c r="H25" s="42">
        <v>43708</v>
      </c>
      <c r="I25" s="40">
        <f t="shared" si="0"/>
        <v>8.7142857142857135</v>
      </c>
      <c r="J25" s="66">
        <v>1</v>
      </c>
      <c r="K25" s="25" t="s">
        <v>108</v>
      </c>
      <c r="L25" s="73">
        <f>AVERAGE(J25:J27)</f>
        <v>0.43333333333333335</v>
      </c>
      <c r="M25" s="15" t="s">
        <v>109</v>
      </c>
      <c r="N25" s="10" t="s">
        <v>46</v>
      </c>
      <c r="O25" s="15" t="s">
        <v>110</v>
      </c>
      <c r="P25" s="12" t="s">
        <v>111</v>
      </c>
      <c r="Q25" s="21" t="s">
        <v>49</v>
      </c>
      <c r="R25" s="14"/>
      <c r="S25" s="10"/>
      <c r="T25" s="15"/>
    </row>
    <row r="26" spans="1:20" ht="99" customHeight="1">
      <c r="A26" s="125"/>
      <c r="B26" s="127"/>
      <c r="C26" s="129"/>
      <c r="D26" s="130"/>
      <c r="E26" s="24" t="s">
        <v>70</v>
      </c>
      <c r="F26" s="65" t="s">
        <v>112</v>
      </c>
      <c r="G26" s="43">
        <v>43647</v>
      </c>
      <c r="H26" s="44">
        <v>44196</v>
      </c>
      <c r="I26" s="40">
        <f t="shared" si="0"/>
        <v>78.428571428571431</v>
      </c>
      <c r="J26" s="66">
        <v>0.1</v>
      </c>
      <c r="K26" s="25" t="s">
        <v>113</v>
      </c>
      <c r="L26" s="74"/>
      <c r="M26" s="17" t="s">
        <v>114</v>
      </c>
      <c r="N26" s="10" t="s">
        <v>46</v>
      </c>
      <c r="O26" s="17" t="s">
        <v>115</v>
      </c>
      <c r="P26" s="13" t="s">
        <v>116</v>
      </c>
      <c r="Q26" s="22" t="s">
        <v>49</v>
      </c>
      <c r="R26" s="16"/>
      <c r="S26" s="58"/>
      <c r="T26" s="17"/>
    </row>
    <row r="27" spans="1:20" ht="63" customHeight="1">
      <c r="A27" s="125"/>
      <c r="B27" s="127"/>
      <c r="C27" s="129"/>
      <c r="D27" s="130"/>
      <c r="E27" s="24" t="s">
        <v>76</v>
      </c>
      <c r="F27" s="63" t="s">
        <v>117</v>
      </c>
      <c r="G27" s="43">
        <v>43678</v>
      </c>
      <c r="H27" s="44">
        <v>44196</v>
      </c>
      <c r="I27" s="40">
        <f t="shared" si="0"/>
        <v>74</v>
      </c>
      <c r="J27" s="66">
        <v>0.2</v>
      </c>
      <c r="K27" s="25" t="s">
        <v>118</v>
      </c>
      <c r="L27" s="74"/>
      <c r="M27" s="1" t="s">
        <v>119</v>
      </c>
      <c r="N27" s="10" t="s">
        <v>46</v>
      </c>
      <c r="O27" s="17" t="s">
        <v>120</v>
      </c>
      <c r="P27" s="13" t="s">
        <v>121</v>
      </c>
      <c r="Q27" s="22" t="s">
        <v>49</v>
      </c>
      <c r="R27" s="16"/>
      <c r="S27" s="58"/>
      <c r="T27" s="17"/>
    </row>
    <row r="28" spans="1:20" ht="124.5" customHeight="1">
      <c r="A28" s="137">
        <v>6</v>
      </c>
      <c r="B28" s="126" t="s">
        <v>122</v>
      </c>
      <c r="C28" s="139" t="s">
        <v>123</v>
      </c>
      <c r="D28" s="126" t="s">
        <v>124</v>
      </c>
      <c r="E28" s="23" t="s">
        <v>64</v>
      </c>
      <c r="F28" s="65" t="s">
        <v>112</v>
      </c>
      <c r="G28" s="43">
        <v>43647</v>
      </c>
      <c r="H28" s="44">
        <v>44196</v>
      </c>
      <c r="I28" s="40">
        <f t="shared" si="0"/>
        <v>78.428571428571431</v>
      </c>
      <c r="J28" s="66">
        <v>0.1</v>
      </c>
      <c r="K28" s="25" t="s">
        <v>125</v>
      </c>
      <c r="L28" s="73">
        <f>AVERAGE(J28:J29)</f>
        <v>0.2</v>
      </c>
      <c r="M28" s="17" t="s">
        <v>126</v>
      </c>
      <c r="N28" s="10" t="s">
        <v>46</v>
      </c>
      <c r="O28" s="17" t="s">
        <v>115</v>
      </c>
      <c r="P28" s="12" t="s">
        <v>116</v>
      </c>
      <c r="Q28" s="21" t="s">
        <v>49</v>
      </c>
      <c r="R28" s="14"/>
      <c r="S28" s="10"/>
      <c r="T28" s="17"/>
    </row>
    <row r="29" spans="1:20" ht="142.5" customHeight="1">
      <c r="A29" s="138"/>
      <c r="B29" s="127"/>
      <c r="C29" s="140"/>
      <c r="D29" s="130"/>
      <c r="E29" s="24" t="s">
        <v>70</v>
      </c>
      <c r="F29" s="68" t="s">
        <v>127</v>
      </c>
      <c r="G29" s="43">
        <v>43647</v>
      </c>
      <c r="H29" s="44">
        <v>43830</v>
      </c>
      <c r="I29" s="40">
        <f t="shared" si="0"/>
        <v>26.142857142857142</v>
      </c>
      <c r="J29" s="66">
        <v>0.3</v>
      </c>
      <c r="K29" s="25" t="s">
        <v>128</v>
      </c>
      <c r="L29" s="74"/>
      <c r="M29" s="17" t="s">
        <v>129</v>
      </c>
      <c r="N29" s="10" t="s">
        <v>46</v>
      </c>
      <c r="O29" s="17" t="s">
        <v>130</v>
      </c>
      <c r="P29" s="13" t="s">
        <v>131</v>
      </c>
      <c r="Q29" s="22" t="s">
        <v>49</v>
      </c>
      <c r="R29" s="16"/>
      <c r="S29" s="58"/>
      <c r="T29" s="60"/>
    </row>
    <row r="30" spans="1:20" ht="165.75" customHeight="1">
      <c r="A30" s="137">
        <v>7</v>
      </c>
      <c r="B30" s="126" t="s">
        <v>132</v>
      </c>
      <c r="C30" s="139" t="s">
        <v>133</v>
      </c>
      <c r="D30" s="141" t="s">
        <v>134</v>
      </c>
      <c r="E30" s="23" t="s">
        <v>64</v>
      </c>
      <c r="F30" s="65" t="s">
        <v>135</v>
      </c>
      <c r="G30" s="41">
        <v>43864</v>
      </c>
      <c r="H30" s="42">
        <v>44012</v>
      </c>
      <c r="I30" s="40">
        <f t="shared" si="0"/>
        <v>21.142857142857142</v>
      </c>
      <c r="J30" s="66">
        <v>0</v>
      </c>
      <c r="K30" s="29" t="s">
        <v>136</v>
      </c>
      <c r="L30" s="75">
        <f>AVERAGE(J30:J33)</f>
        <v>0</v>
      </c>
      <c r="M30" s="9"/>
      <c r="N30" s="10" t="s">
        <v>46</v>
      </c>
      <c r="O30" s="15"/>
      <c r="P30" s="12" t="s">
        <v>54</v>
      </c>
      <c r="Q30" s="21"/>
      <c r="R30" s="14"/>
      <c r="S30" s="10"/>
      <c r="T30" s="58"/>
    </row>
    <row r="31" spans="1:20" ht="165.75" customHeight="1">
      <c r="A31" s="138"/>
      <c r="B31" s="126"/>
      <c r="C31" s="140"/>
      <c r="D31" s="142"/>
      <c r="E31" s="23" t="s">
        <v>70</v>
      </c>
      <c r="F31" s="65" t="s">
        <v>137</v>
      </c>
      <c r="G31" s="41">
        <v>44013</v>
      </c>
      <c r="H31" s="42">
        <v>44074</v>
      </c>
      <c r="I31" s="40">
        <f t="shared" si="0"/>
        <v>8.7142857142857135</v>
      </c>
      <c r="J31" s="66">
        <v>0</v>
      </c>
      <c r="K31" s="29" t="s">
        <v>138</v>
      </c>
      <c r="L31" s="76"/>
      <c r="M31" s="9"/>
      <c r="N31" s="10" t="s">
        <v>46</v>
      </c>
      <c r="O31" s="15"/>
      <c r="P31" s="12" t="s">
        <v>54</v>
      </c>
      <c r="Q31" s="21"/>
      <c r="R31" s="14"/>
      <c r="S31" s="10"/>
      <c r="T31" s="15"/>
    </row>
    <row r="32" spans="1:20" ht="165.75" customHeight="1">
      <c r="A32" s="138"/>
      <c r="B32" s="126"/>
      <c r="C32" s="140"/>
      <c r="D32" s="142"/>
      <c r="E32" s="23" t="s">
        <v>76</v>
      </c>
      <c r="F32" s="62" t="s">
        <v>139</v>
      </c>
      <c r="G32" s="39">
        <v>44013</v>
      </c>
      <c r="H32" s="42">
        <v>44196</v>
      </c>
      <c r="I32" s="40">
        <f t="shared" si="0"/>
        <v>26.142857142857142</v>
      </c>
      <c r="J32" s="66">
        <v>0</v>
      </c>
      <c r="K32" s="29" t="s">
        <v>140</v>
      </c>
      <c r="L32" s="76"/>
      <c r="M32" s="9"/>
      <c r="N32" s="10" t="s">
        <v>46</v>
      </c>
      <c r="O32" s="15"/>
      <c r="P32" s="12" t="s">
        <v>54</v>
      </c>
      <c r="Q32" s="21"/>
      <c r="R32" s="14"/>
      <c r="S32" s="10"/>
      <c r="T32" s="15"/>
    </row>
    <row r="33" spans="1:20" ht="165.75" customHeight="1">
      <c r="A33" s="124"/>
      <c r="B33" s="127"/>
      <c r="C33" s="128"/>
      <c r="D33" s="143"/>
      <c r="E33" s="23" t="s">
        <v>82</v>
      </c>
      <c r="F33" s="62" t="s">
        <v>141</v>
      </c>
      <c r="G33" s="41">
        <v>44013</v>
      </c>
      <c r="H33" s="42">
        <v>44561</v>
      </c>
      <c r="I33" s="40">
        <f t="shared" si="0"/>
        <v>78.285714285714292</v>
      </c>
      <c r="J33" s="66"/>
      <c r="K33" s="29"/>
      <c r="L33" s="73"/>
      <c r="M33" s="9"/>
      <c r="N33" s="10" t="s">
        <v>46</v>
      </c>
      <c r="O33" s="15"/>
      <c r="P33" s="12" t="s">
        <v>54</v>
      </c>
      <c r="Q33" s="21"/>
      <c r="R33" s="14"/>
      <c r="S33" s="10"/>
      <c r="T33" s="15"/>
    </row>
    <row r="34" spans="1:20" ht="30" customHeight="1">
      <c r="A34" s="122" t="s">
        <v>142</v>
      </c>
      <c r="B34" s="122"/>
      <c r="C34" s="122"/>
      <c r="D34" s="122"/>
      <c r="E34" s="2" t="s">
        <v>143</v>
      </c>
      <c r="F34" s="3">
        <f>L11</f>
        <v>0.25</v>
      </c>
      <c r="G34" s="4"/>
      <c r="H34" s="4"/>
      <c r="I34" s="32"/>
      <c r="J34" s="27"/>
      <c r="K34" s="4"/>
      <c r="L34" s="4"/>
      <c r="M34" s="4"/>
      <c r="N34" s="4"/>
      <c r="O34" s="4"/>
      <c r="P34" s="4"/>
      <c r="Q34" s="4"/>
      <c r="R34" s="5"/>
      <c r="S34" s="5"/>
      <c r="T34" s="5"/>
    </row>
    <row r="35" spans="1:20">
      <c r="A35" s="70"/>
      <c r="B35" s="70"/>
      <c r="C35" s="6"/>
      <c r="D35" s="6"/>
      <c r="E35" s="2" t="s">
        <v>144</v>
      </c>
      <c r="F35" s="3">
        <f>L15</f>
        <v>0.45</v>
      </c>
      <c r="G35" s="4"/>
      <c r="H35" s="4"/>
      <c r="I35" s="32"/>
      <c r="J35" s="27"/>
      <c r="K35" s="4"/>
      <c r="L35" s="4"/>
      <c r="M35" s="4"/>
      <c r="N35" s="4"/>
      <c r="O35" s="4"/>
      <c r="P35" s="4"/>
      <c r="Q35" s="4"/>
      <c r="R35" s="5"/>
      <c r="S35" s="5"/>
      <c r="T35" s="5"/>
    </row>
    <row r="36" spans="1:20">
      <c r="A36" s="70"/>
      <c r="B36" s="70"/>
      <c r="C36" s="6"/>
      <c r="D36" s="6"/>
      <c r="E36" s="2" t="s">
        <v>145</v>
      </c>
      <c r="F36" s="3">
        <f>L19</f>
        <v>0</v>
      </c>
      <c r="G36" s="4"/>
      <c r="H36" s="4"/>
      <c r="I36" s="32"/>
      <c r="J36" s="27"/>
      <c r="K36" s="4"/>
      <c r="L36" s="4"/>
      <c r="M36" s="4"/>
      <c r="N36" s="4"/>
      <c r="O36" s="4"/>
      <c r="P36" s="4"/>
      <c r="Q36" s="4"/>
      <c r="R36" s="5"/>
      <c r="S36" s="5"/>
      <c r="T36" s="5"/>
    </row>
    <row r="37" spans="1:20">
      <c r="A37" s="70"/>
      <c r="B37" s="70"/>
      <c r="C37" s="6"/>
      <c r="D37" s="6"/>
      <c r="E37" s="2" t="s">
        <v>146</v>
      </c>
      <c r="F37" s="3">
        <f>L21</f>
        <v>0.05</v>
      </c>
      <c r="G37" s="4"/>
      <c r="H37" s="4"/>
      <c r="I37" s="32"/>
      <c r="J37" s="27"/>
      <c r="K37" s="4"/>
      <c r="L37" s="4"/>
      <c r="M37" s="4"/>
      <c r="N37" s="4"/>
      <c r="O37" s="4"/>
      <c r="P37" s="4"/>
      <c r="Q37" s="4"/>
      <c r="R37" s="5"/>
      <c r="S37" s="5"/>
      <c r="T37" s="5"/>
    </row>
    <row r="38" spans="1:20">
      <c r="A38" s="70"/>
      <c r="B38" s="70"/>
      <c r="C38" s="6"/>
      <c r="D38" s="6"/>
      <c r="E38" s="2" t="s">
        <v>147</v>
      </c>
      <c r="F38" s="3">
        <f>L25</f>
        <v>0.43333333333333335</v>
      </c>
      <c r="G38" s="4"/>
      <c r="H38" s="4"/>
      <c r="I38" s="32"/>
      <c r="J38" s="27"/>
      <c r="K38" s="4"/>
      <c r="L38" s="4"/>
      <c r="M38" s="4"/>
      <c r="N38" s="4"/>
      <c r="O38" s="4"/>
      <c r="P38" s="4"/>
      <c r="Q38" s="4"/>
      <c r="R38" s="5"/>
      <c r="S38" s="5"/>
      <c r="T38" s="5"/>
    </row>
    <row r="39" spans="1:20">
      <c r="A39" s="70"/>
      <c r="B39" s="70"/>
      <c r="C39" s="6"/>
      <c r="D39" s="6"/>
      <c r="E39" s="2" t="s">
        <v>148</v>
      </c>
      <c r="F39" s="3">
        <f>L28</f>
        <v>0.2</v>
      </c>
      <c r="G39" s="4"/>
      <c r="H39" s="4"/>
      <c r="I39" s="32"/>
      <c r="J39" s="27"/>
      <c r="K39" s="4"/>
      <c r="L39" s="4"/>
      <c r="M39" s="4"/>
      <c r="N39" s="4"/>
      <c r="O39" s="4"/>
      <c r="P39" s="4"/>
      <c r="Q39" s="4"/>
      <c r="R39" s="5"/>
      <c r="S39" s="5"/>
      <c r="T39" s="5"/>
    </row>
    <row r="40" spans="1:20">
      <c r="A40" s="70"/>
      <c r="B40" s="70"/>
      <c r="C40" s="6"/>
      <c r="D40" s="6"/>
      <c r="E40" s="2" t="s">
        <v>149</v>
      </c>
      <c r="F40" s="3">
        <f>L30</f>
        <v>0</v>
      </c>
      <c r="G40" s="4"/>
      <c r="H40" s="4"/>
      <c r="I40" s="32"/>
      <c r="J40" s="27"/>
      <c r="K40" s="4"/>
      <c r="L40" s="4"/>
      <c r="M40" s="4"/>
      <c r="N40" s="4"/>
      <c r="O40" s="4"/>
      <c r="P40" s="4"/>
      <c r="Q40" s="4"/>
      <c r="R40" s="5"/>
      <c r="S40" s="5"/>
      <c r="T40" s="5"/>
    </row>
    <row r="41" spans="1:20">
      <c r="A41" s="70"/>
      <c r="B41" s="70"/>
      <c r="C41" s="6"/>
      <c r="D41" s="6"/>
      <c r="E41" s="7"/>
      <c r="F41" s="8"/>
      <c r="G41" s="4"/>
      <c r="H41" s="4"/>
      <c r="I41" s="27"/>
      <c r="J41" s="27"/>
      <c r="K41" s="4"/>
      <c r="L41" s="4"/>
      <c r="M41" s="4"/>
      <c r="N41" s="4"/>
      <c r="O41" s="4"/>
      <c r="P41" s="4"/>
      <c r="Q41" s="4"/>
      <c r="R41" s="5"/>
      <c r="S41" s="5"/>
      <c r="T41" s="5"/>
    </row>
    <row r="42" spans="1:20" ht="23.25" customHeight="1">
      <c r="A42" s="123" t="s">
        <v>150</v>
      </c>
      <c r="B42" s="123"/>
      <c r="C42" s="123"/>
      <c r="D42" s="123"/>
      <c r="E42" s="30">
        <f>AVERAGE(F34:F40)</f>
        <v>0.19761904761904761</v>
      </c>
      <c r="F42" s="7" t="s">
        <v>151</v>
      </c>
      <c r="G42" s="4"/>
      <c r="H42" s="4"/>
      <c r="I42" s="27"/>
      <c r="J42" s="27"/>
      <c r="K42" s="4"/>
      <c r="L42" s="4"/>
      <c r="M42" s="4"/>
      <c r="N42" s="4"/>
      <c r="O42" s="4"/>
      <c r="P42" s="4"/>
      <c r="Q42" s="4"/>
      <c r="R42" s="5"/>
      <c r="S42" s="5"/>
      <c r="T42" s="5"/>
    </row>
  </sheetData>
  <mergeCells count="74">
    <mergeCell ref="A11:A14"/>
    <mergeCell ref="B11:B14"/>
    <mergeCell ref="L11:L14"/>
    <mergeCell ref="D11:D14"/>
    <mergeCell ref="C11:C14"/>
    <mergeCell ref="D19:D20"/>
    <mergeCell ref="L19:L20"/>
    <mergeCell ref="L25:L27"/>
    <mergeCell ref="A30:A33"/>
    <mergeCell ref="B30:B33"/>
    <mergeCell ref="C30:C33"/>
    <mergeCell ref="D30:D33"/>
    <mergeCell ref="A28:A29"/>
    <mergeCell ref="B28:B29"/>
    <mergeCell ref="C28:C29"/>
    <mergeCell ref="D28:D29"/>
    <mergeCell ref="L21:L24"/>
    <mergeCell ref="D21:D24"/>
    <mergeCell ref="B21:B24"/>
    <mergeCell ref="A21:A24"/>
    <mergeCell ref="P9:P10"/>
    <mergeCell ref="G9:H9"/>
    <mergeCell ref="I9:I10"/>
    <mergeCell ref="J9:J10"/>
    <mergeCell ref="K9:K10"/>
    <mergeCell ref="L9:L10"/>
    <mergeCell ref="O9:O10"/>
    <mergeCell ref="A34:D34"/>
    <mergeCell ref="A42:D42"/>
    <mergeCell ref="A15:A18"/>
    <mergeCell ref="B15:B18"/>
    <mergeCell ref="C15:C18"/>
    <mergeCell ref="D15:D18"/>
    <mergeCell ref="C21:C23"/>
    <mergeCell ref="A19:A20"/>
    <mergeCell ref="B19:B20"/>
    <mergeCell ref="A25:A27"/>
    <mergeCell ref="B25:B27"/>
    <mergeCell ref="C25:C27"/>
    <mergeCell ref="D25:D27"/>
    <mergeCell ref="L15:L18"/>
    <mergeCell ref="C19:C20"/>
    <mergeCell ref="C6:I6"/>
    <mergeCell ref="R8:T8"/>
    <mergeCell ref="A8:O8"/>
    <mergeCell ref="T9:T10"/>
    <mergeCell ref="P8:Q8"/>
    <mergeCell ref="Q9:Q10"/>
    <mergeCell ref="M9:M10"/>
    <mergeCell ref="A9:A10"/>
    <mergeCell ref="B9:B10"/>
    <mergeCell ref="C9:C10"/>
    <mergeCell ref="D9:D10"/>
    <mergeCell ref="E9:E10"/>
    <mergeCell ref="F9:F10"/>
    <mergeCell ref="N9:N10"/>
    <mergeCell ref="R9:R10"/>
    <mergeCell ref="S9:S10"/>
    <mergeCell ref="L28:L29"/>
    <mergeCell ref="L30:L33"/>
    <mergeCell ref="C7:T7"/>
    <mergeCell ref="A7:B7"/>
    <mergeCell ref="A3:B3"/>
    <mergeCell ref="C3:I3"/>
    <mergeCell ref="K3:T3"/>
    <mergeCell ref="A4:B4"/>
    <mergeCell ref="C4:I4"/>
    <mergeCell ref="J4:K4"/>
    <mergeCell ref="L4:T4"/>
    <mergeCell ref="A5:B5"/>
    <mergeCell ref="C5:I5"/>
    <mergeCell ref="J5:K5"/>
    <mergeCell ref="L5:T5"/>
    <mergeCell ref="A6:B6"/>
  </mergeCells>
  <conditionalFormatting sqref="L28:L29 L11">
    <cfRule type="cellIs" dxfId="7" priority="12" operator="greaterThan">
      <formula>1</formula>
    </cfRule>
  </conditionalFormatting>
  <conditionalFormatting sqref="L15:L18">
    <cfRule type="cellIs" dxfId="6" priority="11" operator="greaterThan">
      <formula>1</formula>
    </cfRule>
  </conditionalFormatting>
  <conditionalFormatting sqref="L19:L20">
    <cfRule type="cellIs" dxfId="5" priority="9" operator="greaterThan">
      <formula>1</formula>
    </cfRule>
    <cfRule type="cellIs" dxfId="4" priority="10" operator="greaterThan">
      <formula>100</formula>
    </cfRule>
  </conditionalFormatting>
  <conditionalFormatting sqref="L21">
    <cfRule type="cellIs" dxfId="3" priority="7" operator="greaterThan">
      <formula>1</formula>
    </cfRule>
    <cfRule type="cellIs" dxfId="2" priority="8" operator="greaterThan">
      <formula>100</formula>
    </cfRule>
  </conditionalFormatting>
  <conditionalFormatting sqref="L25:L27">
    <cfRule type="cellIs" dxfId="1" priority="6" operator="greaterThan">
      <formula>1</formula>
    </cfRule>
  </conditionalFormatting>
  <conditionalFormatting sqref="L30:L31">
    <cfRule type="cellIs" dxfId="0" priority="4" operator="greaterThan">
      <formula>1</formula>
    </cfRule>
  </conditionalFormatting>
  <dataValidations count="5">
    <dataValidation type="date" operator="greaterThanOrEqual" allowBlank="1" showInputMessage="1" showErrorMessage="1" sqref="E34:E38" xr:uid="{00000000-0002-0000-0000-000000000000}">
      <formula1>41426</formula1>
    </dataValidation>
    <dataValidation allowBlank="1" showInputMessage="1" showErrorMessage="1" promptTitle="Validación" prompt="El porcentaje no debe exceder el 100%" sqref="L11 L15:L21 L25:L31" xr:uid="{00000000-0002-0000-0000-000001000000}"/>
    <dataValidation type="date" allowBlank="1" showInputMessage="1" showErrorMessage="1" promptTitle="Validación" prompt="formato DD/MM/AA" sqref="G11:G33" xr:uid="{00000000-0002-0000-0000-000002000000}">
      <formula1>36526</formula1>
      <formula2>44177</formula2>
    </dataValidation>
    <dataValidation operator="greaterThanOrEqual" allowBlank="1" showInputMessage="1" showErrorMessage="1" sqref="E11:E33" xr:uid="{00000000-0002-0000-0000-000003000000}"/>
    <dataValidation type="date" allowBlank="1" showInputMessage="1" showErrorMessage="1" sqref="H11:H33" xr:uid="{00000000-0002-0000-0000-000004000000}">
      <formula1>43466</formula1>
      <formula2>45291</formula2>
    </dataValidation>
  </dataValidations>
  <pageMargins left="0.25" right="0.25" top="0.75" bottom="0.75" header="0.3" footer="0.3"/>
  <pageSetup paperSize="5" scale="43" orientation="landscape"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29" max="19" man="1"/>
  </rowBreaks>
  <ignoredErrors>
    <ignoredError sqref="L19"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7"/>
  <sheetViews>
    <sheetView workbookViewId="0">
      <selection activeCell="C8" sqref="C8"/>
    </sheetView>
  </sheetViews>
  <sheetFormatPr defaultColWidth="11.42578125" defaultRowHeight="15"/>
  <cols>
    <col min="1" max="1" width="11.42578125" style="34"/>
    <col min="2" max="2" width="25.28515625" style="33" bestFit="1" customWidth="1"/>
    <col min="3" max="3" width="58.42578125" style="34" bestFit="1" customWidth="1"/>
    <col min="4" max="16384" width="11.42578125" style="34"/>
  </cols>
  <sheetData>
    <row r="1" spans="2:3" ht="15.75" customHeight="1"/>
    <row r="2" spans="2:3" ht="60">
      <c r="B2" s="35" t="s">
        <v>152</v>
      </c>
      <c r="C2" s="36" t="s">
        <v>153</v>
      </c>
    </row>
    <row r="3" spans="2:3">
      <c r="B3" s="37"/>
      <c r="C3" s="37"/>
    </row>
    <row r="4" spans="2:3">
      <c r="B4" s="157" t="s">
        <v>154</v>
      </c>
      <c r="C4" s="157"/>
    </row>
    <row r="5" spans="2:3" ht="30">
      <c r="B5" s="35" t="s">
        <v>155</v>
      </c>
      <c r="C5" s="36" t="s">
        <v>156</v>
      </c>
    </row>
    <row r="6" spans="2:3" ht="30">
      <c r="B6" s="35" t="s">
        <v>157</v>
      </c>
      <c r="C6" s="36" t="s">
        <v>158</v>
      </c>
    </row>
    <row r="7" spans="2:3" ht="45">
      <c r="B7" s="35" t="s">
        <v>159</v>
      </c>
      <c r="C7" s="36" t="s">
        <v>160</v>
      </c>
    </row>
    <row r="8" spans="2:3" ht="30">
      <c r="B8" s="35" t="s">
        <v>161</v>
      </c>
      <c r="C8" s="36" t="s">
        <v>162</v>
      </c>
    </row>
    <row r="9" spans="2:3" ht="120">
      <c r="B9" s="35" t="s">
        <v>163</v>
      </c>
      <c r="C9" s="36" t="s">
        <v>164</v>
      </c>
    </row>
    <row r="10" spans="2:3" ht="30">
      <c r="B10" s="35" t="s">
        <v>165</v>
      </c>
      <c r="C10" s="36" t="s">
        <v>166</v>
      </c>
    </row>
    <row r="11" spans="2:3" ht="45">
      <c r="B11" s="35" t="s">
        <v>167</v>
      </c>
      <c r="C11" s="36" t="s">
        <v>168</v>
      </c>
    </row>
    <row r="12" spans="2:3" ht="30">
      <c r="B12" s="35" t="s">
        <v>169</v>
      </c>
      <c r="C12" s="38" t="s">
        <v>170</v>
      </c>
    </row>
    <row r="13" spans="2:3" ht="45">
      <c r="B13" s="35" t="s">
        <v>171</v>
      </c>
      <c r="C13" s="36" t="s">
        <v>172</v>
      </c>
    </row>
    <row r="14" spans="2:3">
      <c r="B14" s="35" t="s">
        <v>173</v>
      </c>
      <c r="C14" s="38" t="s">
        <v>174</v>
      </c>
    </row>
    <row r="15" spans="2:3" ht="45">
      <c r="B15" s="35" t="s">
        <v>175</v>
      </c>
      <c r="C15" s="36" t="s">
        <v>176</v>
      </c>
    </row>
    <row r="16" spans="2:3" ht="64.5" customHeight="1">
      <c r="B16" s="153" t="s">
        <v>177</v>
      </c>
      <c r="C16" s="154"/>
    </row>
    <row r="17" spans="2:3" ht="64.5" customHeight="1">
      <c r="B17" s="155"/>
      <c r="C17" s="156"/>
    </row>
  </sheetData>
  <mergeCells count="2">
    <mergeCell ref="B16:C17"/>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2TV4CCKVFCYA-2105455012-74</_dlc_DocId>
    <_dlc_DocIdUrl xmlns="81cc8fc0-8d1e-4295-8f37-5d076116407c">
      <Url>https://www.minjusticia.gov.co/transparencia/_layouts/15/DocIdRedir.aspx?ID=2TV4CCKVFCYA-2105455012-74</Url>
      <Description>2TV4CCKVFCYA-2105455012-74</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4158163-1F8D-4F34-ADD9-9FCC6EE58F67}"/>
</file>

<file path=customXml/itemProps2.xml><?xml version="1.0" encoding="utf-8"?>
<ds:datastoreItem xmlns:ds="http://schemas.openxmlformats.org/officeDocument/2006/customXml" ds:itemID="{CE817878-DAF7-43B1-BBF8-71D7BFEB6A10}"/>
</file>

<file path=customXml/itemProps3.xml><?xml version="1.0" encoding="utf-8"?>
<ds:datastoreItem xmlns:ds="http://schemas.openxmlformats.org/officeDocument/2006/customXml" ds:itemID="{5E57C9FF-719C-4D4C-857C-3094FE6EFCB7}"/>
</file>

<file path=customXml/itemProps4.xml><?xml version="1.0" encoding="utf-8"?>
<ds:datastoreItem xmlns:ds="http://schemas.openxmlformats.org/officeDocument/2006/customXml" ds:itemID="{C2565EE0-3A2A-4C0A-9159-EF982F9AE0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DIANA MARIA ERASO VALLEJO</cp:lastModifiedBy>
  <cp:revision/>
  <dcterms:created xsi:type="dcterms:W3CDTF">2016-07-06T19:37:36Z</dcterms:created>
  <dcterms:modified xsi:type="dcterms:W3CDTF">2021-07-29T13:38:22Z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9f0a684b-827d-4bf8-9c3b-35ebe171b185</vt:lpwstr>
  </property>
</Properties>
</file>