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pivotTables/pivotTable2.xml" ContentType="application/vnd.openxmlformats-officedocument.spreadsheetml.pivotTabl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pivotTables/pivotTable1.xml" ContentType="application/vnd.openxmlformats-officedocument.spreadsheetml.pivotTable+xml"/>
  <Override PartName="/xl/worksheets/sheet3.xml" ContentType="application/vnd.openxmlformats-officedocument.spreadsheetml.worksheet+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worksheets/sheet2.xml" ContentType="application/vnd.openxmlformats-officedocument.spreadsheetml.worksheet+xml"/>
  <Override PartName="/xl/worksheets/sheet1.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comments3.xml" ContentType="application/vnd.openxmlformats-officedocument.spreadsheetml.comments+xml"/>
  <Override PartName="/xl/comments2.xml" ContentType="application/vnd.openxmlformats-officedocument.spreadsheetml.comments+xml"/>
  <Override PartName="/xl/comments1.xml" ContentType="application/vnd.openxmlformats-officedocument.spreadsheetml.comments+xml"/>
  <Override PartName="/xl/pivotCache/pivotCacheRecords5.xml" ContentType="application/vnd.openxmlformats-officedocument.spreadsheetml.pivotCacheRecords+xml"/>
  <Override PartName="/xl/pivotCache/pivotCacheDefinition5.xml" ContentType="application/vnd.openxmlformats-officedocument.spreadsheetml.pivotCacheDefinition+xml"/>
  <Override PartName="/xl/pivotCache/pivotCacheRecords4.xml" ContentType="application/vnd.openxmlformats-officedocument.spreadsheetml.pivotCacheRecords+xml"/>
  <Override PartName="/xl/pivotCache/pivotCacheDefinition4.xml" ContentType="application/vnd.openxmlformats-officedocument.spreadsheetml.pivotCacheDefinition+xml"/>
  <Override PartName="/xl/pivotCache/pivotCacheRecords3.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1.xml" ContentType="application/vnd.openxmlformats-officedocument.spreadsheetml.pivotCacheDefinition+xml"/>
  <Override PartName="/xl/externalLinks/externalLink1.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5"/>
  <workbookPr autoCompressPictures="0" defaultThemeVersion="166925"/>
  <mc:AlternateContent xmlns:mc="http://schemas.openxmlformats.org/markup-compatibility/2006">
    <mc:Choice Requires="x15">
      <x15ac:absPath xmlns:x15ac="http://schemas.microsoft.com/office/spreadsheetml/2010/11/ac" url="/Users/erikaalexandralealvillamizar/Desktop/2º seguimiento plan parricipación/"/>
    </mc:Choice>
  </mc:AlternateContent>
  <xr:revisionPtr revIDLastSave="0" documentId="13_ncr:1_{F879D9B3-77D5-D040-BC56-722CD9ED24DB}" xr6:coauthVersionLast="43" xr6:coauthVersionMax="43" xr10:uidLastSave="{00000000-0000-0000-0000-000000000000}"/>
  <bookViews>
    <workbookView xWindow="5620" yWindow="460" windowWidth="32520" windowHeight="14900" tabRatio="862" activeTab="3" xr2:uid="{00000000-000D-0000-FFFF-FFFF00000000}"/>
  </bookViews>
  <sheets>
    <sheet name="Cronograma 2021V1" sheetId="6" state="hidden" r:id="rId1"/>
    <sheet name="Cronograma 2021V2" sheetId="19" state="hidden" r:id="rId2"/>
    <sheet name="Reporte 1º" sheetId="4" r:id="rId3"/>
    <sheet name="Reporte 2º " sheetId="18" r:id="rId4"/>
    <sheet name="Gráficas" sheetId="9" state="hidden" r:id="rId5"/>
    <sheet name="Hoja3" sheetId="12" state="hidden" r:id="rId6"/>
    <sheet name="Hoja4" sheetId="13" state="hidden" r:id="rId7"/>
    <sheet name="Hoja5" sheetId="14" state="hidden" r:id="rId8"/>
    <sheet name="Hoja6" sheetId="15" state="hidden" r:id="rId9"/>
    <sheet name="Hoja2" sheetId="16" state="hidden" r:id="rId10"/>
    <sheet name="Hoja7" sheetId="17" state="hidden" r:id="rId11"/>
    <sheet name="Hoja1" sheetId="10" state="hidden" r:id="rId12"/>
  </sheets>
  <externalReferences>
    <externalReference r:id="rId13"/>
  </externalReferences>
  <definedNames>
    <definedName name="_xlnm._FilterDatabase" localSheetId="0" hidden="1">'Cronograma 2021V1'!$A$6:$AH$43</definedName>
    <definedName name="_xlnm._FilterDatabase" localSheetId="2" hidden="1">'Reporte 1º'!$A$8:$CE$45</definedName>
    <definedName name="_xlnm._FilterDatabase" localSheetId="3" hidden="1">'Reporte 2º '!$A$8:$CE$51</definedName>
  </definedNames>
  <calcPr calcId="191029"/>
  <pivotCaches>
    <pivotCache cacheId="0" r:id="rId14"/>
    <pivotCache cacheId="1" r:id="rId15"/>
    <pivotCache cacheId="2" r:id="rId16"/>
    <pivotCache cacheId="3" r:id="rId17"/>
    <pivotCache cacheId="4" r:id="rId18"/>
  </pivotCaches>
  <extLs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C8" i="9" l="1"/>
  <c r="C7" i="9"/>
  <c r="C6" i="9"/>
  <c r="D6" i="9"/>
  <c r="D7" i="9"/>
  <c r="B5" i="9"/>
  <c r="J45" i="18" l="1"/>
  <c r="J44" i="18"/>
  <c r="H40" i="18" l="1"/>
  <c r="I40" i="18"/>
  <c r="H41" i="18"/>
  <c r="I41" i="18"/>
  <c r="H42" i="18"/>
  <c r="H43" i="18"/>
  <c r="I43" i="18"/>
  <c r="J43" i="18" s="1"/>
  <c r="H44" i="18"/>
  <c r="H45" i="18"/>
  <c r="H46" i="18"/>
  <c r="H47" i="18"/>
  <c r="H48" i="18"/>
  <c r="H49" i="18"/>
  <c r="H50" i="18"/>
  <c r="I50" i="18"/>
  <c r="I39" i="18"/>
  <c r="H39" i="18"/>
  <c r="I10" i="18"/>
  <c r="I11" i="18"/>
  <c r="I12" i="18"/>
  <c r="I13" i="18"/>
  <c r="I14" i="18"/>
  <c r="I16" i="18"/>
  <c r="I20" i="18"/>
  <c r="I21" i="18"/>
  <c r="I22" i="18"/>
  <c r="I23" i="18"/>
  <c r="I24" i="18"/>
  <c r="J24" i="18" s="1"/>
  <c r="I26" i="18"/>
  <c r="I28" i="18"/>
  <c r="I30" i="18"/>
  <c r="I31" i="18"/>
  <c r="I9" i="18"/>
  <c r="H10" i="18"/>
  <c r="H11" i="18"/>
  <c r="H12" i="18"/>
  <c r="H13" i="18"/>
  <c r="H14" i="18"/>
  <c r="H15" i="18"/>
  <c r="H16" i="18"/>
  <c r="H17" i="18"/>
  <c r="H18" i="18"/>
  <c r="H19" i="18"/>
  <c r="H20" i="18"/>
  <c r="H21" i="18"/>
  <c r="H22" i="18"/>
  <c r="H23" i="18"/>
  <c r="H24" i="18"/>
  <c r="H25" i="18"/>
  <c r="H26" i="18"/>
  <c r="H27" i="18"/>
  <c r="H28" i="18"/>
  <c r="H29" i="18"/>
  <c r="H30" i="18"/>
  <c r="H31" i="18"/>
  <c r="H32" i="18"/>
  <c r="H33" i="18"/>
  <c r="H9" i="18"/>
  <c r="J28" i="18"/>
  <c r="J27" i="18"/>
  <c r="J51" i="18"/>
  <c r="D8" i="9" s="1"/>
  <c r="J46" i="18"/>
  <c r="J42" i="18"/>
  <c r="J38" i="18"/>
  <c r="J37" i="18"/>
  <c r="J36" i="18"/>
  <c r="J35" i="18"/>
  <c r="J34" i="18"/>
  <c r="J32" i="18"/>
  <c r="J19" i="18"/>
  <c r="J18" i="18"/>
  <c r="J17" i="18"/>
  <c r="J16" i="18"/>
  <c r="J15" i="18"/>
  <c r="J14" i="18"/>
  <c r="J11" i="18"/>
  <c r="J33" i="18" l="1"/>
  <c r="J29" i="18"/>
  <c r="J25" i="18"/>
  <c r="J9" i="18"/>
  <c r="N2" i="18"/>
  <c r="B2" i="9" s="1"/>
  <c r="D5" i="9" s="1"/>
  <c r="G10" i="18"/>
  <c r="G11" i="18"/>
  <c r="G12" i="18"/>
  <c r="G13" i="18"/>
  <c r="G14" i="18"/>
  <c r="G15" i="18"/>
  <c r="G16" i="18"/>
  <c r="G17" i="18"/>
  <c r="G18" i="18"/>
  <c r="G19" i="18"/>
  <c r="G20" i="18"/>
  <c r="G21" i="18"/>
  <c r="G22" i="18"/>
  <c r="G23" i="18"/>
  <c r="J23" i="18"/>
  <c r="G24" i="18"/>
  <c r="G25" i="18"/>
  <c r="G26" i="18"/>
  <c r="G27" i="18"/>
  <c r="G28" i="18"/>
  <c r="G29" i="18"/>
  <c r="G30" i="18"/>
  <c r="G31" i="18"/>
  <c r="J31" i="18"/>
  <c r="G32" i="18"/>
  <c r="G33" i="18"/>
  <c r="G34" i="18"/>
  <c r="H34" i="18"/>
  <c r="G35" i="18"/>
  <c r="H35" i="18"/>
  <c r="G36" i="18"/>
  <c r="H36" i="18"/>
  <c r="G37" i="18"/>
  <c r="H37" i="18"/>
  <c r="G38" i="18"/>
  <c r="H38" i="18"/>
  <c r="G39" i="18"/>
  <c r="G40" i="18"/>
  <c r="G41" i="18"/>
  <c r="G42" i="18"/>
  <c r="G43" i="18"/>
  <c r="G44" i="18"/>
  <c r="G45" i="18"/>
  <c r="G46" i="18"/>
  <c r="G47" i="18"/>
  <c r="G48" i="18"/>
  <c r="G49" i="18"/>
  <c r="G50" i="18"/>
  <c r="G51" i="18"/>
  <c r="H51" i="18"/>
  <c r="G9" i="18"/>
  <c r="E10" i="18"/>
  <c r="F10" i="18"/>
  <c r="E11" i="18"/>
  <c r="F11" i="18"/>
  <c r="E12" i="18"/>
  <c r="F12" i="18"/>
  <c r="E13" i="18"/>
  <c r="F13" i="18"/>
  <c r="E14" i="18"/>
  <c r="F14" i="18"/>
  <c r="E15" i="18"/>
  <c r="F15" i="18"/>
  <c r="E16" i="18"/>
  <c r="F16" i="18"/>
  <c r="E17" i="18"/>
  <c r="F17" i="18"/>
  <c r="E18" i="18"/>
  <c r="F18" i="18"/>
  <c r="E19" i="18"/>
  <c r="F19" i="18"/>
  <c r="E20" i="18"/>
  <c r="F20" i="18"/>
  <c r="E21" i="18"/>
  <c r="F21" i="18"/>
  <c r="E22" i="18"/>
  <c r="F22" i="18"/>
  <c r="E23" i="18"/>
  <c r="F23" i="18"/>
  <c r="E24" i="18"/>
  <c r="F24" i="18"/>
  <c r="E25" i="18"/>
  <c r="F25" i="18"/>
  <c r="E26" i="18"/>
  <c r="F26" i="18"/>
  <c r="E27" i="18"/>
  <c r="F27" i="18"/>
  <c r="E28" i="18"/>
  <c r="F28" i="18"/>
  <c r="E29" i="18"/>
  <c r="F29" i="18"/>
  <c r="E30" i="18"/>
  <c r="F30" i="18"/>
  <c r="E31" i="18"/>
  <c r="F31" i="18"/>
  <c r="E32" i="18"/>
  <c r="F32" i="18"/>
  <c r="E33" i="18"/>
  <c r="F33" i="18"/>
  <c r="E34" i="18"/>
  <c r="F34" i="18"/>
  <c r="E35" i="18"/>
  <c r="F35" i="18"/>
  <c r="E36" i="18"/>
  <c r="F36" i="18"/>
  <c r="E37" i="18"/>
  <c r="F37" i="18"/>
  <c r="E38" i="18"/>
  <c r="F38" i="18"/>
  <c r="E39" i="18"/>
  <c r="F39" i="18"/>
  <c r="E40" i="18"/>
  <c r="F40" i="18"/>
  <c r="E41" i="18"/>
  <c r="F41" i="18"/>
  <c r="E42" i="18"/>
  <c r="F42" i="18"/>
  <c r="E43" i="18"/>
  <c r="F43" i="18"/>
  <c r="E44" i="18"/>
  <c r="F44" i="18"/>
  <c r="E45" i="18"/>
  <c r="F45" i="18"/>
  <c r="E46" i="18"/>
  <c r="F46" i="18"/>
  <c r="E47" i="18"/>
  <c r="F47" i="18"/>
  <c r="E48" i="18"/>
  <c r="F48" i="18"/>
  <c r="E49" i="18"/>
  <c r="F49" i="18"/>
  <c r="E50" i="18"/>
  <c r="F50" i="18"/>
  <c r="E51" i="18"/>
  <c r="F51" i="18"/>
  <c r="F9" i="18"/>
  <c r="E9" i="18"/>
  <c r="D10" i="18"/>
  <c r="D11" i="18"/>
  <c r="D12" i="18"/>
  <c r="D13" i="18"/>
  <c r="D14" i="18"/>
  <c r="D15" i="18"/>
  <c r="D16" i="18"/>
  <c r="D17" i="18"/>
  <c r="D18" i="18"/>
  <c r="D19" i="18"/>
  <c r="D20" i="18"/>
  <c r="D21" i="18"/>
  <c r="D22" i="18"/>
  <c r="D23" i="18"/>
  <c r="D24" i="18"/>
  <c r="D25" i="18"/>
  <c r="D26" i="18"/>
  <c r="D27" i="18"/>
  <c r="D28" i="18"/>
  <c r="D29" i="18"/>
  <c r="D30" i="18"/>
  <c r="D31" i="18"/>
  <c r="D32" i="18"/>
  <c r="D33" i="18"/>
  <c r="D34" i="18"/>
  <c r="D35" i="18"/>
  <c r="D36" i="18"/>
  <c r="D37" i="18"/>
  <c r="D38" i="18"/>
  <c r="D39" i="18"/>
  <c r="D40" i="18"/>
  <c r="D41" i="18"/>
  <c r="D42" i="18"/>
  <c r="D43" i="18"/>
  <c r="D44" i="18"/>
  <c r="D45" i="18"/>
  <c r="D46" i="18"/>
  <c r="D47" i="18"/>
  <c r="D48" i="18"/>
  <c r="D49" i="18"/>
  <c r="D50" i="18"/>
  <c r="D51" i="18"/>
  <c r="D9" i="18"/>
  <c r="A10" i="18"/>
  <c r="B10" i="18"/>
  <c r="C10" i="18"/>
  <c r="A11" i="18"/>
  <c r="B11" i="18"/>
  <c r="C11" i="18"/>
  <c r="A12" i="18"/>
  <c r="B12" i="18"/>
  <c r="C12" i="18"/>
  <c r="A13" i="18"/>
  <c r="B13" i="18"/>
  <c r="C13" i="18"/>
  <c r="A14" i="18"/>
  <c r="B14" i="18"/>
  <c r="C14" i="18"/>
  <c r="A15" i="18"/>
  <c r="B15" i="18"/>
  <c r="C15" i="18"/>
  <c r="A16" i="18"/>
  <c r="B16" i="18"/>
  <c r="C16" i="18"/>
  <c r="A17" i="18"/>
  <c r="B17" i="18"/>
  <c r="C17" i="18"/>
  <c r="A18" i="18"/>
  <c r="B18" i="18"/>
  <c r="C18" i="18"/>
  <c r="A19" i="18"/>
  <c r="B19" i="18"/>
  <c r="C19" i="18"/>
  <c r="A20" i="18"/>
  <c r="B20" i="18"/>
  <c r="C20" i="18"/>
  <c r="A21" i="18"/>
  <c r="B21" i="18"/>
  <c r="C21" i="18"/>
  <c r="A22" i="18"/>
  <c r="B22" i="18"/>
  <c r="C22" i="18"/>
  <c r="A23" i="18"/>
  <c r="B23" i="18"/>
  <c r="C23" i="18"/>
  <c r="A24" i="18"/>
  <c r="B24" i="18"/>
  <c r="C24" i="18"/>
  <c r="A25" i="18"/>
  <c r="B25" i="18"/>
  <c r="C25" i="18"/>
  <c r="A26" i="18"/>
  <c r="B26" i="18"/>
  <c r="C26" i="18"/>
  <c r="A27" i="18"/>
  <c r="B27" i="18"/>
  <c r="C27" i="18"/>
  <c r="A28" i="18"/>
  <c r="B28" i="18"/>
  <c r="C28" i="18"/>
  <c r="A29" i="18"/>
  <c r="B29" i="18"/>
  <c r="C29" i="18"/>
  <c r="A30" i="18"/>
  <c r="B30" i="18"/>
  <c r="C30" i="18"/>
  <c r="A31" i="18"/>
  <c r="B31" i="18"/>
  <c r="C31" i="18"/>
  <c r="A32" i="18"/>
  <c r="B32" i="18"/>
  <c r="C32" i="18"/>
  <c r="A33" i="18"/>
  <c r="B33" i="18"/>
  <c r="C33" i="18"/>
  <c r="A34" i="18"/>
  <c r="C34" i="18"/>
  <c r="A35" i="18"/>
  <c r="C35" i="18"/>
  <c r="A36" i="18"/>
  <c r="C36" i="18"/>
  <c r="A37" i="18"/>
  <c r="C37" i="18"/>
  <c r="A38" i="18"/>
  <c r="B38" i="18"/>
  <c r="C38" i="18"/>
  <c r="A39" i="18"/>
  <c r="C39" i="18"/>
  <c r="A40" i="18"/>
  <c r="C40" i="18"/>
  <c r="A41" i="18"/>
  <c r="C41" i="18"/>
  <c r="A42" i="18"/>
  <c r="C42" i="18"/>
  <c r="A43" i="18"/>
  <c r="C43" i="18"/>
  <c r="A44" i="18"/>
  <c r="C44" i="18"/>
  <c r="A45" i="18"/>
  <c r="C45" i="18"/>
  <c r="A46" i="18"/>
  <c r="C46" i="18"/>
  <c r="A47" i="18"/>
  <c r="C47" i="18"/>
  <c r="A48" i="18"/>
  <c r="C48" i="18"/>
  <c r="C49" i="18"/>
  <c r="A50" i="18"/>
  <c r="C50" i="18"/>
  <c r="A51" i="18"/>
  <c r="C51" i="18"/>
  <c r="B9" i="18"/>
  <c r="C9" i="18"/>
  <c r="A9" i="18"/>
  <c r="J30" i="18"/>
  <c r="J26" i="18"/>
  <c r="J22" i="18"/>
  <c r="D7" i="18"/>
  <c r="J41" i="18" l="1"/>
  <c r="J39" i="18"/>
  <c r="J40" i="18"/>
  <c r="J12" i="4"/>
  <c r="J13" i="4"/>
  <c r="J27" i="4"/>
  <c r="J28" i="4"/>
  <c r="N2" i="4"/>
  <c r="B1" i="9" s="1"/>
  <c r="H35" i="4"/>
  <c r="J35" i="4" s="1"/>
  <c r="H36" i="4"/>
  <c r="J36" i="4" s="1"/>
  <c r="H34" i="4"/>
  <c r="J34" i="4" s="1"/>
  <c r="H11" i="4"/>
  <c r="J11" i="4" s="1"/>
  <c r="H14" i="4"/>
  <c r="J14" i="4" s="1"/>
  <c r="H15" i="4"/>
  <c r="J15" i="4" s="1"/>
  <c r="H16" i="4"/>
  <c r="J16" i="4" s="1"/>
  <c r="H17" i="4"/>
  <c r="J17" i="4" s="1"/>
  <c r="H18" i="4"/>
  <c r="J18" i="4" s="1"/>
  <c r="H19" i="4"/>
  <c r="J19" i="4" s="1"/>
  <c r="H22" i="4"/>
  <c r="J22" i="4" s="1"/>
  <c r="H23" i="4"/>
  <c r="J23" i="4" s="1"/>
  <c r="H24" i="4"/>
  <c r="J24" i="4" s="1"/>
  <c r="H25" i="4"/>
  <c r="J25" i="4" s="1"/>
  <c r="H26" i="4"/>
  <c r="J26" i="4" s="1"/>
  <c r="H29" i="4"/>
  <c r="J29" i="4" s="1"/>
  <c r="H30" i="4"/>
  <c r="J30" i="4" s="1"/>
  <c r="H31" i="4"/>
  <c r="J31" i="4" s="1"/>
  <c r="H32" i="4"/>
  <c r="J32" i="4" s="1"/>
  <c r="H37" i="4"/>
  <c r="J37" i="4" s="1"/>
  <c r="H38" i="4"/>
  <c r="J38" i="4" s="1"/>
  <c r="H39" i="4"/>
  <c r="J39" i="4" s="1"/>
  <c r="H40" i="4"/>
  <c r="J40" i="4" s="1"/>
  <c r="H41" i="4"/>
  <c r="J41" i="4" s="1"/>
  <c r="H42" i="4"/>
  <c r="J42" i="4" s="1"/>
  <c r="H43" i="4"/>
  <c r="J43" i="4" s="1"/>
  <c r="H44" i="4"/>
  <c r="H45" i="4"/>
  <c r="J45" i="4" s="1"/>
  <c r="G10" i="4"/>
  <c r="H10" i="4"/>
  <c r="G11" i="4"/>
  <c r="G12" i="4"/>
  <c r="G13" i="4"/>
  <c r="G14" i="4"/>
  <c r="G15" i="4"/>
  <c r="G16" i="4"/>
  <c r="G17" i="4"/>
  <c r="G18" i="4"/>
  <c r="G19" i="4"/>
  <c r="G20" i="4"/>
  <c r="H20" i="4"/>
  <c r="G21" i="4"/>
  <c r="H21" i="4"/>
  <c r="G22" i="4"/>
  <c r="G23" i="4"/>
  <c r="G24" i="4"/>
  <c r="G25" i="4"/>
  <c r="G26" i="4"/>
  <c r="G27" i="4"/>
  <c r="H27" i="4"/>
  <c r="G28" i="4"/>
  <c r="H28" i="4"/>
  <c r="G29" i="4"/>
  <c r="G30" i="4"/>
  <c r="G31" i="4"/>
  <c r="G32" i="4"/>
  <c r="G33" i="4"/>
  <c r="H33" i="4"/>
  <c r="G34" i="4"/>
  <c r="G35" i="4"/>
  <c r="G36" i="4"/>
  <c r="G37" i="4"/>
  <c r="G38" i="4"/>
  <c r="G39" i="4"/>
  <c r="G40" i="4"/>
  <c r="G41" i="4"/>
  <c r="G42" i="4"/>
  <c r="G43" i="4"/>
  <c r="G44" i="4"/>
  <c r="G45" i="4"/>
  <c r="H9" i="4"/>
  <c r="J9" i="4" s="1"/>
  <c r="G9" i="4"/>
  <c r="E10" i="4"/>
  <c r="F10" i="4"/>
  <c r="E11" i="4"/>
  <c r="F11" i="4"/>
  <c r="E12" i="4"/>
  <c r="F12" i="4"/>
  <c r="E13" i="4"/>
  <c r="F13" i="4"/>
  <c r="E14" i="4"/>
  <c r="F14" i="4"/>
  <c r="E15" i="4"/>
  <c r="F15" i="4"/>
  <c r="E16" i="4"/>
  <c r="F16" i="4"/>
  <c r="E17" i="4"/>
  <c r="F17" i="4"/>
  <c r="E18" i="4"/>
  <c r="F18" i="4"/>
  <c r="E19" i="4"/>
  <c r="F19" i="4"/>
  <c r="E20" i="4"/>
  <c r="F20" i="4"/>
  <c r="E21" i="4"/>
  <c r="F21" i="4"/>
  <c r="E22" i="4"/>
  <c r="F22" i="4"/>
  <c r="E23" i="4"/>
  <c r="F23" i="4"/>
  <c r="E24" i="4"/>
  <c r="F24" i="4"/>
  <c r="E25" i="4"/>
  <c r="F25" i="4"/>
  <c r="E26" i="4"/>
  <c r="F26" i="4"/>
  <c r="E27" i="4"/>
  <c r="F27" i="4"/>
  <c r="E28" i="4"/>
  <c r="F28" i="4"/>
  <c r="E29" i="4"/>
  <c r="F29" i="4"/>
  <c r="E30" i="4"/>
  <c r="F30" i="4"/>
  <c r="E31" i="4"/>
  <c r="F31" i="4"/>
  <c r="E32" i="4"/>
  <c r="F32" i="4"/>
  <c r="E33" i="4"/>
  <c r="F33" i="4"/>
  <c r="E34" i="4"/>
  <c r="F34" i="4"/>
  <c r="E35" i="4"/>
  <c r="F35" i="4"/>
  <c r="E36" i="4"/>
  <c r="F36" i="4"/>
  <c r="E37" i="4"/>
  <c r="F37" i="4"/>
  <c r="E38" i="4"/>
  <c r="F38" i="4"/>
  <c r="E39" i="4"/>
  <c r="F39" i="4"/>
  <c r="E40" i="4"/>
  <c r="F40" i="4"/>
  <c r="E41" i="4"/>
  <c r="F41" i="4"/>
  <c r="E42" i="4"/>
  <c r="F42" i="4"/>
  <c r="E43" i="4"/>
  <c r="F43" i="4"/>
  <c r="E44" i="4"/>
  <c r="F44" i="4"/>
  <c r="E45" i="4"/>
  <c r="F45" i="4"/>
  <c r="F9" i="4"/>
  <c r="E9" i="4"/>
  <c r="D10" i="4"/>
  <c r="D11" i="4"/>
  <c r="D12" i="4"/>
  <c r="D13" i="4"/>
  <c r="D14" i="4"/>
  <c r="D15" i="4"/>
  <c r="D16" i="4"/>
  <c r="D17" i="4"/>
  <c r="D18" i="4"/>
  <c r="D19" i="4"/>
  <c r="D20" i="4"/>
  <c r="D21" i="4"/>
  <c r="D22" i="4"/>
  <c r="D23" i="4"/>
  <c r="D24" i="4"/>
  <c r="D25" i="4"/>
  <c r="D26" i="4"/>
  <c r="D27" i="4"/>
  <c r="D28" i="4"/>
  <c r="D29" i="4"/>
  <c r="D30" i="4"/>
  <c r="D31" i="4"/>
  <c r="D32" i="4"/>
  <c r="D33" i="4"/>
  <c r="D34" i="4"/>
  <c r="D35" i="4"/>
  <c r="D36" i="4"/>
  <c r="D37" i="4"/>
  <c r="D38" i="4"/>
  <c r="D39" i="4"/>
  <c r="D40" i="4"/>
  <c r="D41" i="4"/>
  <c r="D42" i="4"/>
  <c r="D43" i="4"/>
  <c r="D44" i="4"/>
  <c r="D45" i="4"/>
  <c r="D9" i="4"/>
  <c r="A10" i="4"/>
  <c r="B10" i="4"/>
  <c r="A11" i="4"/>
  <c r="B11" i="4"/>
  <c r="A12" i="4"/>
  <c r="B12" i="4"/>
  <c r="A13" i="4"/>
  <c r="B13" i="4"/>
  <c r="A14" i="4"/>
  <c r="A6" i="9" s="1"/>
  <c r="B14" i="4"/>
  <c r="A15" i="4"/>
  <c r="B15" i="4"/>
  <c r="A16" i="4"/>
  <c r="B16" i="4"/>
  <c r="A17" i="4"/>
  <c r="B17" i="4"/>
  <c r="A18" i="4"/>
  <c r="B18" i="4"/>
  <c r="A19" i="4"/>
  <c r="B19" i="4"/>
  <c r="A20" i="4"/>
  <c r="B20" i="4"/>
  <c r="A21" i="4"/>
  <c r="B21" i="4"/>
  <c r="A22" i="4"/>
  <c r="B22" i="4"/>
  <c r="A23" i="4"/>
  <c r="B23" i="4"/>
  <c r="A24" i="4"/>
  <c r="B24" i="4"/>
  <c r="A25" i="4"/>
  <c r="B25" i="4"/>
  <c r="A26" i="4"/>
  <c r="B26" i="4"/>
  <c r="A27" i="4"/>
  <c r="B27" i="4"/>
  <c r="A28" i="4"/>
  <c r="B28" i="4"/>
  <c r="A29" i="4"/>
  <c r="B29" i="4"/>
  <c r="A30" i="4"/>
  <c r="B30" i="4"/>
  <c r="A31" i="4"/>
  <c r="B31" i="4"/>
  <c r="A32" i="4"/>
  <c r="B32" i="4"/>
  <c r="A33" i="4"/>
  <c r="B33" i="4"/>
  <c r="A34" i="4"/>
  <c r="B34" i="4"/>
  <c r="A35" i="4"/>
  <c r="B35" i="4"/>
  <c r="A36" i="4"/>
  <c r="B36" i="4"/>
  <c r="A37" i="4"/>
  <c r="A7" i="9" s="1"/>
  <c r="B37" i="4"/>
  <c r="A38" i="4"/>
  <c r="B38" i="4"/>
  <c r="A39" i="4"/>
  <c r="B39" i="4"/>
  <c r="A40" i="4"/>
  <c r="B40" i="4"/>
  <c r="A41" i="4"/>
  <c r="B41" i="4"/>
  <c r="A42" i="4"/>
  <c r="A8" i="9" s="1"/>
  <c r="B42" i="4"/>
  <c r="A43" i="4"/>
  <c r="B43" i="4"/>
  <c r="A44" i="4"/>
  <c r="B44" i="4"/>
  <c r="A45" i="4"/>
  <c r="B45" i="4"/>
  <c r="B9" i="4"/>
  <c r="A9" i="4"/>
  <c r="C10" i="4"/>
  <c r="C11" i="4"/>
  <c r="C12" i="4"/>
  <c r="C13" i="4"/>
  <c r="C14" i="4"/>
  <c r="C15" i="4"/>
  <c r="C16" i="4"/>
  <c r="C17" i="4"/>
  <c r="C18" i="4"/>
  <c r="C19" i="4"/>
  <c r="C20" i="4"/>
  <c r="C21" i="4"/>
  <c r="C22" i="4"/>
  <c r="C23" i="4"/>
  <c r="C24" i="4"/>
  <c r="C25" i="4"/>
  <c r="C26" i="4"/>
  <c r="C27" i="4"/>
  <c r="C28" i="4"/>
  <c r="C29" i="4"/>
  <c r="C30" i="4"/>
  <c r="C31" i="4"/>
  <c r="C32" i="4"/>
  <c r="C33" i="4"/>
  <c r="C34" i="4"/>
  <c r="C35" i="4"/>
  <c r="C36" i="4"/>
  <c r="C37" i="4"/>
  <c r="C38" i="4"/>
  <c r="C39" i="4"/>
  <c r="C40" i="4"/>
  <c r="C41" i="4"/>
  <c r="C42" i="4"/>
  <c r="C43" i="4"/>
  <c r="C44" i="4"/>
  <c r="C45" i="4"/>
  <c r="C9" i="4"/>
  <c r="L25" i="16"/>
  <c r="B18" i="15"/>
  <c r="B17" i="15"/>
  <c r="B16" i="15"/>
  <c r="B15" i="15"/>
  <c r="A47" i="12"/>
  <c r="A46" i="12"/>
  <c r="A62" i="12"/>
  <c r="B7" i="10"/>
  <c r="D7" i="4"/>
  <c r="D29" i="16"/>
  <c r="D28" i="16"/>
  <c r="D27" i="16"/>
  <c r="K2" i="18" l="1"/>
  <c r="K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Sistema de Rendición de Cuentas</author>
    <author>eri lae</author>
  </authors>
  <commentList>
    <comment ref="C7" authorId="0" shapeId="0" xr:uid="{00000000-0006-0000-0100-000001000000}">
      <text>
        <r>
          <rPr>
            <sz val="12"/>
            <color indexed="81"/>
            <rFont val="Tahoma"/>
            <family val="2"/>
          </rPr>
          <t>Debe corresponder al mismo que estableció en el cronograma que publica a la ciudadanía</t>
        </r>
      </text>
    </comment>
    <comment ref="W7" authorId="1" shapeId="0" xr:uid="{00000000-0006-0000-0100-000002000000}">
      <text>
        <r>
          <rPr>
            <b/>
            <sz val="14"/>
            <color indexed="81"/>
            <rFont val="Calibri"/>
            <family val="2"/>
          </rPr>
          <t xml:space="preserve">Registre los </t>
        </r>
        <r>
          <rPr>
            <b/>
            <sz val="14"/>
            <color rgb="FF0000FF"/>
            <rFont val="Calibri"/>
            <family val="2"/>
          </rPr>
          <t>resultados de la encuesta de percepción aplicada a los grupos de interés sobre la actividad</t>
        </r>
        <r>
          <rPr>
            <b/>
            <sz val="14"/>
            <color indexed="81"/>
            <rFont val="Calibri"/>
            <family val="2"/>
          </rPr>
          <t xml:space="preserve">. Para ello incluya el promedio de la calificación obtenida.
Ejemplo: 
Muy satisfecho: 70%
Satisfecho: 20%
Conforme:5%
Insatisfecho:5%
Muy insatisfecho: 0%
En caso de que esta etapa no haya iniciado en su actividad, registre la sigla "SIN".
En caso que no aplique para su actividad, registre la sigla "NA".
</t>
        </r>
        <r>
          <rPr>
            <b/>
            <sz val="14"/>
            <color rgb="FF008000"/>
            <rFont val="Calibri"/>
            <family val="2"/>
          </rPr>
          <t>¡Recuerde!</t>
        </r>
        <r>
          <rPr>
            <b/>
            <sz val="14"/>
            <color indexed="81"/>
            <rFont val="Calibri"/>
            <family val="2"/>
          </rPr>
          <t xml:space="preserve"> si requiere apoyo para aplicar este paso, puede comunicarse con  el GSC, al correo electrónico erika.leal@gmail.com.</t>
        </r>
      </text>
    </comment>
    <comment ref="AA7" authorId="1" shapeId="0" xr:uid="{00000000-0006-0000-0100-000003000000}">
      <text>
        <r>
          <rPr>
            <b/>
            <sz val="14"/>
            <color theme="1"/>
            <rFont val="Calibri"/>
            <family val="2"/>
            <scheme val="minor"/>
          </rPr>
          <t>En este espacio podrá regitrar las observaciones que tenga sobre la actividad.</t>
        </r>
      </text>
    </comment>
    <comment ref="I8" authorId="1" shapeId="0" xr:uid="{00000000-0006-0000-0100-000004000000}">
      <text>
        <r>
          <rPr>
            <b/>
            <sz val="14"/>
            <color indexed="81"/>
            <rFont val="Calibri"/>
            <family val="2"/>
          </rPr>
          <t>Digite el número total de productos realizados a la fecha.
En caso de que esta etapa no haya iniciado en su actividad, registre la sigla "SIN".</t>
        </r>
      </text>
    </comment>
    <comment ref="L8" authorId="1" shapeId="0" xr:uid="{00000000-0006-0000-0100-000005000000}">
      <text>
        <r>
          <rPr>
            <b/>
            <sz val="14"/>
            <color indexed="81"/>
            <rFont val="Calibri"/>
            <family val="2"/>
          </rPr>
          <t>Escriba brevemente el avance cualitativo de la actividad.
En caso de que esta etapa no haya iniciado en su actividad, registre la sigla "SIN".</t>
        </r>
      </text>
    </comment>
    <comment ref="M8" authorId="1" shapeId="0" xr:uid="{00000000-0006-0000-0100-000006000000}">
      <text>
        <r>
          <rPr>
            <b/>
            <sz val="14"/>
            <color indexed="81"/>
            <rFont val="Calibri"/>
            <family val="2"/>
          </rPr>
          <t xml:space="preserve">Registre aquí las evidencias de avance de la actvidad. 
Ejemplo: 
1. Correos electrónicos
2. Listados de asistencia
3. Publicaciones en página web
Si las evidencias de la actividad son publicaciones en página web o intranet, redes sociales o  están en una carpeta de drive, por favor registrar el link en esta casilla. En caso que NO, por favor remitir el soporte adjunto al email de reporte que envíe al GCS.
En caso de que esta etapa no haya iniciado en su actividad, registre la sigla "SIN".
</t>
        </r>
      </text>
    </comment>
    <comment ref="N8" authorId="1" shapeId="0" xr:uid="{00000000-0006-0000-0100-000007000000}">
      <text>
        <r>
          <rPr>
            <b/>
            <sz val="14"/>
            <color indexed="81"/>
            <rFont val="Calibri"/>
            <family val="2"/>
          </rPr>
          <t xml:space="preserve">Registre la fecha en que inicio la </t>
        </r>
        <r>
          <rPr>
            <b/>
            <sz val="14"/>
            <color rgb="FF0000FF"/>
            <rFont val="Calibri"/>
            <family val="2"/>
          </rPr>
          <t>divulgación de información</t>
        </r>
        <r>
          <rPr>
            <b/>
            <sz val="14"/>
            <color indexed="81"/>
            <rFont val="Calibri"/>
            <family val="2"/>
          </rPr>
          <t xml:space="preserve"> que realizó previo al diálogo. Ejemplo: 12/05/20
En caso de que esta etapa no haya iniciado en su actividad, registre la sigla "SIN".
En caso que no aplique para su actividad, registre la sigla "NA".</t>
        </r>
      </text>
    </comment>
    <comment ref="O8" authorId="1" shapeId="0" xr:uid="{00000000-0006-0000-0100-000008000000}">
      <text>
        <r>
          <rPr>
            <b/>
            <sz val="14"/>
            <color indexed="81"/>
            <rFont val="Calibri"/>
            <family val="2"/>
          </rPr>
          <t xml:space="preserve">Registre los canales de comunicación utilizados </t>
        </r>
        <r>
          <rPr>
            <b/>
            <sz val="14"/>
            <color rgb="FF0000FF"/>
            <rFont val="Calibri"/>
            <family val="2"/>
          </rPr>
          <t>para la divulgación de información previa al diálogo</t>
        </r>
        <r>
          <rPr>
            <b/>
            <sz val="14"/>
            <color indexed="81"/>
            <rFont val="Calibri"/>
            <family val="2"/>
          </rPr>
          <t>. Ejemplo: Redes sociales, página web, correo electrónico, intranet, etc.
En caso de que esta etapa no haya iniciado en su actividad, registre la sigla "SIN".
En caso que no aplique para su actividad, registre la sigla "NA".</t>
        </r>
      </text>
    </comment>
    <comment ref="P8" authorId="1" shapeId="0" xr:uid="{00000000-0006-0000-0100-000009000000}">
      <text>
        <r>
          <rPr>
            <b/>
            <sz val="14"/>
            <color indexed="81"/>
            <rFont val="Calibri"/>
            <family val="2"/>
          </rPr>
          <t xml:space="preserve">Registre la fecha en la que iniciaron las acciones de </t>
        </r>
        <r>
          <rPr>
            <b/>
            <sz val="14"/>
            <color rgb="FF0000FF"/>
            <rFont val="Calibri"/>
            <family val="2"/>
          </rPr>
          <t>convocatoria que realizó previo al diálogo</t>
        </r>
        <r>
          <rPr>
            <b/>
            <sz val="14"/>
            <color indexed="81"/>
            <rFont val="Calibri"/>
            <family val="2"/>
          </rPr>
          <t>. Ejemplo: 30/05/20
En caso de que esta etapa no haya iniciado en su actividad, registre la sigla "SIN".
En caso que no aplique para su actividad, registre la sigla "NA".</t>
        </r>
      </text>
    </comment>
    <comment ref="Q8" authorId="1" shapeId="0" xr:uid="{00000000-0006-0000-0100-00000A000000}">
      <text>
        <r>
          <rPr>
            <b/>
            <sz val="14"/>
            <color indexed="81"/>
            <rFont val="Calibri"/>
            <family val="2"/>
          </rPr>
          <t xml:space="preserve">Registre los canales de comunicación utilizados para </t>
        </r>
        <r>
          <rPr>
            <b/>
            <sz val="14"/>
            <color rgb="FF0000FF"/>
            <rFont val="Calibri"/>
            <family val="2"/>
          </rPr>
          <t>convocar a los grupos de interés</t>
        </r>
        <r>
          <rPr>
            <b/>
            <sz val="14"/>
            <color indexed="81"/>
            <rFont val="Calibri"/>
            <family val="2"/>
          </rPr>
          <t xml:space="preserve"> previo al diálogo. Ejemplo: Redes sociales, página web, correo electrónico, intranet, sms, radio, perifoneo, etc.
En caso de que esta etapa no haya iniciado en su actividad, registre la sigla "SIN".
En caso que no aplique para su actividad, registre la sigla "NA".</t>
        </r>
      </text>
    </comment>
    <comment ref="R8" authorId="1" shapeId="0" xr:uid="{00000000-0006-0000-0100-00000B000000}">
      <text>
        <r>
          <rPr>
            <b/>
            <sz val="14"/>
            <color indexed="81"/>
            <rFont val="Calibri"/>
            <family val="2"/>
          </rPr>
          <t xml:space="preserve">Registre la fecha en </t>
        </r>
        <r>
          <rPr>
            <b/>
            <sz val="14"/>
            <color rgb="FF0000FF"/>
            <rFont val="Calibri"/>
            <family val="2"/>
          </rPr>
          <t>que inicio el diálogo</t>
        </r>
        <r>
          <rPr>
            <b/>
            <sz val="14"/>
            <color indexed="81"/>
            <rFont val="Calibri"/>
            <family val="2"/>
          </rPr>
          <t xml:space="preserve"> con los grupos de interés para el desarrollo de su actividad. Ejemplo: 01/06/20
En caso de que esta etapa no haya iniciado en su actividad, registre la sigla "SIN"
En caso que no aplique para su actividad, registre la sigla "NA".</t>
        </r>
        <r>
          <rPr>
            <sz val="14"/>
            <color indexed="81"/>
            <rFont val="Calibri"/>
            <family val="2"/>
          </rPr>
          <t xml:space="preserve">
</t>
        </r>
      </text>
    </comment>
    <comment ref="S8" authorId="1" shapeId="0" xr:uid="{00000000-0006-0000-0100-00000C000000}">
      <text>
        <r>
          <rPr>
            <b/>
            <sz val="14"/>
            <color indexed="81"/>
            <rFont val="Calibri"/>
            <family val="2"/>
          </rPr>
          <t xml:space="preserve">Registre los canales de comunicación utilizados para </t>
        </r>
        <r>
          <rPr>
            <b/>
            <sz val="14"/>
            <color rgb="FF0000FF"/>
            <rFont val="Calibri"/>
            <family val="2"/>
          </rPr>
          <t>convocar a los grupos de interés</t>
        </r>
        <r>
          <rPr>
            <b/>
            <sz val="14"/>
            <color indexed="81"/>
            <rFont val="Calibri"/>
            <family val="2"/>
          </rPr>
          <t xml:space="preserve"> previo al diálogo. Ejemplo: Redes sociales, página web, correo electrónico, intranet, sms, radio, perifoneo, etc.
En caso de que esta etapa no haya iniciado en su actividad, registre la sigla "SIN".
En caso que no aplique para su actividad, registre la sigla "NA".</t>
        </r>
      </text>
    </comment>
    <comment ref="T8" authorId="1" shapeId="0" xr:uid="{00000000-0006-0000-0100-00000D000000}">
      <text>
        <r>
          <rPr>
            <b/>
            <sz val="14"/>
            <color indexed="81"/>
            <rFont val="Calibri"/>
            <family val="2"/>
          </rPr>
          <t xml:space="preserve">Registre el </t>
        </r>
        <r>
          <rPr>
            <b/>
            <sz val="14"/>
            <color rgb="FF0000FF"/>
            <rFont val="Calibri"/>
            <family val="2"/>
          </rPr>
          <t>número personas que participaron</t>
        </r>
        <r>
          <rPr>
            <b/>
            <sz val="14"/>
            <color indexed="81"/>
            <rFont val="Calibri"/>
            <family val="2"/>
          </rPr>
          <t xml:space="preserve"> en la actividad de diálogo. 
Ejemplo: 30, 500, 12, etc.
En caso de que esta etapa no haya iniciado en su actividad, registre la sigla "SIN".
En caso que no aplique para su actividad, registre la sigla "NA".</t>
        </r>
      </text>
    </comment>
    <comment ref="U8" authorId="1" shapeId="0" xr:uid="{00000000-0006-0000-0100-00000E000000}">
      <text>
        <r>
          <rPr>
            <b/>
            <sz val="14"/>
            <color indexed="81"/>
            <rFont val="Calibri"/>
            <family val="2"/>
          </rPr>
          <t xml:space="preserve">Registre la fecha en la inició la </t>
        </r>
        <r>
          <rPr>
            <b/>
            <sz val="14"/>
            <color rgb="FF0000FF"/>
            <rFont val="Calibri"/>
            <family val="2"/>
          </rPr>
          <t xml:space="preserve">publicación de resultados </t>
        </r>
        <r>
          <rPr>
            <b/>
            <sz val="14"/>
            <color indexed="81"/>
            <rFont val="Calibri"/>
            <family val="2"/>
          </rPr>
          <t>de la actividad. Ejemplo: 30/06/20
En caso de que esta etapa no haya iniciado en su actividad, registre la sigla "SIN".
En caso que no aplique para su actividad, registre la sigla "NA".</t>
        </r>
      </text>
    </comment>
    <comment ref="V8" authorId="1" shapeId="0" xr:uid="{00000000-0006-0000-0100-00000F000000}">
      <text>
        <r>
          <rPr>
            <b/>
            <sz val="14"/>
            <color indexed="81"/>
            <rFont val="Calibri"/>
            <family val="2"/>
          </rPr>
          <t>Registre los</t>
        </r>
        <r>
          <rPr>
            <b/>
            <sz val="14"/>
            <color rgb="FF0000FF"/>
            <rFont val="Calibri"/>
            <family val="2"/>
          </rPr>
          <t xml:space="preserve"> canales de comunicación utilizados para publicar los resultados</t>
        </r>
        <r>
          <rPr>
            <b/>
            <sz val="14"/>
            <color indexed="81"/>
            <rFont val="Calibri"/>
            <family val="2"/>
          </rPr>
          <t xml:space="preserve"> de la actividad. Ejemplo: Redes sociales, página web, correo electrónico, intranet, sms, radio, perifoneo, etc.
En caso de que esta etapa no haya iniciado en su actividad, registre la sigla "SIN".
En caso que no aplique para su actividad, registre la sigla "NA".</t>
        </r>
      </text>
    </comment>
    <comment ref="X8" authorId="1" shapeId="0" xr:uid="{00000000-0006-0000-0100-000010000000}">
      <text>
        <r>
          <rPr>
            <b/>
            <sz val="14"/>
            <color rgb="FF0000FF"/>
            <rFont val="Calibri"/>
            <family val="2"/>
          </rPr>
          <t>Registre los comproisos adquirido</t>
        </r>
        <r>
          <rPr>
            <b/>
            <sz val="14"/>
            <color indexed="81"/>
            <rFont val="Calibri"/>
            <family val="2"/>
          </rPr>
          <t xml:space="preserve">s con los rupos de interés en la actividad de diálogo.
Ejemplo: evaluar la posibilidad de hacer la audiencia de rendición de cuentas en una ciudad de la periferia del país.
En caso de que esta etapa no haya iniciado en su actividad, registre la sigla "SIN".
En caso que no aplique para su actividad, registre la sigla "NA".
</t>
        </r>
      </text>
    </comment>
    <comment ref="Y8" authorId="1" shapeId="0" xr:uid="{00000000-0006-0000-0100-000011000000}">
      <text>
        <r>
          <rPr>
            <b/>
            <sz val="14"/>
            <color indexed="81"/>
            <rFont val="Calibri"/>
            <family val="2"/>
          </rPr>
          <t xml:space="preserve">Escriba brevemente el </t>
        </r>
        <r>
          <rPr>
            <b/>
            <sz val="14"/>
            <color rgb="FF0000FF"/>
            <rFont val="Calibri"/>
            <family val="2"/>
          </rPr>
          <t>avance cualitativo del compromiso adquirido.</t>
        </r>
        <r>
          <rPr>
            <b/>
            <sz val="14"/>
            <color indexed="81"/>
            <rFont val="Calibri"/>
            <family val="2"/>
          </rPr>
          <t xml:space="preserve">
Ejemplo: se realizó mesa de trabajo con la OAP para evaluar la posibilidad de hacer la audiencia de RDC en Arauca.
En caso de que esta etapa no haya iniciado en su actividad, registre la sigla "SIN".
En caso que no aplique para su actividad, registre la sigla "NA".</t>
        </r>
        <r>
          <rPr>
            <sz val="14"/>
            <color indexed="81"/>
            <rFont val="Calibri"/>
            <family val="2"/>
          </rPr>
          <t xml:space="preserve">
</t>
        </r>
      </text>
    </comment>
    <comment ref="Z8" authorId="1" shapeId="0" xr:uid="{00000000-0006-0000-0100-000012000000}">
      <text>
        <r>
          <rPr>
            <b/>
            <sz val="14"/>
            <color indexed="81"/>
            <rFont val="Calibri"/>
            <family val="2"/>
          </rPr>
          <t xml:space="preserve">Registre la </t>
        </r>
        <r>
          <rPr>
            <b/>
            <sz val="14"/>
            <color rgb="FF0000FF"/>
            <rFont val="Calibri"/>
            <family val="2"/>
          </rPr>
          <t>fecha en la que finalizó la gestión del compormiso.</t>
        </r>
        <r>
          <rPr>
            <b/>
            <sz val="14"/>
            <color indexed="81"/>
            <rFont val="Calibri"/>
            <family val="2"/>
          </rPr>
          <t xml:space="preserve"> Ejemplo: 30/08/20
En caso de que esta etapa no haya iniciado en su actividad, registre la sigla "SIN".
En caso que no aplique para su actividad, registre la sigla "NA".</t>
        </r>
        <r>
          <rPr>
            <sz val="14"/>
            <color indexed="81"/>
            <rFont val="Calibri"/>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Sistema de Rendición de Cuentas</author>
    <author>eri lae</author>
  </authors>
  <commentList>
    <comment ref="C7" authorId="0" shapeId="0" xr:uid="{5155B9DF-37E5-D547-8940-826A326606C1}">
      <text>
        <r>
          <rPr>
            <sz val="12"/>
            <color rgb="FF000000"/>
            <rFont val="Tahoma"/>
            <family val="2"/>
          </rPr>
          <t>Debe corresponder al mismo que estableció en el cronograma que publica a la ciudadanía</t>
        </r>
      </text>
    </comment>
    <comment ref="W7" authorId="1" shapeId="0" xr:uid="{236ED1F1-B4ED-9F42-A942-FA0DD7B9041A}">
      <text>
        <r>
          <rPr>
            <b/>
            <sz val="14"/>
            <color rgb="FF000000"/>
            <rFont val="Calibri"/>
            <family val="2"/>
          </rPr>
          <t xml:space="preserve">Registre los </t>
        </r>
        <r>
          <rPr>
            <b/>
            <sz val="14"/>
            <color rgb="FF0000FF"/>
            <rFont val="Calibri"/>
            <family val="2"/>
          </rPr>
          <t>resultados de la encuesta de percepción aplicada a los grupos de interés sobre la actividad</t>
        </r>
        <r>
          <rPr>
            <b/>
            <sz val="14"/>
            <color rgb="FF000000"/>
            <rFont val="Calibri"/>
            <family val="2"/>
          </rPr>
          <t xml:space="preserve">. Para ello incluya el promedio de la calificación obtenida.
</t>
        </r>
        <r>
          <rPr>
            <b/>
            <sz val="14"/>
            <color rgb="FF000000"/>
            <rFont val="Calibri"/>
            <family val="2"/>
          </rPr>
          <t xml:space="preserve">Ejemplo: 
</t>
        </r>
        <r>
          <rPr>
            <b/>
            <sz val="14"/>
            <color rgb="FF000000"/>
            <rFont val="Calibri"/>
            <family val="2"/>
          </rPr>
          <t xml:space="preserve">Muy satisfecho: 70%
</t>
        </r>
        <r>
          <rPr>
            <b/>
            <sz val="14"/>
            <color rgb="FF000000"/>
            <rFont val="Calibri"/>
            <family val="2"/>
          </rPr>
          <t xml:space="preserve">Satisfecho: 20%
</t>
        </r>
        <r>
          <rPr>
            <b/>
            <sz val="14"/>
            <color rgb="FF000000"/>
            <rFont val="Calibri"/>
            <family val="2"/>
          </rPr>
          <t xml:space="preserve">Conforme:5%
</t>
        </r>
        <r>
          <rPr>
            <b/>
            <sz val="14"/>
            <color rgb="FF000000"/>
            <rFont val="Calibri"/>
            <family val="2"/>
          </rPr>
          <t xml:space="preserve">Insatisfecho:5%
</t>
        </r>
        <r>
          <rPr>
            <b/>
            <sz val="14"/>
            <color rgb="FF000000"/>
            <rFont val="Calibri"/>
            <family val="2"/>
          </rPr>
          <t xml:space="preserve">Muy insatisfecho: 0%
</t>
        </r>
        <r>
          <rPr>
            <b/>
            <sz val="14"/>
            <color rgb="FF000000"/>
            <rFont val="Calibri"/>
            <family val="2"/>
          </rPr>
          <t xml:space="preserve">
</t>
        </r>
        <r>
          <rPr>
            <b/>
            <sz val="14"/>
            <color rgb="FF000000"/>
            <rFont val="Calibri"/>
            <family val="2"/>
          </rPr>
          <t xml:space="preserve">En caso de que esta etapa no haya iniciado en su actividad, registre la sigla "SIN".
</t>
        </r>
        <r>
          <rPr>
            <b/>
            <sz val="14"/>
            <color rgb="FF000000"/>
            <rFont val="Calibri"/>
            <family val="2"/>
          </rPr>
          <t xml:space="preserve">En caso que no aplique para su actividad, registre la sigla "NA".
</t>
        </r>
        <r>
          <rPr>
            <b/>
            <sz val="14"/>
            <color rgb="FF000000"/>
            <rFont val="Calibri"/>
            <family val="2"/>
          </rPr>
          <t xml:space="preserve">
</t>
        </r>
        <r>
          <rPr>
            <b/>
            <sz val="14"/>
            <color rgb="FF008000"/>
            <rFont val="Calibri"/>
            <family val="2"/>
          </rPr>
          <t>¡Recuerde!</t>
        </r>
        <r>
          <rPr>
            <b/>
            <sz val="14"/>
            <color rgb="FF000000"/>
            <rFont val="Calibri"/>
            <family val="2"/>
          </rPr>
          <t xml:space="preserve"> si requiere apoyo para aplicar este paso, puede comunicarse con  el GSC, al correo electrónico erika.leal@gmail.com.</t>
        </r>
      </text>
    </comment>
    <comment ref="AA7" authorId="1" shapeId="0" xr:uid="{E45AE383-DDAE-CC46-AA3C-52DE8377F0A0}">
      <text>
        <r>
          <rPr>
            <b/>
            <sz val="14"/>
            <color rgb="FF000000"/>
            <rFont val="Calibri"/>
            <family val="2"/>
          </rPr>
          <t>En este espacio podrá regitrar las observaciones que tenga sobre la actividad.</t>
        </r>
      </text>
    </comment>
    <comment ref="I8" authorId="1" shapeId="0" xr:uid="{3D7ED08B-3AE6-214A-958B-37864889A6C6}">
      <text>
        <r>
          <rPr>
            <b/>
            <sz val="14"/>
            <color rgb="FF000000"/>
            <rFont val="Calibri"/>
            <family val="2"/>
          </rPr>
          <t xml:space="preserve">Digite el número total de productos realizados a la fecha.
</t>
        </r>
        <r>
          <rPr>
            <b/>
            <sz val="14"/>
            <color rgb="FF000000"/>
            <rFont val="Calibri"/>
            <family val="2"/>
          </rPr>
          <t xml:space="preserve">
</t>
        </r>
        <r>
          <rPr>
            <b/>
            <sz val="14"/>
            <color rgb="FF000000"/>
            <rFont val="Calibri"/>
            <family val="2"/>
          </rPr>
          <t>En caso de que esta etapa no haya iniciado en su actividad, registre la sigla "SIN".</t>
        </r>
      </text>
    </comment>
    <comment ref="L8" authorId="1" shapeId="0" xr:uid="{2B6F92DB-4A5D-6A4B-87A8-BC9F508132A0}">
      <text>
        <r>
          <rPr>
            <b/>
            <sz val="14"/>
            <color rgb="FF000000"/>
            <rFont val="Calibri"/>
            <family val="2"/>
          </rPr>
          <t xml:space="preserve">Escriba brevemente el avance cualitativo de la actividad.
</t>
        </r>
        <r>
          <rPr>
            <b/>
            <sz val="14"/>
            <color rgb="FF000000"/>
            <rFont val="Calibri"/>
            <family val="2"/>
          </rPr>
          <t xml:space="preserve">
</t>
        </r>
        <r>
          <rPr>
            <b/>
            <sz val="14"/>
            <color rgb="FF000000"/>
            <rFont val="Calibri"/>
            <family val="2"/>
          </rPr>
          <t>En caso de que esta etapa no haya iniciado en su actividad, registre la sigla "SIN".</t>
        </r>
      </text>
    </comment>
    <comment ref="M8" authorId="1" shapeId="0" xr:uid="{D68876DD-7387-A24E-855D-D68765E5475C}">
      <text>
        <r>
          <rPr>
            <b/>
            <sz val="14"/>
            <color rgb="FF000000"/>
            <rFont val="Calibri"/>
            <family val="2"/>
          </rPr>
          <t xml:space="preserve">Registre aquí las evidencias de avance de la actvidad. 
</t>
        </r>
        <r>
          <rPr>
            <b/>
            <sz val="14"/>
            <color rgb="FF000000"/>
            <rFont val="Calibri"/>
            <family val="2"/>
          </rPr>
          <t xml:space="preserve">Ejemplo: 
</t>
        </r>
        <r>
          <rPr>
            <b/>
            <sz val="14"/>
            <color rgb="FF000000"/>
            <rFont val="Calibri"/>
            <family val="2"/>
          </rPr>
          <t xml:space="preserve">1. Correos electrónicos
</t>
        </r>
        <r>
          <rPr>
            <b/>
            <sz val="14"/>
            <color rgb="FF000000"/>
            <rFont val="Calibri"/>
            <family val="2"/>
          </rPr>
          <t xml:space="preserve">2. Listados de asistencia
</t>
        </r>
        <r>
          <rPr>
            <b/>
            <sz val="14"/>
            <color rgb="FF000000"/>
            <rFont val="Calibri"/>
            <family val="2"/>
          </rPr>
          <t xml:space="preserve">3. Publicaciones en página web
</t>
        </r>
        <r>
          <rPr>
            <b/>
            <sz val="14"/>
            <color rgb="FF000000"/>
            <rFont val="Calibri"/>
            <family val="2"/>
          </rPr>
          <t xml:space="preserve">
</t>
        </r>
        <r>
          <rPr>
            <b/>
            <sz val="14"/>
            <color rgb="FF000000"/>
            <rFont val="Calibri"/>
            <family val="2"/>
          </rPr>
          <t xml:space="preserve">Si las evidencias de la actividad son publicaciones en página web o intranet, redes sociales o  están en una carpeta de drive, por favor registrar el link en esta casilla. En caso que NO, por favor remitir el soporte adjunto al email de reporte que envíe al GCS.
</t>
        </r>
        <r>
          <rPr>
            <b/>
            <sz val="14"/>
            <color rgb="FF000000"/>
            <rFont val="Calibri"/>
            <family val="2"/>
          </rPr>
          <t xml:space="preserve">
</t>
        </r>
        <r>
          <rPr>
            <b/>
            <sz val="14"/>
            <color rgb="FF000000"/>
            <rFont val="Calibri"/>
            <family val="2"/>
          </rPr>
          <t xml:space="preserve">En caso de que esta etapa no haya iniciado en su actividad, registre la sigla "SIN".
</t>
        </r>
      </text>
    </comment>
    <comment ref="N8" authorId="1" shapeId="0" xr:uid="{C1A16ED5-F6B1-9343-9959-0FD7C371447A}">
      <text>
        <r>
          <rPr>
            <b/>
            <sz val="14"/>
            <color rgb="FF000000"/>
            <rFont val="Calibri"/>
            <family val="2"/>
          </rPr>
          <t xml:space="preserve">Registre la fecha en que inicio la </t>
        </r>
        <r>
          <rPr>
            <b/>
            <sz val="14"/>
            <color rgb="FF0000FF"/>
            <rFont val="Calibri"/>
            <family val="2"/>
          </rPr>
          <t>divulgación de información</t>
        </r>
        <r>
          <rPr>
            <b/>
            <sz val="14"/>
            <color rgb="FF000000"/>
            <rFont val="Calibri"/>
            <family val="2"/>
          </rPr>
          <t xml:space="preserve"> que realizó previo al diálogo. Ejemplo: 12/05/20
</t>
        </r>
        <r>
          <rPr>
            <b/>
            <sz val="14"/>
            <color rgb="FF000000"/>
            <rFont val="Calibri"/>
            <family val="2"/>
          </rPr>
          <t xml:space="preserve">
</t>
        </r>
        <r>
          <rPr>
            <b/>
            <sz val="14"/>
            <color rgb="FF000000"/>
            <rFont val="Calibri"/>
            <family val="2"/>
          </rPr>
          <t xml:space="preserve">En caso de que esta etapa no haya iniciado en su actividad, registre la sigla "SIN".
</t>
        </r>
        <r>
          <rPr>
            <b/>
            <sz val="14"/>
            <color rgb="FF000000"/>
            <rFont val="Calibri"/>
            <family val="2"/>
          </rPr>
          <t xml:space="preserve">
</t>
        </r>
        <r>
          <rPr>
            <b/>
            <sz val="14"/>
            <color rgb="FF000000"/>
            <rFont val="Calibri"/>
            <family val="2"/>
          </rPr>
          <t>En caso que no aplique para su actividad, registre la sigla "NA".</t>
        </r>
      </text>
    </comment>
    <comment ref="O8" authorId="1" shapeId="0" xr:uid="{53FB3BE0-6BEB-1C4B-AECA-27561F8AFB44}">
      <text>
        <r>
          <rPr>
            <b/>
            <sz val="14"/>
            <color indexed="81"/>
            <rFont val="Calibri"/>
            <family val="2"/>
          </rPr>
          <t xml:space="preserve">Registre los canales de comunicación utilizados </t>
        </r>
        <r>
          <rPr>
            <b/>
            <sz val="14"/>
            <color rgb="FF0000FF"/>
            <rFont val="Calibri"/>
            <family val="2"/>
          </rPr>
          <t>para la divulgación de información previa al diálogo</t>
        </r>
        <r>
          <rPr>
            <b/>
            <sz val="14"/>
            <color indexed="81"/>
            <rFont val="Calibri"/>
            <family val="2"/>
          </rPr>
          <t>. Ejemplo: Redes sociales, página web, correo electrónico, intranet, etc.
En caso de que esta etapa no haya iniciado en su actividad, registre la sigla "SIN".
En caso que no aplique para su actividad, registre la sigla "NA".</t>
        </r>
      </text>
    </comment>
    <comment ref="P8" authorId="1" shapeId="0" xr:uid="{A9E4CCDF-9D75-F546-AE11-ABB98A2F61DA}">
      <text>
        <r>
          <rPr>
            <b/>
            <sz val="14"/>
            <color indexed="81"/>
            <rFont val="Calibri"/>
            <family val="2"/>
          </rPr>
          <t xml:space="preserve">Registre la fecha en la que iniciaron las acciones de </t>
        </r>
        <r>
          <rPr>
            <b/>
            <sz val="14"/>
            <color rgb="FF0000FF"/>
            <rFont val="Calibri"/>
            <family val="2"/>
          </rPr>
          <t>convocatoria que realizó previo al diálogo</t>
        </r>
        <r>
          <rPr>
            <b/>
            <sz val="14"/>
            <color indexed="81"/>
            <rFont val="Calibri"/>
            <family val="2"/>
          </rPr>
          <t>. Ejemplo: 30/05/20
En caso de que esta etapa no haya iniciado en su actividad, registre la sigla "SIN".
En caso que no aplique para su actividad, registre la sigla "NA".</t>
        </r>
      </text>
    </comment>
    <comment ref="Q8" authorId="1" shapeId="0" xr:uid="{5543EDCD-9137-6C4B-8CB6-F7086974A265}">
      <text>
        <r>
          <rPr>
            <b/>
            <sz val="14"/>
            <color indexed="81"/>
            <rFont val="Calibri"/>
            <family val="2"/>
          </rPr>
          <t xml:space="preserve">Registre los canales de comunicación utilizados para </t>
        </r>
        <r>
          <rPr>
            <b/>
            <sz val="14"/>
            <color rgb="FF0000FF"/>
            <rFont val="Calibri"/>
            <family val="2"/>
          </rPr>
          <t>convocar a los grupos de interés</t>
        </r>
        <r>
          <rPr>
            <b/>
            <sz val="14"/>
            <color indexed="81"/>
            <rFont val="Calibri"/>
            <family val="2"/>
          </rPr>
          <t xml:space="preserve"> previo al diálogo. Ejemplo: Redes sociales, página web, correo electrónico, intranet, sms, radio, perifoneo, etc.
En caso de que esta etapa no haya iniciado en su actividad, registre la sigla "SIN".
En caso que no aplique para su actividad, registre la sigla "NA".</t>
        </r>
      </text>
    </comment>
    <comment ref="R8" authorId="1" shapeId="0" xr:uid="{036B2516-46A9-524B-874D-AEDA504C25F2}">
      <text>
        <r>
          <rPr>
            <b/>
            <sz val="14"/>
            <color rgb="FF000000"/>
            <rFont val="Calibri"/>
            <family val="2"/>
          </rPr>
          <t xml:space="preserve">Registre la fecha en </t>
        </r>
        <r>
          <rPr>
            <b/>
            <sz val="14"/>
            <color rgb="FF0000FF"/>
            <rFont val="Calibri"/>
            <family val="2"/>
          </rPr>
          <t>que inicio el diálogo</t>
        </r>
        <r>
          <rPr>
            <b/>
            <sz val="14"/>
            <color rgb="FF000000"/>
            <rFont val="Calibri"/>
            <family val="2"/>
          </rPr>
          <t xml:space="preserve"> con los grupos de interés para el desarrollo de su actividad. Ejemplo: 01/06/20
</t>
        </r>
        <r>
          <rPr>
            <b/>
            <sz val="14"/>
            <color rgb="FF000000"/>
            <rFont val="Calibri"/>
            <family val="2"/>
          </rPr>
          <t xml:space="preserve">
</t>
        </r>
        <r>
          <rPr>
            <b/>
            <sz val="14"/>
            <color rgb="FF000000"/>
            <rFont val="Calibri"/>
            <family val="2"/>
          </rPr>
          <t xml:space="preserve">En caso de que esta etapa no haya iniciado en su actividad, registre la sigla "SIN"
</t>
        </r>
        <r>
          <rPr>
            <b/>
            <sz val="14"/>
            <color rgb="FF000000"/>
            <rFont val="Calibri"/>
            <family val="2"/>
          </rPr>
          <t xml:space="preserve">
</t>
        </r>
        <r>
          <rPr>
            <b/>
            <sz val="14"/>
            <color rgb="FF000000"/>
            <rFont val="Calibri"/>
            <family val="2"/>
          </rPr>
          <t>En caso que no aplique para su actividad, registre la sigla "NA".</t>
        </r>
        <r>
          <rPr>
            <sz val="14"/>
            <color rgb="FF000000"/>
            <rFont val="Calibri"/>
            <family val="2"/>
          </rPr>
          <t xml:space="preserve">
</t>
        </r>
      </text>
    </comment>
    <comment ref="S8" authorId="1" shapeId="0" xr:uid="{F7658AE5-1232-3646-88BE-E9B4443E940B}">
      <text>
        <r>
          <rPr>
            <b/>
            <sz val="14"/>
            <color rgb="FF000000"/>
            <rFont val="Calibri"/>
            <family val="2"/>
          </rPr>
          <t xml:space="preserve">Registre los canales de comunicación utilizados para </t>
        </r>
        <r>
          <rPr>
            <b/>
            <sz val="14"/>
            <color rgb="FF0000FF"/>
            <rFont val="Calibri"/>
            <family val="2"/>
          </rPr>
          <t>convocar a los grupos de interés</t>
        </r>
        <r>
          <rPr>
            <b/>
            <sz val="14"/>
            <color rgb="FF000000"/>
            <rFont val="Calibri"/>
            <family val="2"/>
          </rPr>
          <t xml:space="preserve"> previo al diálogo. Ejemplo: Redes sociales, página web, correo electrónico, intranet, sms, radio, perifoneo, etc.
</t>
        </r>
        <r>
          <rPr>
            <b/>
            <sz val="14"/>
            <color rgb="FF000000"/>
            <rFont val="Calibri"/>
            <family val="2"/>
          </rPr>
          <t xml:space="preserve">
</t>
        </r>
        <r>
          <rPr>
            <b/>
            <sz val="14"/>
            <color rgb="FF000000"/>
            <rFont val="Calibri"/>
            <family val="2"/>
          </rPr>
          <t xml:space="preserve">En caso de que esta etapa no haya iniciado en su actividad, registre la sigla "SIN".
</t>
        </r>
        <r>
          <rPr>
            <b/>
            <sz val="14"/>
            <color rgb="FF000000"/>
            <rFont val="Calibri"/>
            <family val="2"/>
          </rPr>
          <t xml:space="preserve">
</t>
        </r>
        <r>
          <rPr>
            <b/>
            <sz val="14"/>
            <color rgb="FF000000"/>
            <rFont val="Calibri"/>
            <family val="2"/>
          </rPr>
          <t>En caso que no aplique para su actividad, registre la sigla "NA".</t>
        </r>
      </text>
    </comment>
    <comment ref="T8" authorId="1" shapeId="0" xr:uid="{81FBD151-8D56-4949-A3A8-4A005893AE2B}">
      <text>
        <r>
          <rPr>
            <b/>
            <sz val="14"/>
            <color rgb="FF000000"/>
            <rFont val="Calibri"/>
            <family val="2"/>
          </rPr>
          <t xml:space="preserve">Registre el </t>
        </r>
        <r>
          <rPr>
            <b/>
            <sz val="14"/>
            <color rgb="FF0000FF"/>
            <rFont val="Calibri"/>
            <family val="2"/>
          </rPr>
          <t>número personas que participaron</t>
        </r>
        <r>
          <rPr>
            <b/>
            <sz val="14"/>
            <color rgb="FF000000"/>
            <rFont val="Calibri"/>
            <family val="2"/>
          </rPr>
          <t xml:space="preserve"> en la actividad de diálogo. 
</t>
        </r>
        <r>
          <rPr>
            <b/>
            <sz val="14"/>
            <color rgb="FF000000"/>
            <rFont val="Calibri"/>
            <family val="2"/>
          </rPr>
          <t xml:space="preserve">Ejemplo: 30, 500, 12, etc.
</t>
        </r>
        <r>
          <rPr>
            <b/>
            <sz val="14"/>
            <color rgb="FF000000"/>
            <rFont val="Calibri"/>
            <family val="2"/>
          </rPr>
          <t xml:space="preserve">
</t>
        </r>
        <r>
          <rPr>
            <b/>
            <sz val="14"/>
            <color rgb="FF000000"/>
            <rFont val="Calibri"/>
            <family val="2"/>
          </rPr>
          <t xml:space="preserve">En caso de que esta etapa no haya iniciado en su actividad, registre la sigla "SIN".
</t>
        </r>
        <r>
          <rPr>
            <b/>
            <sz val="14"/>
            <color rgb="FF000000"/>
            <rFont val="Calibri"/>
            <family val="2"/>
          </rPr>
          <t xml:space="preserve">
</t>
        </r>
        <r>
          <rPr>
            <b/>
            <sz val="14"/>
            <color rgb="FF000000"/>
            <rFont val="Calibri"/>
            <family val="2"/>
          </rPr>
          <t>En caso que no aplique para su actividad, registre la sigla "NA".</t>
        </r>
      </text>
    </comment>
    <comment ref="U8" authorId="1" shapeId="0" xr:uid="{5BC6AF21-45AA-5141-9193-D8ABADBC95C8}">
      <text>
        <r>
          <rPr>
            <b/>
            <sz val="14"/>
            <color rgb="FF000000"/>
            <rFont val="Calibri"/>
            <family val="2"/>
          </rPr>
          <t xml:space="preserve">Registre la fecha en la inició la </t>
        </r>
        <r>
          <rPr>
            <b/>
            <sz val="14"/>
            <color rgb="FF0000FF"/>
            <rFont val="Calibri"/>
            <family val="2"/>
          </rPr>
          <t xml:space="preserve">publicación de resultados </t>
        </r>
        <r>
          <rPr>
            <b/>
            <sz val="14"/>
            <color rgb="FF000000"/>
            <rFont val="Calibri"/>
            <family val="2"/>
          </rPr>
          <t xml:space="preserve">de la actividad. Ejemplo: 30/06/20
</t>
        </r>
        <r>
          <rPr>
            <b/>
            <sz val="14"/>
            <color rgb="FF000000"/>
            <rFont val="Calibri"/>
            <family val="2"/>
          </rPr>
          <t xml:space="preserve">
</t>
        </r>
        <r>
          <rPr>
            <b/>
            <sz val="14"/>
            <color rgb="FF000000"/>
            <rFont val="Calibri"/>
            <family val="2"/>
          </rPr>
          <t xml:space="preserve">En caso de que esta etapa no haya iniciado en su actividad, registre la sigla "SIN".
</t>
        </r>
        <r>
          <rPr>
            <b/>
            <sz val="14"/>
            <color rgb="FF000000"/>
            <rFont val="Calibri"/>
            <family val="2"/>
          </rPr>
          <t xml:space="preserve">
</t>
        </r>
        <r>
          <rPr>
            <b/>
            <sz val="14"/>
            <color rgb="FF000000"/>
            <rFont val="Calibri"/>
            <family val="2"/>
          </rPr>
          <t>En caso que no aplique para su actividad, registre la sigla "NA".</t>
        </r>
      </text>
    </comment>
    <comment ref="V8" authorId="1" shapeId="0" xr:uid="{ECADEA53-FE41-BB4B-A010-4DCDBE6C972F}">
      <text>
        <r>
          <rPr>
            <b/>
            <sz val="14"/>
            <color indexed="81"/>
            <rFont val="Calibri"/>
            <family val="2"/>
          </rPr>
          <t>Registre los</t>
        </r>
        <r>
          <rPr>
            <b/>
            <sz val="14"/>
            <color rgb="FF0000FF"/>
            <rFont val="Calibri"/>
            <family val="2"/>
          </rPr>
          <t xml:space="preserve"> canales de comunicación utilizados para publicar los resultados</t>
        </r>
        <r>
          <rPr>
            <b/>
            <sz val="14"/>
            <color indexed="81"/>
            <rFont val="Calibri"/>
            <family val="2"/>
          </rPr>
          <t xml:space="preserve"> de la actividad. Ejemplo: Redes sociales, página web, correo electrónico, intranet, sms, radio, perifoneo, etc.
En caso de que esta etapa no haya iniciado en su actividad, registre la sigla "SIN".
En caso que no aplique para su actividad, registre la sigla "NA".</t>
        </r>
      </text>
    </comment>
    <comment ref="X8" authorId="1" shapeId="0" xr:uid="{C4DB21F3-59F7-7646-9403-8F75C5C7E847}">
      <text>
        <r>
          <rPr>
            <b/>
            <sz val="14"/>
            <color rgb="FF0000FF"/>
            <rFont val="Calibri"/>
            <family val="2"/>
          </rPr>
          <t>Registre los comproisos adquirido</t>
        </r>
        <r>
          <rPr>
            <b/>
            <sz val="14"/>
            <color rgb="FF000000"/>
            <rFont val="Calibri"/>
            <family val="2"/>
          </rPr>
          <t xml:space="preserve">s con los rupos de interés en la actividad de diálogo.
</t>
        </r>
        <r>
          <rPr>
            <b/>
            <sz val="14"/>
            <color rgb="FF000000"/>
            <rFont val="Calibri"/>
            <family val="2"/>
          </rPr>
          <t xml:space="preserve">Ejemplo: evaluar la posibilidad de hacer la audiencia de rendición de cuentas en una ciudad de la periferia del país.
</t>
        </r>
        <r>
          <rPr>
            <b/>
            <sz val="14"/>
            <color rgb="FF000000"/>
            <rFont val="Calibri"/>
            <family val="2"/>
          </rPr>
          <t xml:space="preserve">
</t>
        </r>
        <r>
          <rPr>
            <b/>
            <sz val="14"/>
            <color rgb="FF000000"/>
            <rFont val="Calibri"/>
            <family val="2"/>
          </rPr>
          <t xml:space="preserve">En caso de que esta etapa no haya iniciado en su actividad, registre la sigla "SIN".
</t>
        </r>
        <r>
          <rPr>
            <b/>
            <sz val="14"/>
            <color rgb="FF000000"/>
            <rFont val="Calibri"/>
            <family val="2"/>
          </rPr>
          <t xml:space="preserve">
</t>
        </r>
        <r>
          <rPr>
            <b/>
            <sz val="14"/>
            <color rgb="FF000000"/>
            <rFont val="Calibri"/>
            <family val="2"/>
          </rPr>
          <t xml:space="preserve">En caso que no aplique para su actividad, registre la sigla "NA".
</t>
        </r>
      </text>
    </comment>
    <comment ref="Y8" authorId="1" shapeId="0" xr:uid="{B9DA635E-83A2-2A4C-B353-5C726CE57848}">
      <text>
        <r>
          <rPr>
            <b/>
            <sz val="14"/>
            <color indexed="81"/>
            <rFont val="Calibri"/>
            <family val="2"/>
          </rPr>
          <t xml:space="preserve">Escriba brevemente el </t>
        </r>
        <r>
          <rPr>
            <b/>
            <sz val="14"/>
            <color rgb="FF0000FF"/>
            <rFont val="Calibri"/>
            <family val="2"/>
          </rPr>
          <t>avance cualitativo del compromiso adquirido.</t>
        </r>
        <r>
          <rPr>
            <b/>
            <sz val="14"/>
            <color indexed="81"/>
            <rFont val="Calibri"/>
            <family val="2"/>
          </rPr>
          <t xml:space="preserve">
Ejemplo: se realizó mesa de trabajo con la OAP para evaluar la posibilidad de hacer la audiencia de RDC en Arauca.
En caso de que esta etapa no haya iniciado en su actividad, registre la sigla "SIN".
En caso que no aplique para su actividad, registre la sigla "NA".</t>
        </r>
        <r>
          <rPr>
            <sz val="14"/>
            <color indexed="81"/>
            <rFont val="Calibri"/>
            <family val="2"/>
          </rPr>
          <t xml:space="preserve">
</t>
        </r>
      </text>
    </comment>
    <comment ref="Z8" authorId="1" shapeId="0" xr:uid="{F1195CF7-961E-2B41-A29B-4B461AFD03DF}">
      <text>
        <r>
          <rPr>
            <b/>
            <sz val="14"/>
            <color rgb="FF000000"/>
            <rFont val="Calibri"/>
            <family val="2"/>
          </rPr>
          <t xml:space="preserve">Registre la </t>
        </r>
        <r>
          <rPr>
            <b/>
            <sz val="14"/>
            <color rgb="FF0000FF"/>
            <rFont val="Calibri"/>
            <family val="2"/>
          </rPr>
          <t>fecha en la que finalizó la gestión del compormiso.</t>
        </r>
        <r>
          <rPr>
            <b/>
            <sz val="14"/>
            <color rgb="FF000000"/>
            <rFont val="Calibri"/>
            <family val="2"/>
          </rPr>
          <t xml:space="preserve"> Ejemplo: 30/08/20
</t>
        </r>
        <r>
          <rPr>
            <b/>
            <sz val="14"/>
            <color rgb="FF000000"/>
            <rFont val="Calibri"/>
            <family val="2"/>
          </rPr>
          <t xml:space="preserve">
</t>
        </r>
        <r>
          <rPr>
            <b/>
            <sz val="14"/>
            <color rgb="FF000000"/>
            <rFont val="Calibri"/>
            <family val="2"/>
          </rPr>
          <t xml:space="preserve">En caso de que esta etapa no haya iniciado en su actividad, registre la sigla "SIN".
</t>
        </r>
        <r>
          <rPr>
            <b/>
            <sz val="14"/>
            <color rgb="FF000000"/>
            <rFont val="Calibri"/>
            <family val="2"/>
          </rPr>
          <t xml:space="preserve">
</t>
        </r>
        <r>
          <rPr>
            <b/>
            <sz val="14"/>
            <color rgb="FF000000"/>
            <rFont val="Calibri"/>
            <family val="2"/>
          </rPr>
          <t>En caso que no aplique para su actividad, registre la sigla "NA".</t>
        </r>
        <r>
          <rPr>
            <sz val="14"/>
            <color rgb="FF000000"/>
            <rFont val="Calibri"/>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eri lae</author>
  </authors>
  <commentList>
    <comment ref="B1" authorId="0" shapeId="0" xr:uid="{00000000-0006-0000-0900-000001000000}">
      <text>
        <r>
          <rPr>
            <b/>
            <sz val="14"/>
            <color indexed="81"/>
            <rFont val="Calibri"/>
            <family val="2"/>
          </rPr>
          <t xml:space="preserve">Registre el </t>
        </r>
        <r>
          <rPr>
            <b/>
            <sz val="14"/>
            <color rgb="FF0000FF"/>
            <rFont val="Calibri"/>
            <family val="2"/>
          </rPr>
          <t>número personas que participaron</t>
        </r>
        <r>
          <rPr>
            <b/>
            <sz val="14"/>
            <color indexed="81"/>
            <rFont val="Calibri"/>
            <family val="2"/>
          </rPr>
          <t xml:space="preserve"> en la actividad de diálogo. 
Ejemplo: 30, 500, 12, etc.
En caso de que esta etapa no haya iniciado en su actividad, registre la sigla "SIN".
En caso que no aplique para su actividad, registre la sigla "NA".</t>
        </r>
      </text>
    </comment>
  </commentList>
</comments>
</file>

<file path=xl/sharedStrings.xml><?xml version="1.0" encoding="utf-8"?>
<sst xmlns="http://schemas.openxmlformats.org/spreadsheetml/2006/main" count="3321" uniqueCount="879">
  <si>
    <t>Plan de participación ciudadana ¡MinJusticia te escucha!</t>
  </si>
  <si>
    <t xml:space="preserve">Ministerio de Justicia y del Derecho
Calle 53 N°. 13 - 27 - Bogotá D.C., Colombia PBX (+57)(1) 444 31 00 </t>
  </si>
  <si>
    <t>Vigencia:</t>
  </si>
  <si>
    <t xml:space="preserve">Anexo - Formato cronograma de actividades de participación ciudadana </t>
  </si>
  <si>
    <t>Estrategia</t>
  </si>
  <si>
    <t>ID</t>
  </si>
  <si>
    <t>Nombre de la actividad</t>
  </si>
  <si>
    <t xml:space="preserve">Objetivo de la actividad 
</t>
  </si>
  <si>
    <t>Indicador</t>
  </si>
  <si>
    <t>Meta</t>
  </si>
  <si>
    <t>Producto/
Entregable</t>
  </si>
  <si>
    <t>Grupo de interés beneficiado por la actividad</t>
  </si>
  <si>
    <t>Articulación estratégica de la actividad</t>
  </si>
  <si>
    <t>Tipo de espacio de diálogo que se desarrollará (foro, mesa de trabajo, reunión zonal, feria de la gestión, audiencia pública participativa, chat virtual, facebook live etc.)</t>
  </si>
  <si>
    <t>Modalidad del espacio</t>
  </si>
  <si>
    <t>Lugar o espacio donde se realizará</t>
  </si>
  <si>
    <t>Articulación con entidades o aliados</t>
  </si>
  <si>
    <t>Nivel de participación</t>
  </si>
  <si>
    <t>Etapa del ciclo de la gestión</t>
  </si>
  <si>
    <t xml:space="preserve">Fecha programada inicio </t>
  </si>
  <si>
    <t>Fecha programada
fin</t>
  </si>
  <si>
    <t>Dependencia (s) responsable (s)</t>
  </si>
  <si>
    <t>Correo de contacto para recibir más información</t>
  </si>
  <si>
    <t>Objetivo de Desarrollo Sostenible Asociado</t>
  </si>
  <si>
    <t>Pacto PND</t>
  </si>
  <si>
    <t>Recursos Asociados</t>
  </si>
  <si>
    <t>Instancia de participación legalmente constituida</t>
  </si>
  <si>
    <t>Otro grupo de interés</t>
  </si>
  <si>
    <t>Presencial</t>
  </si>
  <si>
    <t>Télefonico</t>
  </si>
  <si>
    <t xml:space="preserve">Virtual </t>
  </si>
  <si>
    <t xml:space="preserve">Derecho Humano que se está Garantizando </t>
  </si>
  <si>
    <t xml:space="preserve">Promoción efectiva de la participación ciudadana </t>
  </si>
  <si>
    <t>Encuentro realizado</t>
  </si>
  <si>
    <t xml:space="preserve">1 Informe de actividades de participación </t>
  </si>
  <si>
    <t>No</t>
  </si>
  <si>
    <t>Instituciones o dependencias públicas del nivel departamental  y distrital 
Organizaciones en general</t>
  </si>
  <si>
    <t>Plan Anticorrupción y de Atención al Ciudadano</t>
  </si>
  <si>
    <t>X</t>
  </si>
  <si>
    <t xml:space="preserve">Bogotá </t>
  </si>
  <si>
    <t>No aplica</t>
  </si>
  <si>
    <t>Ejecución o implementación participativa</t>
  </si>
  <si>
    <t>Ejecución e implementación participativa</t>
  </si>
  <si>
    <t>Dirección de Política de Drogas y Actividades Relacionadas</t>
  </si>
  <si>
    <t xml:space="preserve">Paz, Justicia e Instituciones Sólidas </t>
  </si>
  <si>
    <t>Pacto por la legalidad: seguridad
efectiva y justicia transparente
para que todos vivamos con
libertad y en democracia</t>
  </si>
  <si>
    <t>Humanos
Financieros
Físicos</t>
  </si>
  <si>
    <t>Consulta</t>
  </si>
  <si>
    <t>Participación en la identificación de necesidades o diagnóstico</t>
  </si>
  <si>
    <t>Humanos
Tecnológicos</t>
  </si>
  <si>
    <t>Consultas realizadas</t>
  </si>
  <si>
    <t xml:space="preserve">Personas privadas de la libertad, familiares, apoderados o cualquier tercero interesado en la consulta del trámite. </t>
  </si>
  <si>
    <t>Diálogo virtual implementado</t>
  </si>
  <si>
    <t>Ciudadanos nacionales y
extranjeros usuarios del trámite
Organizaciones con ánimo de lucro
Organizaciones sin ánimo de lucro
Ciudadanos no usuarios del trámite  (potenciales usuarios)
Medios de comunicación</t>
  </si>
  <si>
    <t>Plan de Acción Institucional
Plan Anticorrupción y de Atención al Ciudadano</t>
  </si>
  <si>
    <t>Bogotá</t>
  </si>
  <si>
    <t>Subdirección de Control y Fiscalización de Sustancias Químicas y Estupefacientes</t>
  </si>
  <si>
    <t>Ciudadano
Extranjeros
Instituciones o dependencias públicas
Organizaciones</t>
  </si>
  <si>
    <t>Jornadas realizadas</t>
  </si>
  <si>
    <t>Plan de Acción Institucional</t>
  </si>
  <si>
    <t>Dirección de Métodos Alternativos de Solución de Conflictos</t>
  </si>
  <si>
    <t>Ciudadanía en general 
Funcionarios de la rama judicial
Academia
Servidores públicos en general</t>
  </si>
  <si>
    <t xml:space="preserve">
Servidores públicos de entidades públicas territoriales </t>
  </si>
  <si>
    <t>Mesa de trabajo realizada</t>
  </si>
  <si>
    <t>Ciudadanía en general 
Funcionarios de la rama judicial 
Servidores públicos en general</t>
  </si>
  <si>
    <t>Humanos
Físicos</t>
  </si>
  <si>
    <t>Jornadas de capacitación sobre procedimiento legislativo.</t>
  </si>
  <si>
    <t xml:space="preserve">1 informe de la jornada </t>
  </si>
  <si>
    <t>Academia
Unidades de trabajo legislativo del congreso
Ciudadanía en general</t>
  </si>
  <si>
    <t>Jornada informativa</t>
  </si>
  <si>
    <t xml:space="preserve">Congreso de la República </t>
  </si>
  <si>
    <t>Grupo de Asuntos Legislativos</t>
  </si>
  <si>
    <t>Encuesta aplicada</t>
  </si>
  <si>
    <t xml:space="preserve">Medios de comunicación </t>
  </si>
  <si>
    <t>Oficina de Prensa y Comunicaciones</t>
  </si>
  <si>
    <t>Víctimas del conflicto armado</t>
  </si>
  <si>
    <t>Oferentes de procesos contractuales
Ciudadanía en General</t>
  </si>
  <si>
    <t>Participación en la información</t>
  </si>
  <si>
    <t xml:space="preserve">Todos los grupos de interés del Ministerio
</t>
  </si>
  <si>
    <t>Control y Evaluación</t>
  </si>
  <si>
    <t>Evaluación y control ciudadanos</t>
  </si>
  <si>
    <t>Identificar necesidades y oportunidades de mjeora para las audiencias de rendición de cuentas que realice el Ministerio.</t>
  </si>
  <si>
    <t>1 Informe de resultados</t>
  </si>
  <si>
    <t xml:space="preserve">Grupos de Valor
Cliente interno (servidores y contratistas)
</t>
  </si>
  <si>
    <t xml:space="preserve">Encuesta </t>
  </si>
  <si>
    <t>Grupo de Servicio al Ciudadano</t>
  </si>
  <si>
    <t>Pacto por la gestión pública efectiva​​</t>
  </si>
  <si>
    <t>Ciudadanía en general</t>
  </si>
  <si>
    <t>Representantes del pueblo Rom/Gitano, operadores de justicia territorial y ministerio público</t>
  </si>
  <si>
    <t>Operadores de justicia que son competencia del ejecutivo</t>
  </si>
  <si>
    <t>Comunidad académica, operadores de justicia, entidades públicas.</t>
  </si>
  <si>
    <t xml:space="preserve">Comunidad académica. </t>
  </si>
  <si>
    <t>Inspectores y Corregidores de Policía, Personeros y funcionarios del ente territorial (secretarías de gobierno).</t>
  </si>
  <si>
    <t>Comunidad académica, operadores de justicia, entidades públicas, Ciudadania en general.</t>
  </si>
  <si>
    <t>Dialogo implementado</t>
  </si>
  <si>
    <t>Listados de asistencia, memorias o notas de prensa.</t>
  </si>
  <si>
    <t>Ciudadanía en general
Cliente interno (servidores y contratistas)</t>
  </si>
  <si>
    <t>Urna de Cristal</t>
  </si>
  <si>
    <t>Formulación participativa</t>
  </si>
  <si>
    <t>Oficina Asesora de Planeación</t>
  </si>
  <si>
    <t>SI</t>
  </si>
  <si>
    <t xml:space="preserve">Ciudadanía en general </t>
  </si>
  <si>
    <t>Plan de Acción Institucional
Proyectos de Inversión
Funciones Decreto 1427 de 2017</t>
  </si>
  <si>
    <t>Universidad Nacional, USPEC, INPEC, Academia, Miembros de la Sociedad Civil, FGN,  Consejo Superior de la Judicatura.</t>
  </si>
  <si>
    <t>Dirección de Política Criminal</t>
  </si>
  <si>
    <t xml:space="preserve">Desarrollar un ejercicio de participación ciudadana en el marco del proceso de formación y transferencia metodológica  del programa justicia juvenil restaurativa a las autoridades competentes del SRPA y del Sistema de convivencia escolar del ente territorial </t>
  </si>
  <si>
    <t>Realizar transferencia metodológica del programa  Justicia Juvenil Restaurativa</t>
  </si>
  <si>
    <t>Número de personas capacitadas</t>
  </si>
  <si>
    <t>Personas capacitadas</t>
  </si>
  <si>
    <t>Si</t>
  </si>
  <si>
    <t>Secretarías de las Gobernaciones</t>
  </si>
  <si>
    <t>Jornadas de formación participativa</t>
  </si>
  <si>
    <t>Diligencia Grupo de Servicio al Ciudadano</t>
  </si>
  <si>
    <t>Cliente interno (servidores y contratistas)
Ciudadanía en general</t>
  </si>
  <si>
    <t xml:space="preserve">Condiciones institucionales idóneas para la promoción de la participación </t>
  </si>
  <si>
    <t>Humanos
Físicos
Tecnológicos</t>
  </si>
  <si>
    <t>Construir y publicar informe de resultados obtenidos de las diferentes actividades de participación ciudadana adelantadas en el plan 2020 y las buenas prácticas identificadas.</t>
  </si>
  <si>
    <t xml:space="preserve">Publicar  los resultados consolidados de las actividades de participación, los cuales deberán ser visibilizados de forma masiva y mediante el mecanismo que empleó para convocar a los grupos de valor que participaron. 
Los reportes individuales diligenciados en los formatos internos deberán quedar a disposición del público. </t>
  </si>
  <si>
    <t>Informe socializado (semestral)</t>
  </si>
  <si>
    <t>Fomento de la cultura institucional de participación ciudadana</t>
  </si>
  <si>
    <t>Cliente interno (servidores y contratistas)</t>
  </si>
  <si>
    <t>Grupo de Gestión Humana</t>
  </si>
  <si>
    <t>Telefónico</t>
  </si>
  <si>
    <t>Centros de conciliación, arbitraje y amigable composición
Funcionarios públicos habilitados para conciliar</t>
  </si>
  <si>
    <t>Centros de conciliación, arbitraje y amigable composición</t>
  </si>
  <si>
    <t>Espacio de socialización</t>
  </si>
  <si>
    <t>Espacios de socialización</t>
  </si>
  <si>
    <t>Consulta/Innovación abierta</t>
  </si>
  <si>
    <t>Formato interno de reporte del plan de participación ciudadana ¡MinJusticia te ecucha!</t>
  </si>
  <si>
    <t>F-GG-02-01</t>
  </si>
  <si>
    <t>Ministerio de Justicia y del Derecho
Calle 53 N°. 13 - 27 - Bogotá D.C., Colombia PBX (+57)(1) 444 31 00</t>
  </si>
  <si>
    <t>% avance plan productos</t>
  </si>
  <si>
    <t>% avance plan gestión</t>
  </si>
  <si>
    <t>Fechas de reporte</t>
  </si>
  <si>
    <t>1 Cuatrimestre</t>
  </si>
  <si>
    <t>2 Cuatrimestre</t>
  </si>
  <si>
    <t>Corte 31 de agosto</t>
  </si>
  <si>
    <t>3 Cuatrimestre</t>
  </si>
  <si>
    <t>Corte 31 de diciembre</t>
  </si>
  <si>
    <t xml:space="preserve">Anexo - Formato interno de reporte de  las actividades de participación ciudadana </t>
  </si>
  <si>
    <t>Fecha programada inicio</t>
  </si>
  <si>
    <t>Avance general por actividad</t>
  </si>
  <si>
    <t>Divulgación de la información previa al diálogo</t>
  </si>
  <si>
    <t>Convocatoria para el diálogo</t>
  </si>
  <si>
    <t xml:space="preserve">Desarrollo del diálogo </t>
  </si>
  <si>
    <t>Publicación de resultados</t>
  </si>
  <si>
    <t>Resultados  de medición percepción del diálogo</t>
  </si>
  <si>
    <t>Seguimiento a compromisos</t>
  </si>
  <si>
    <t>Observaciones dependencia - primera línea de defensa</t>
  </si>
  <si>
    <t>Observaciones GSC - Segunda línea de defensa</t>
  </si>
  <si>
    <t># Productos programados</t>
  </si>
  <si>
    <t># Productos realizados</t>
  </si>
  <si>
    <t>% de avance productos</t>
  </si>
  <si>
    <t>% avance gestión</t>
  </si>
  <si>
    <t>Fecha de divulgación
(dd/mm/aa)</t>
  </si>
  <si>
    <t>Canales utilizados para la divulgación</t>
  </si>
  <si>
    <t>Fecha en que se realizó la convocatoria 
(dd/mm/aa)</t>
  </si>
  <si>
    <t>Canales utilizados para la convocatoria</t>
  </si>
  <si>
    <t>Fecha en que se realizó la actividad
(dd/mm/aa)</t>
  </si>
  <si>
    <t>Canales utilizados para el diálogo</t>
  </si>
  <si>
    <t>Número de participantes</t>
  </si>
  <si>
    <t>Fecha en que se publicaron los resultados
(dd/mm/aa)</t>
  </si>
  <si>
    <t>Canales utilizados divulgar resultados</t>
  </si>
  <si>
    <t xml:space="preserve">Compromisos adquiridos de cara a la ciudadanía </t>
  </si>
  <si>
    <t>Avance de compromiso adquirido</t>
  </si>
  <si>
    <t>Fecha finalización del compromiso (dd(mm/aa)</t>
  </si>
  <si>
    <t>SIN</t>
  </si>
  <si>
    <t>NA</t>
  </si>
  <si>
    <t xml:space="preserve">724.522
Cuentas
alcanzadas
326.693
Interacciones ciudadanas en:
</t>
  </si>
  <si>
    <t>N/A</t>
  </si>
  <si>
    <t>producto 1: 15, producto 2: 9</t>
  </si>
  <si>
    <t>Se envío el correo  a todos los Muncipios de Colombia 1.103
Se dio apertura al curso de suin con  744 personas</t>
  </si>
  <si>
    <t>8 personas</t>
  </si>
  <si>
    <r>
      <rPr>
        <b/>
        <sz val="11"/>
        <color theme="1"/>
        <rFont val="Arial"/>
        <family val="2"/>
      </rPr>
      <t xml:space="preserve">1. Girón: </t>
    </r>
    <r>
      <rPr>
        <sz val="11"/>
        <color theme="1"/>
        <rFont val="Arial"/>
        <family val="2"/>
      </rPr>
      <t xml:space="preserve">25
 </t>
    </r>
    <r>
      <rPr>
        <b/>
        <sz val="11"/>
        <color theme="1"/>
        <rFont val="Arial"/>
        <family val="2"/>
      </rPr>
      <t xml:space="preserve">2. Envigado: </t>
    </r>
    <r>
      <rPr>
        <sz val="11"/>
        <color theme="1"/>
        <rFont val="Arial"/>
        <family val="2"/>
      </rPr>
      <t xml:space="preserve">18
</t>
    </r>
    <r>
      <rPr>
        <b/>
        <sz val="11"/>
        <color theme="1"/>
        <rFont val="Arial"/>
        <family val="2"/>
      </rPr>
      <t xml:space="preserve">3. Bogotá: </t>
    </r>
    <r>
      <rPr>
        <sz val="11"/>
        <color theme="1"/>
        <rFont val="Arial"/>
        <family val="2"/>
      </rPr>
      <t xml:space="preserve">19
</t>
    </r>
    <r>
      <rPr>
        <b/>
        <sz val="11"/>
        <color theme="1"/>
        <rFont val="Arial"/>
        <family val="2"/>
      </rPr>
      <t>4. Sabanalarga:</t>
    </r>
    <r>
      <rPr>
        <sz val="11"/>
        <color theme="1"/>
        <rFont val="Arial"/>
        <family val="2"/>
      </rPr>
      <t xml:space="preserve"> 12</t>
    </r>
  </si>
  <si>
    <r>
      <rPr>
        <b/>
        <sz val="11"/>
        <color theme="1"/>
        <rFont val="Arial"/>
        <family val="2"/>
      </rPr>
      <t>1er cuatrimestre</t>
    </r>
    <r>
      <rPr>
        <sz val="11"/>
        <color theme="1"/>
        <rFont val="Arial"/>
        <family val="2"/>
      </rPr>
      <t xml:space="preserve">
Aproximadamente 600 participantes en los dos días de foro.
</t>
    </r>
    <r>
      <rPr>
        <b/>
        <sz val="11"/>
        <color theme="1"/>
        <rFont val="Arial"/>
        <family val="2"/>
      </rPr>
      <t>2do cuatrimestre</t>
    </r>
    <r>
      <rPr>
        <sz val="11"/>
        <color theme="1"/>
        <rFont val="Arial"/>
        <family val="2"/>
      </rPr>
      <t xml:space="preserve">
Aproximadamente 300 personas </t>
    </r>
  </si>
  <si>
    <t>454 ciudadanos</t>
  </si>
  <si>
    <t>aproximadamente 400 participantes</t>
  </si>
  <si>
    <t>41 participantes en consulta previa y  60 particioantes en medición de percepción</t>
  </si>
  <si>
    <t>370 participantes aproximadamente</t>
  </si>
  <si>
    <t>30 participantes por la plataforma Microsoft Teams y 64 siguiendo la transmisión por YouTube</t>
  </si>
  <si>
    <t>423
inscritos
175 certificados</t>
  </si>
  <si>
    <r>
      <rPr>
        <b/>
        <sz val="11"/>
        <rFont val="Arial"/>
        <family val="2"/>
      </rPr>
      <t xml:space="preserve">1. </t>
    </r>
    <r>
      <rPr>
        <sz val="11"/>
        <rFont val="Arial"/>
        <family val="2"/>
      </rPr>
      <t xml:space="preserve">
660 
inscritos
247 certificados
</t>
    </r>
    <r>
      <rPr>
        <b/>
        <sz val="11"/>
        <rFont val="Arial"/>
        <family val="2"/>
      </rPr>
      <t>2.</t>
    </r>
    <r>
      <rPr>
        <sz val="11"/>
        <rFont val="Arial"/>
        <family val="2"/>
      </rPr>
      <t xml:space="preserve">
806
 inscritos
210 certificadas</t>
    </r>
  </si>
  <si>
    <t>872
 inscritos
305
certificados</t>
  </si>
  <si>
    <t>40 personas</t>
  </si>
  <si>
    <t>Píldoras y Lanzamiento Código de Integridad: Actividad dirigida a Todo el MJD , Servidores de planta y contratistas convocados 720 servidores</t>
  </si>
  <si>
    <t>Cuatrimestre 1º</t>
  </si>
  <si>
    <t>Cuatrimestre 2º</t>
  </si>
  <si>
    <t>Cuatrimestre 3º</t>
  </si>
  <si>
    <t>Plan</t>
  </si>
  <si>
    <t>Etiquetas de fila</t>
  </si>
  <si>
    <t>1. 
660 
inscritos
247 certificados
2.
806
 inscritos
210 certificadas</t>
  </si>
  <si>
    <t>1. Girón: 25
 2. Envigado: 18
3. Bogotá: 19
4. Sabanalarga: 12</t>
  </si>
  <si>
    <t xml:space="preserve">1er cuatrimestre
Aproximadamente 600 participantes en los dos días de foro.
2do cuatrimestre
Aproximadamente 300 personas </t>
  </si>
  <si>
    <t>(vacías)</t>
  </si>
  <si>
    <t>Total general</t>
  </si>
  <si>
    <t>Academia</t>
  </si>
  <si>
    <t>Ciudadano</t>
  </si>
  <si>
    <t>Ciudadanos nacionales y</t>
  </si>
  <si>
    <t>Ciudadanos no usuarios del trámite  (potenciales usuarios)</t>
  </si>
  <si>
    <t>Extranjeros</t>
  </si>
  <si>
    <t>extranjeros usuarios del trámite</t>
  </si>
  <si>
    <t>Funcionarios de la rama judicial</t>
  </si>
  <si>
    <t>Funcionarios públicos habilitados para conciliar</t>
  </si>
  <si>
    <t>Instituciones o dependencias públicas</t>
  </si>
  <si>
    <t>Instituciones o dependencias públicas del nivel departamental  y distrital</t>
  </si>
  <si>
    <t>Medios de comunicación</t>
  </si>
  <si>
    <t>Organizaciones</t>
  </si>
  <si>
    <t>Organizaciones con ánimo de lucro</t>
  </si>
  <si>
    <t>Organizaciones en general</t>
  </si>
  <si>
    <t>Organizaciones sin ánimo de lucro</t>
  </si>
  <si>
    <t xml:space="preserve">Servidores públicos de entidades públicas territoriales </t>
  </si>
  <si>
    <t>Servidores públicos en general</t>
  </si>
  <si>
    <t>Operadores de justicia</t>
  </si>
  <si>
    <t>Comunidad académica</t>
  </si>
  <si>
    <t>Inspectores y corregidores de policía</t>
  </si>
  <si>
    <t>Entidades públicas</t>
  </si>
  <si>
    <t>Personas privadas de la libertad, familiares, apoderados o cualquier tercero interesados en trámites</t>
  </si>
  <si>
    <t>Cliente interno (servidores y contratistas MinJusticia)</t>
  </si>
  <si>
    <t>Contar de Etapa del ciclo de la gestión</t>
  </si>
  <si>
    <t>Total</t>
  </si>
  <si>
    <t xml:space="preserve">Contar de Virtual </t>
  </si>
  <si>
    <t>Contar de Presencial</t>
  </si>
  <si>
    <t>Contar de Télefonico</t>
  </si>
  <si>
    <t>No palica</t>
  </si>
  <si>
    <t>Canal presencial</t>
  </si>
  <si>
    <t>Canal telefónico</t>
  </si>
  <si>
    <t>Canal virtual</t>
  </si>
  <si>
    <t>Grupos</t>
  </si>
  <si>
    <r>
      <rPr>
        <b/>
        <sz val="11"/>
        <color theme="1"/>
        <rFont val="Arial"/>
        <family val="2"/>
      </rPr>
      <t xml:space="preserve">1. </t>
    </r>
    <r>
      <rPr>
        <sz val="11"/>
        <color theme="1"/>
        <rFont val="Arial"/>
        <family val="2"/>
      </rPr>
      <t xml:space="preserve">
660 
inscritos
247 certificados
</t>
    </r>
    <r>
      <rPr>
        <b/>
        <sz val="11"/>
        <color theme="1"/>
        <rFont val="Arial"/>
        <family val="2"/>
      </rPr>
      <t>2.</t>
    </r>
    <r>
      <rPr>
        <sz val="11"/>
        <color theme="1"/>
        <rFont val="Arial"/>
        <family val="2"/>
      </rPr>
      <t xml:space="preserve">
806
 inscritos
210 certificadas</t>
    </r>
  </si>
  <si>
    <r>
      <t xml:space="preserve">872
 inscritos
</t>
    </r>
    <r>
      <rPr>
        <sz val="11"/>
        <color rgb="FFFF0000"/>
        <rFont val="Arial"/>
        <family val="2"/>
      </rPr>
      <t>305
certificados</t>
    </r>
  </si>
  <si>
    <t>Promoción efectiva de la  participación ciudadana</t>
  </si>
  <si>
    <t>Realizar un Facebook Live o un directo en Youtube para dialogar con los grupos de interes sobre los trámites de licencias de Cannabis.</t>
  </si>
  <si>
    <t>Fortalecer la relación con los usuarios de los trámites de licencias de cannabis con fines médicos y cientificos, a través de un diálogo de doble vía para resolver dudas sobre el proceso.</t>
  </si>
  <si>
    <t xml:space="preserve">1 Informe de actividades de participación de la dependencia </t>
  </si>
  <si>
    <t>Usuarios de los trámites de licencias de cannabis</t>
  </si>
  <si>
    <t>Facebook live o
Youtube</t>
  </si>
  <si>
    <t>Convocatoria nacional canales virtuales</t>
  </si>
  <si>
    <t>Política Nacional</t>
  </si>
  <si>
    <t>gestion.documental@minjusticia.gov.co</t>
  </si>
  <si>
    <t>Realizar un Facebook Live o un directo en Youtube para dialogar con los grupos de interes sobre los trámites de Sustancias Químicas.</t>
  </si>
  <si>
    <t>Fortalecer la relación con los usuarios de los trámites de Expedición de Certificados de Carencia por Informe de Tráfico de Estupefacientes - CCITE, a través de un diálogo de doble vía para resolver dudas sobre el proceso.</t>
  </si>
  <si>
    <t>Usuarios de los trámites de Carencia por Informe de Tráfico de Estupefacientes - CCITE</t>
  </si>
  <si>
    <t>Encuentro Nacional sobre la Política Drogas Ruta Futuro en los Territorios</t>
  </si>
  <si>
    <t>Generar un espacio de diálogo para el intercambio de información y experiencias con los territorios que contribuyan a la identificación de los principales retos y desafíos que se presentan para la territorialización de la Política Ruta Futuro, para proponer alternativas de solución dialogadas, que atiendan a las necesidades, prioridades y capacidades de las instituciones del nivel nacional y local</t>
  </si>
  <si>
    <t>Informe  de la Encuesta de percepción y satisfacción, y la Relatoría del Encuentro sobre la Política de Drogas Ruta Futuro en los Territorios</t>
  </si>
  <si>
    <t>Instituciones y dependencias públicas del nivel nacional, departamental, distrital y municipal 
Organizaciones de la sociedad civil y la Academia</t>
  </si>
  <si>
    <t>Encuentro Regional (Ponencias, foros y mesas de trabajo virtuales)</t>
  </si>
  <si>
    <t>Entidadescon competencias en la Política de Drogas Ruta Futuro</t>
  </si>
  <si>
    <t>Consulta/Formulación participativa</t>
  </si>
  <si>
    <t>Participación en la identificación de necesidades o diagnóstico/Formulación participativa</t>
  </si>
  <si>
    <t>Humanos
Financieros
Físicos
Tecnológicos</t>
  </si>
  <si>
    <t xml:space="preserve">Encuestas realizadas en la Estrategia Interistitucional de Jornadas Moviles de Atención y Orientación a Víctimas del conflicto armado </t>
  </si>
  <si>
    <t>Medir la satisfacción de los usuarios</t>
  </si>
  <si>
    <t>10% de la población atendida</t>
  </si>
  <si>
    <t>Informe  de la Encuesta</t>
  </si>
  <si>
    <t xml:space="preserve">Víctimas del conflicto armado </t>
  </si>
  <si>
    <t xml:space="preserve">Atención al Ciudadano </t>
  </si>
  <si>
    <t>Jornadas móviles</t>
  </si>
  <si>
    <t xml:space="preserve"> </t>
  </si>
  <si>
    <t>Municipio donde se realice la jornada</t>
  </si>
  <si>
    <t>Unidad para la Atención y Reparación Integral a las Víctimas</t>
  </si>
  <si>
    <t xml:space="preserve">Dirección de Justicia Transicional </t>
  </si>
  <si>
    <t>Humanos
 Fisicos</t>
  </si>
  <si>
    <t>Evaluar el impacto y la funcionalidad del SIIJT
Realizar mediciones de percepción del grupo objetivo al que va dirigida la información del SIIJT</t>
  </si>
  <si>
    <t>Medir la satisfacción de los usuarios
Identificar necesidades y oportunidades de mejora de éste sistema.</t>
  </si>
  <si>
    <t>2% de las entidades involucradas</t>
  </si>
  <si>
    <t xml:space="preserve">Instituciones o dependencias públicas que hacen uso del sistema </t>
  </si>
  <si>
    <t>Encuesta virtual</t>
  </si>
  <si>
    <t>Servicio web</t>
  </si>
  <si>
    <t>Tecnológicos</t>
  </si>
  <si>
    <t>Realizar sensibilización sobre el carácter residual del derecho penal, el valor del derecho a la libertad y la necesidad de la racionalización de la sanción privativa de la libertad, así como sus consecuencias y fines.</t>
  </si>
  <si>
    <t xml:space="preserve">Ejecutar la fase III de la estrategia para la socialización de la política pública de concientización ciudadana que logre impactar a actores clave en la discusión de los fines del derecho penal, de la pena privativa de la libertad y el reconocimiento de alternativas sancionatorias en el marco de
los mandatos de la Corte Constitucional en la materia
</t>
  </si>
  <si>
    <t>Sensibilización realizada</t>
  </si>
  <si>
    <t xml:space="preserve">Informe de actividades de la ejecución de la fase III de la estategia. </t>
  </si>
  <si>
    <t>Ciudadanía en general y demás actores que intervienen en la política criminal y penitenciaria</t>
  </si>
  <si>
    <t>Mesas de trabajo, grupos focales,  audiencia
 pública participativa</t>
  </si>
  <si>
    <t>Punto virtual habilitado para tal fin</t>
  </si>
  <si>
    <t>Participación en la información</t>
  </si>
  <si>
    <t>Dirección de Política Criminal y Penitenciaria</t>
  </si>
  <si>
    <t>Realizar procesos de formación en resocialización e inclusión social a entidades competentes y relacionadas dando a conocer el programa nacional de prevención de la reincidencia desde un modelo de atención pospenitenciaria.</t>
  </si>
  <si>
    <t>Mejorar el modelo de administración de los sistemas bajo el enfoque de derechos.</t>
  </si>
  <si>
    <t>Foro o conversatorio  realizado</t>
  </si>
  <si>
    <t xml:space="preserve"> Informe de los resultados del foro realizado sobre el programa nacional de prevención de la reincidencia desde un modelo de atención pospenitenciaria. </t>
  </si>
  <si>
    <t>Ciudadanía en general y grupos que manifiesten interes en partiicipar.</t>
  </si>
  <si>
    <t xml:space="preserve">Foro o conversatorio. </t>
  </si>
  <si>
    <t xml:space="preserve"> INPEC,  Secretaría de Seguridad del Distrito de  Bogota, Academia, Sector Empresarial.</t>
  </si>
  <si>
    <t>Entidades del SRPA, secretarías de educación, Secretarías de las Gobernaciones.</t>
  </si>
  <si>
    <t>X (De ser posible teniendo en cuenta como avance la pandemia por COVID-19)</t>
  </si>
  <si>
    <t>x</t>
  </si>
  <si>
    <t>Espacio físico habilitado por el ente territorial o sesiones virtuales de ser necesario por aplicativo web de teams, teniendo en cuenta como avance la pandemia por COVID-1</t>
  </si>
  <si>
    <t>Todas las entidades del SRPA y Comités Departamentales del SNCRPA</t>
  </si>
  <si>
    <t>johana.badillol@minjusticia.gov.co</t>
  </si>
  <si>
    <t>Socializar la Ley de Regulación de los Consultorios Jurídicos</t>
  </si>
  <si>
    <t>Realizar jornadas de socialización  sobre las implicaciones de las reformas introducidas por la Ley de consultorio jurídico</t>
  </si>
  <si>
    <t>Espacios de socialización
realizados</t>
  </si>
  <si>
    <t xml:space="preserve"> Notas de prensa o  piezas de
invitación </t>
  </si>
  <si>
    <t>Consultorios jurídicos, facultades de derecho, asociaciones universitarias, abogados</t>
  </si>
  <si>
    <t xml:space="preserve">Pendiente por definir </t>
  </si>
  <si>
    <t>Dirección de Justicia Formal</t>
  </si>
  <si>
    <t xml:space="preserve">Humanos
tencológicos
Financieros
</t>
  </si>
  <si>
    <t>Encuentros virtuales con consultorios jurídicos</t>
  </si>
  <si>
    <t>Desarrollar espacios de socialización y retroalimentación con los Consultorios Jurídicos aliados sobre el servicio de agendamiento de citas</t>
  </si>
  <si>
    <t>Lista de asistencia</t>
  </si>
  <si>
    <t>Consultorios jurídicos</t>
  </si>
  <si>
    <t>Armenia
Barranquilla
Bogotá
Bucaramanga
Caldas
Cali
Cartagena
Cúcuta
Florencia
Ibagué
Manizales
Medellín
Monteria
Neiva
Pasto
Pereira
Popayan
Santa Marta
Sincelejo
Tunja
Valledupar
Yopal</t>
  </si>
  <si>
    <t>Humanos
tencológicos
Financieros</t>
  </si>
  <si>
    <t>Jornadas de socialización del protocolo de la Kriss Romaní</t>
  </si>
  <si>
    <t>Realizar jornadas de socialización del protocolo de la Kriss Romaní y recomendaciones de acceso a la justicia del pueblo Rom/Gitano</t>
  </si>
  <si>
    <t>Correos electrónicos de convocatoria o grabación de la sesión o registro de asistencia de formulario de google o relatoría.</t>
  </si>
  <si>
    <t>Pueblo Rom/Gitano</t>
  </si>
  <si>
    <t>Dirección de Justicia Formal - Grupo de Fortalecimiento de la Justicia Étnica</t>
  </si>
  <si>
    <t>Desarrollo de Jornadas de Actualización en temas de género a los integrantes de la Red Tejiendo Justicia</t>
  </si>
  <si>
    <t>Realizar jornadas de actualización en temas de género a los integrantes de la Red Tejiendo Justicia</t>
  </si>
  <si>
    <t>Jornadas de actualización 
realizadas</t>
  </si>
  <si>
    <t>Lista de asistencia o  piezas de
invitación.</t>
  </si>
  <si>
    <t>plan de acción institucional</t>
  </si>
  <si>
    <t>webinars y talleres</t>
  </si>
  <si>
    <t xml:space="preserve">En los municipios donde pertencen los consultorios jurídicos aliados a la Red Tejiendo Justicia. </t>
  </si>
  <si>
    <t>Dirección de Justicia Formal- Grupo de Fortalecimiento a la Justicia con Enfoque de Género</t>
  </si>
  <si>
    <t>Socializar la herramienta Suin Juriscol con énfasis en el boletín jurídico.</t>
  </si>
  <si>
    <t>Promover la consulta del boletín jurídico como fuente informativa de primera mano para los grupos deinterés.</t>
  </si>
  <si>
    <t>Socialización realizada</t>
  </si>
  <si>
    <t>Servidores públicos y contratistas del MJD
Decanos de Derecho
Directores de consultorios jurídicos, entidades del Estado, ciudadanía en general
Alcaldías del país, y/o instituciones educativas</t>
  </si>
  <si>
    <t>jornada de socialización</t>
  </si>
  <si>
    <t xml:space="preserve">No aplica </t>
  </si>
  <si>
    <t>Dirección de Desarrollo del Derecho y del Ordenamiento Jurídico</t>
  </si>
  <si>
    <t>abautista@minjusticia.gov.co</t>
  </si>
  <si>
    <t>Humanos
Físicos</t>
  </si>
  <si>
    <t>Presentar y sociliazar la Metodología de Depuración de las disposiciones de los decretos únicos regalmentarios (DUR).</t>
  </si>
  <si>
    <t>Depurar del ordenamiento jurídico la normativa de carácter general y abstracto expedidos a partir del 1 de enero de 1991, que cumplan con los criterios establecidos por la Dirección de Desarrollo del Derecho y del Ordenamiento Jurídico (DDDOJ) del Ministerio de Justicia y del Derecho, socializando con los grupos de interés.</t>
  </si>
  <si>
    <t>Mesas de trabajo realizadas</t>
  </si>
  <si>
    <t>Jefes de las Oficinas Jurídicas cabeza del sector y su equipo de trabajo técnico y Jurídico de las dependencias y entidades adscritas y vinculadas.</t>
  </si>
  <si>
    <t xml:space="preserve">Mesas de trabajo de presentación y socialización de la metodología de los DUR </t>
  </si>
  <si>
    <t>Sectores de la Administración Pública</t>
  </si>
  <si>
    <t>cunigar@minjusticia.gov.co</t>
  </si>
  <si>
    <t xml:space="preserve">Pacto por la legalidad: seguridad efectiva y justicia transparente para que todos vivamos con libertad y en democracia.
•	Línea: Alianza contra la corrupción: tolerancia cero con los corruptos Programa 1201 - fortalecimiento del principio de seguridad jurídica, divulgación.
•	Programa: fortalecimiento del principio de seguridad jurídica, divulgación y depuración del ordenamiento jurídico.
•	Bases del Plan: Pacto por el emprendimiento, la formalización y la productividad: una economía dinámica, incluyente y sostenible que potencie todos nuestros talentos”, en la cual se consagra el lineamiento: “D. Estado simple: menos trámites, regulación clara y más competencia”.
</t>
  </si>
  <si>
    <t>Encuentro virtual de conciliadores en equidad de Antioquia</t>
  </si>
  <si>
    <t>Generar un escenario de participación para realizar seguimiento al estado de la conciliación en equidad del departamento de Antioquia, donde se presenten las principales problemáticas del ejercicio de la figura, así como propuestas de apoyo y fortalecimiento de la conciliación en equidad en los municipios donde están operando.</t>
  </si>
  <si>
    <t>Encuentro virtual realizado</t>
  </si>
  <si>
    <t xml:space="preserve">1  Informe de la actividad de participación </t>
  </si>
  <si>
    <t>Conciliadores en equidad del departamento de Antioquia</t>
  </si>
  <si>
    <t>Plan de Participación Ciudadana</t>
  </si>
  <si>
    <t>Encuentro virtual</t>
  </si>
  <si>
    <t>Plataforma teams</t>
  </si>
  <si>
    <t>No registra</t>
  </si>
  <si>
    <t>Control y evaluación/Formulación participativa</t>
  </si>
  <si>
    <t>Evaluación y control/ Participación en la identificación de necesidades o diagnóstico</t>
  </si>
  <si>
    <t>conciliacionequidad@minjusticia.gov.co</t>
  </si>
  <si>
    <t>Pacto por la legalidad: Imperio de la ley y convivencia:</t>
  </si>
  <si>
    <t>Humanos</t>
  </si>
  <si>
    <t>Fortalecer los conocimientos de ciudadanos y  profesionales de diferentes áreas sobre la función legislativa (tramite de leyes y actos legislativos), y de la funcion de control politico del Congreso</t>
  </si>
  <si>
    <t>Jornada Realizada</t>
  </si>
  <si>
    <t>Desarrollar espacios de diálogo en el marco de la estrategia de Rendición de Cuentas del Ministerio de Justicia y del Derecho</t>
  </si>
  <si>
    <t>Generar espacios de diálogo en el marco de la rendición de cuentas con la ciudadanía, conforme a lo establecido en el MURC</t>
  </si>
  <si>
    <t>Eventos de rendición de cuentas realizados</t>
  </si>
  <si>
    <t xml:space="preserve">1 Informe de actividades de rendición de cuentas vigencia 2021 </t>
  </si>
  <si>
    <t>Audiencia: Ciudadanía en general.
Cafés del mundo: Grupos de interés en los temas de rendición de cuentas</t>
  </si>
  <si>
    <t xml:space="preserve">Encuentros </t>
  </si>
  <si>
    <t>NO</t>
  </si>
  <si>
    <t>Control y evaluación</t>
  </si>
  <si>
    <t>Evaluación y control</t>
  </si>
  <si>
    <t>Equipo líder de rendición de cuentas
Lidera la OAP</t>
  </si>
  <si>
    <t xml:space="preserve">Construir participativamente el Plan Anticorrupción y Atención al Ciudadano y el Plan de Acción Institucional vigencia  2021, a través de la puesta en consideración a los servidores y contratistas de Minjusticia, entidades publicas y veedores. </t>
  </si>
  <si>
    <t>Invitar a que los servidores y contratistas de Minjusticia, entidades publicas y veedores, participen en la construcción de planes de la Entidad.</t>
  </si>
  <si>
    <t>Actividad de participación virtual implementada</t>
  </si>
  <si>
    <t>1 Informe de la actividad de participación realizada.</t>
  </si>
  <si>
    <t>servidores y contratistas de Minjusticia, entidades publicas y veedores,</t>
  </si>
  <si>
    <t>Invitación virtual a particpar en la contrucción de planes de la entidad</t>
  </si>
  <si>
    <t xml:space="preserve">Físicos
Humanos
Financieros
Tecnológicos </t>
  </si>
  <si>
    <t>Publicar los Proyectos de Decretos Reglamentarios y Agenda Regulatoria del Sector Justicia y del Derecho (Arts. 2.1.2.1.14 y 2.1.2.1.20 Decreto 1081 de 2015)  para observaciones y comentarios de la ciudadanía-</t>
  </si>
  <si>
    <t>Garrantizar la participación ciudadana enla formulación de  los proyectos específicos de regulación (Decretos) del Ministerio de Justicia y del Derecho.</t>
  </si>
  <si>
    <t>Informe consolidado de observaciones y respuestas por proyecto</t>
  </si>
  <si>
    <t>Por demanda</t>
  </si>
  <si>
    <t xml:space="preserve">Proyectos de Decretos Reglamentarios y Agenda Regulatoria del Sector Justicia y del Derecho publicados en la página web de la entidad </t>
  </si>
  <si>
    <t>Página web/Formularios virtuales</t>
  </si>
  <si>
    <t>Dirección Jurídica</t>
  </si>
  <si>
    <t>gestion.integridad@minjusticia.gov.co</t>
  </si>
  <si>
    <t>Publicar los proyectos de actos administrativos de carácter general que no lleven la firma del Presidente (Art. 2.1.2.1.23 Decreto 1081 de 2015) para observaciones y comentarios de la ciudadanía-.</t>
  </si>
  <si>
    <t>Garrantizar la participación ciudadana en la formulación de los proyectos de actos administrativos del Ministerio de Justicia y del Derecho.</t>
  </si>
  <si>
    <t xml:space="preserve">Proyectos de actos administrativos de carácter general que no lleven la firma del Presidente publicados en la página web de la entidad </t>
  </si>
  <si>
    <t>Evaluar la percepción ciudadana de Rendicion de Cuentas  programada para cada semestre del 2021</t>
  </si>
  <si>
    <t>Convocatoria nacional</t>
  </si>
  <si>
    <t>Realizar la construcción participativa del plan de participación ciudadana del Ministerio de Justicia y del Derecho para la vigencia 2021 en colaboración con los grupos de interés.</t>
  </si>
  <si>
    <t xml:space="preserve">Promover la incidencia de los grupos de interés en la formulación de las actividades de participación ciudadana del Ministerio para la vigencia 2021. </t>
  </si>
  <si>
    <t>Todos los grupos de interés
(Grupos de valor, academia, veedurías, entidades públicas, ciudadanía en general y cliente interno)</t>
  </si>
  <si>
    <t>Plataforma virtual de diálogo, mensajes sms, redes sociales</t>
  </si>
  <si>
    <t>Realizar un diálogo virtual para cualificar a los grupos de interés y socializar el plan de participación ciudadana del Ministerio de Justicia y del Derecho de la vigencia 2021 a los grupos de interés.</t>
  </si>
  <si>
    <t>Promover la incidencia de los grupos de interés en la gestión insituticonal, cualificando a los grupos de interés y promoviendo la difusión y convocatoria a las actividades de participación ciudadana del Ministerio programadas para el 2021.</t>
  </si>
  <si>
    <t>Informe de ejeución de la actividad</t>
  </si>
  <si>
    <t>Urna de Cristal - convocatoria
DAFP ponente</t>
  </si>
  <si>
    <t>Medir la percepción ciudadana sobre la atención por los diferentes canales del MinJusticia dispuestos para tal fin.</t>
  </si>
  <si>
    <t>Identificar necesidades y oportunidades de mjeora sobre la atención brindada por el MinJusticia a través de los diferentes canales a la ciudadanía.</t>
  </si>
  <si>
    <t>Informe semestral de percepción</t>
  </si>
  <si>
    <t>Realizar encuestas para medir el impacto de los usuarios de la información generada por la Entidad.</t>
  </si>
  <si>
    <t>Medir el impacto de los usuarios de la información generada por la Entidad.</t>
  </si>
  <si>
    <t>Medición de impacto de las noticias que genera el Ministerio</t>
  </si>
  <si>
    <t>Encuestas
Hoja de vida del indicador e informe de resultados</t>
  </si>
  <si>
    <t>Medios de comunicación masivos</t>
  </si>
  <si>
    <t>Plan Anticorrupción y de Atención al Ciudadano
Plan de Acción Institucional</t>
  </si>
  <si>
    <t>llamadas telefónicas</t>
  </si>
  <si>
    <t>Convocatoria nacional a medios de comunicación regionales</t>
  </si>
  <si>
    <t>prensajusticia@minjusticia.gov.co</t>
  </si>
  <si>
    <t>Paz, justicia e instituciones sólidas</t>
  </si>
  <si>
    <t>Pacto por la legalidad: seguridad  efectiva y justicia transparente para que todos vivamos  en libertad y en democracia</t>
  </si>
  <si>
    <t>Humanos y físicos</t>
  </si>
  <si>
    <t>Elaborar y socializar al interior de la Entidad el diagnóstico del estado actual de la participación ciudadana en la Entidad correspondete a la vigencia.</t>
  </si>
  <si>
    <t>Identificar y documentar las debilidades y fortalezas de la participación  en la implementación de la Política de Participación Ciudadana para formular acciones de mejora, mantenimiento y consolidación de buenas prácitcas.</t>
  </si>
  <si>
    <t>Diagnóstico socializado</t>
  </si>
  <si>
    <t>Documento diagnóstico</t>
  </si>
  <si>
    <t xml:space="preserve">Realizar mesa de trabajo con la OCI para recribir retroalimentación para el fortalecimiento de la política de participación ciudadana. </t>
  </si>
  <si>
    <t>Fomentar un ambiente de control institucional sobre la implementación de la política de participación al ciudadano.</t>
  </si>
  <si>
    <t>Listado de asistencia</t>
  </si>
  <si>
    <t>Realizar la construcción del proyecto del plan de participación ciudadana 2021 con las dependencias de la Entidad.</t>
  </si>
  <si>
    <t>Realizar la formulación efectiva de las actividades del Plan, identificando: recursos, grupos de interés, canales y ciclos de la gestión.</t>
  </si>
  <si>
    <t>Proyecto de plan construido</t>
  </si>
  <si>
    <t>Documento borrador</t>
  </si>
  <si>
    <t>Realizar seguimiento a la implementación del plan de participación ciudadana a través del formato interno de reporte.</t>
  </si>
  <si>
    <t xml:space="preserve">Promover un ambiente de control desde la segunda línea de defensa monitoreando y promoviendo  el cumplimiento del plan de participación. </t>
  </si>
  <si>
    <t>Seguimientos realizados</t>
  </si>
  <si>
    <t>Formatos internos de reporte</t>
  </si>
  <si>
    <t>Robustecer y mantener actualizado el espacio virtual ¡MinJusticia te escucha! para la promoción del gobierno abierto.</t>
  </si>
  <si>
    <t>Consolidar la estrategia de comunicación (interna y externa) que permite informar sobrela actividad participativa del Ministerio, desde su inicio, ejecución y desarrollo.</t>
  </si>
  <si>
    <t>Actualizaciones realizadas</t>
  </si>
  <si>
    <t>Evidencias de actualización</t>
  </si>
  <si>
    <t>Realizar la publicación de los formatos internos de reporte del plan de participación ciudadana en página web y datos abiertos.</t>
  </si>
  <si>
    <t>Consolidar y socializar los resultados obtenidos en los ejericios de participación para promover la transparencia de la gestión institucional.</t>
  </si>
  <si>
    <t>Formatos publicados</t>
  </si>
  <si>
    <t>Evidencias de formatos publicados</t>
  </si>
  <si>
    <t>Realizar la caracterización de grupos de valor para las estrategias de Rendición de Cuentas del Ministerio y de participación ciudadana.</t>
  </si>
  <si>
    <t>Identificar los grupos de valor para formular acciones efectivas de participación y RDC.</t>
  </si>
  <si>
    <t>Caracterización construida</t>
  </si>
  <si>
    <t>Documento de informe de caracterización</t>
  </si>
  <si>
    <t>Realizar jornadas de sensibilización sobre caracterización de grupos de interés y participación ciudadana en la gestión pública dirigidas a los enlaces de participación de la Entidad.</t>
  </si>
  <si>
    <t>Fortalecer en el equipo de enlaces de participación ciudadana el conocimiento sobre los lineamientos de la política de participación ciudadana y promover su implementación institucional.</t>
  </si>
  <si>
    <t>Memorias de jornadas</t>
  </si>
  <si>
    <t>Plan Anticorrupción y de Atención al Ciudadano
Plan de Acción Institucional
Plan Estratégico Institucional</t>
  </si>
  <si>
    <t>Cualificar a los grupos de interés sobre participación ciudadana y veedurías.</t>
  </si>
  <si>
    <t>Cualificar (capacitar y sensibilizar) a los grupos de interés sobre participación ciudadana y veedurías, para empoderarlos y formentar el control social.</t>
  </si>
  <si>
    <t>Cualificación realizada (capacitación y/o sensibilización)</t>
  </si>
  <si>
    <t>Evidencias de cualifiación (capacitación y/o sensibilización)</t>
  </si>
  <si>
    <t>Plan de Acción Institucional
Plan Estratégico Institucional</t>
  </si>
  <si>
    <t>Redes sociales y página web</t>
  </si>
  <si>
    <t>Gestionar la creación de la red de participación ciudadana del MinJusticia</t>
  </si>
  <si>
    <t>Fortalecer el ecosistema de participacion ciudadana del MinJusticia diversificando la convocatoria de grupos de interés a las actividades de diálogo.</t>
  </si>
  <si>
    <t>Red identificada</t>
  </si>
  <si>
    <t>Documento con red de contactos</t>
  </si>
  <si>
    <t>Ciudadanía en general
Cliente interno (servidores y contratistas MinJusticia)</t>
  </si>
  <si>
    <t>Formulario virtual, redes sociales y página web</t>
  </si>
  <si>
    <t>Gestionando la Integridad en el Ministerio de Justicia y del Derecho</t>
  </si>
  <si>
    <t xml:space="preserve">Construir participativamente actividades que fomenten una cultura en valores </t>
  </si>
  <si>
    <t>Número de actividades de participación 
Número de participantes en cada actividad</t>
  </si>
  <si>
    <t xml:space="preserve">6 Informes de actividades de participación </t>
  </si>
  <si>
    <t>Servidores del MinJusticia
Ciudadanía</t>
  </si>
  <si>
    <t xml:space="preserve">2 Actividades participativas - reconocimiento valores institucionales
Semana de Gestión Integra MJD
Mejor crónica ejemplarizante del Ministerio de Justicia y del Derecho 2021
Política de Integridad del MJD
Videos de valores  socializados
</t>
  </si>
  <si>
    <t>Política Nacional/DAFP</t>
  </si>
  <si>
    <r>
      <t>El 3 de febrero de 2021 se realizó el encuentro virtual de conciliadores en equidad de Antioquia, con el propósito de generar un escenario de participación para realizar seguimiento al estado de la conciliaci</t>
    </r>
    <r>
      <rPr>
        <b/>
        <sz val="10"/>
        <color theme="1"/>
        <rFont val="Arial"/>
        <family val="2"/>
      </rPr>
      <t>ó</t>
    </r>
    <r>
      <rPr>
        <sz val="10"/>
        <color theme="1"/>
        <rFont val="Arial"/>
        <family val="2"/>
      </rPr>
      <t>n en equidad del departamento de Antioquia, donde se presenten las principales problemáticas del ejercicio de la figura, así como propuestas de apoyo y fortalecimiento de la conciliación en equidad en los municipios donde están operando. El evento contó con la presencia del Secretario de Seguridad y Convivencia de la Gobernación de Antioquia, el Director de MASC, la Directora de Seguridad Ciudadana, Convivencia y Acceso a la Justicia de la Gobernación de Antioquia y la Coordinadora del Programa Nacional de Justicia en Equidad del Minjusticia quienes realizaron una introducción de la conciliación en equidad a nivel nacional y departamental, asimismo hicieron presencia conciliadores en equidad de varios municipios de Antioquia donde opera la figura, quienes realizaron su intervención dando a conocer problemáticas, propuesta de solución e inquietudes sobre la conciliación en equidad. En total asistieron al evento 70 personas a través de la plataforma teams.</t>
    </r>
  </si>
  <si>
    <t>Enero de 2021</t>
  </si>
  <si>
    <t>Correo electrónico institucional</t>
  </si>
  <si>
    <t>Realizar un diagnóstico del estado de la con conciliación en equidad en Antioquia</t>
  </si>
  <si>
    <t>Compromiso recién adquirido</t>
  </si>
  <si>
    <t>La actividad de participación ciudadana se cumplió a satisfacción en el mes de febrero de 2021 con una asistencia de 70 personas a través de la plataforma teams.
Durante los años 2021 y 2021 se trabajará en el compromiso adquirido.</t>
  </si>
  <si>
    <t>3/02/2021 y 22/04/2021</t>
  </si>
  <si>
    <r>
      <rPr>
        <sz val="11"/>
        <rFont val="Calibri"/>
        <family val="2"/>
        <scheme val="minor"/>
      </rPr>
      <t xml:space="preserve">Twitter  MASC
</t>
    </r>
    <r>
      <rPr>
        <u/>
        <sz val="11"/>
        <color theme="10"/>
        <rFont val="Calibri"/>
        <family val="2"/>
        <scheme val="minor"/>
      </rPr>
      <t xml:space="preserve">
https://twitter.com/masc_colombia
</t>
    </r>
    <r>
      <rPr>
        <sz val="11"/>
        <rFont val="Calibri"/>
        <family val="2"/>
        <scheme val="minor"/>
      </rPr>
      <t xml:space="preserve">Página web </t>
    </r>
    <r>
      <rPr>
        <u/>
        <sz val="11"/>
        <color theme="10"/>
        <rFont val="Calibri"/>
        <family val="2"/>
        <scheme val="minor"/>
      </rPr>
      <t xml:space="preserve">
https://www.minjusticia.gov.co/participe</t>
    </r>
  </si>
  <si>
    <t xml:space="preserve">5. Muy satisfecho 46%
4. Satisfecho 33%
3. Conforme 17%
2. Insatisfecho 4%
1. Muy insatisfecho 0%
Total 24 ciudadanos calificaron
</t>
  </si>
  <si>
    <t>Descripción del avance
 (Corte 30/04/2021)</t>
  </si>
  <si>
    <t>Evidencias de avance 
 (Corte 30/04/2021)</t>
  </si>
  <si>
    <t>Página web, redes sociales del Ministerio, correos electronicos</t>
  </si>
  <si>
    <t>Página web
https://www.minjusticia.gov.co/Servicio-al-Ciudadano/Participe/Informes- de-resultados</t>
  </si>
  <si>
    <t>Se desarrollaron 2 diálogos virtuales:
1.Conversatorio Red Nacional de Mujeres Comunales 
2.Conversatorio Policía Nacional</t>
  </si>
  <si>
    <t>Inició: 16/04/2021
Fin: 20/04/2021</t>
  </si>
  <si>
    <t>Virtual vía email formulario forms?</t>
  </si>
  <si>
    <t>Se aplicó encuesta de medición del uso y funcionalidad del SIIJT dirigida a los usuarios de sistema.</t>
  </si>
  <si>
    <t>Inició: 08/01/2021 
Fin: 29/01/2021</t>
  </si>
  <si>
    <t>virtual (página web  y correo electrónico)</t>
  </si>
  <si>
    <t>Se han publicado tres actualizaciones de agenda regulatoria del sector Administrativo deJusticia y del Derecho 2021</t>
  </si>
  <si>
    <t>Pagina web Minjusticia</t>
  </si>
  <si>
    <r>
      <rPr>
        <b/>
        <sz val="11"/>
        <color theme="1"/>
        <rFont val="Arial"/>
        <family val="2"/>
      </rPr>
      <t>1º cuatrimestre</t>
    </r>
    <r>
      <rPr>
        <sz val="11"/>
        <color theme="1"/>
        <rFont val="Arial"/>
        <family val="2"/>
      </rPr>
      <t xml:space="preserve">
Inició: 19 de Marzo 2021
Fin: 9 de abril 2021 </t>
    </r>
  </si>
  <si>
    <r>
      <t xml:space="preserve">
</t>
    </r>
    <r>
      <rPr>
        <b/>
        <sz val="11"/>
        <rFont val="Arial"/>
        <family val="2"/>
      </rPr>
      <t>Diálogo 1</t>
    </r>
    <r>
      <rPr>
        <sz val="11"/>
        <rFont val="Arial"/>
        <family val="2"/>
      </rPr>
      <t xml:space="preserve">
Correo interno
</t>
    </r>
    <r>
      <rPr>
        <b/>
        <sz val="11"/>
        <rFont val="Arial"/>
        <family val="2"/>
      </rPr>
      <t>Diálogo 2</t>
    </r>
    <r>
      <rPr>
        <sz val="11"/>
        <rFont val="Arial"/>
        <family val="2"/>
      </rPr>
      <t xml:space="preserve">
Páginas web y sinergia
http://www.acevedo-huila.gov.co/noticias/webinar-sobre-prejuicios-y-estereotipos-ministerio-de
</t>
    </r>
    <r>
      <rPr>
        <b/>
        <sz val="11"/>
        <rFont val="Arial"/>
        <family val="2"/>
      </rPr>
      <t>Diálogo 3</t>
    </r>
    <r>
      <rPr>
        <sz val="11"/>
        <rFont val="Arial"/>
        <family val="2"/>
      </rPr>
      <t xml:space="preserve">
Redes sociales y página web
https://twitter.com/minjusticiaco/status/1365288523331428354
</t>
    </r>
    <r>
      <rPr>
        <b/>
        <sz val="11"/>
        <rFont val="Arial"/>
        <family val="2"/>
      </rPr>
      <t>Diálogo 4</t>
    </r>
    <r>
      <rPr>
        <sz val="11"/>
        <rFont val="Arial"/>
        <family val="2"/>
      </rPr>
      <t xml:space="preserve">
Redes sociales y página web
https://www.facebook.com/MinJusticiaCo/photos/a.1173841125987599/3851058914932460/?type=3
</t>
    </r>
    <r>
      <rPr>
        <b/>
        <sz val="11"/>
        <rFont val="Arial"/>
        <family val="2"/>
      </rPr>
      <t>Diálogo 5</t>
    </r>
    <r>
      <rPr>
        <sz val="11"/>
        <rFont val="Arial"/>
        <family val="2"/>
      </rPr>
      <t xml:space="preserve">
Redes sociales y página web
https://www.facebook.com/MinJusticiaCo/photos/a.545045182200533/3977694688935548/
</t>
    </r>
  </si>
  <si>
    <t>Inició: enero -2021
Fin: marzo - 2021</t>
  </si>
  <si>
    <t>Página web
https://www.minjusticia.gov.co/Paginas/PageNotFoundError.aspx?requestUrl=https://www.minjusticia.gov.co/Noticias/ArtMID/5552/ArticleID/234/MinJusticia-contin250a-facilitando-acceso-de-v237ctimas-a-la-justicia-en-municipios-afectados-por-el-conflicto</t>
  </si>
  <si>
    <t>Mocrosoft teams</t>
  </si>
  <si>
    <t>Por favor leer las instrucciones de cada celda y diligenciar únicamente las resaltadas en color amarillo</t>
  </si>
  <si>
    <t>Se realizó la construcción participativa del Plan Anticorrupción y Atención al Ciudadano y el Plan de Acción Institucional vigencia  2021 del Ministerio de Justicia y del Derecho para la vigencia 2021 en diálogo virtual con los grupos de interés.</t>
  </si>
  <si>
    <r>
      <t xml:space="preserve"> </t>
    </r>
    <r>
      <rPr>
        <sz val="11"/>
        <color theme="1"/>
        <rFont val="Arial"/>
        <family val="2"/>
      </rPr>
      <t>https://www.minjusticia.gov.co/Servicio-al-Ciudadano/Participe
Correos electrónicos 
 Comité Institucional de Gestión y Desempeño</t>
    </r>
  </si>
  <si>
    <t>Página web del Ministerio, correo electrónico</t>
  </si>
  <si>
    <t>32 participantes aproximadamente</t>
  </si>
  <si>
    <t>No se aplicó.</t>
  </si>
  <si>
    <t xml:space="preserve">Cumplimiento de las actividades planteadas en el plan de acción institucional y plan anticorrupción vigencia 2021. </t>
  </si>
  <si>
    <t>Ejecución y cumplimiento de lo programado para el primer trimestre en el caso del PAI 2021 y lo programado para el primer cuatrimestre para el PAAC 2021.</t>
  </si>
  <si>
    <t>La activiad cumplió con los prouctos programados al 100%</t>
  </si>
  <si>
    <t>Actividad sin iniciar, en términos.</t>
  </si>
  <si>
    <t>Se cumplio con la meta del 100% superando el cumplimiento del producto programado</t>
  </si>
  <si>
    <t>https://minjusticiagovco-my.sharepoint.com/:f:/g/personal/kairy_moreno_minjusticia_gov_co/Eop6MScaIk1Aq1a3L8t0L8sBIK2uR5LBnzEkMV5MXlaMpA?e=4giqTw</t>
  </si>
  <si>
    <t>https://minjusticiagovco-my.sharepoint.com/:f:/g/personal/kairy_moreno_minjusticia_gov_co/ElxjjO3_EMVLmah5ZuoUhscBO2O0evGvzrUOYAAczpOGsg?e=zAkDZ1</t>
  </si>
  <si>
    <t>https://minjusticiagovco-my.sharepoint.com/:f:/g/personal/kairy_moreno_minjusticia_gov_co/Er2rMQFcBc9Erz8TbcPllCgBLlOlpUbWqVY7C5-m_ca1eQ?e=Pqhizf</t>
  </si>
  <si>
    <r>
      <t>Durante el periodo se realizaron los siguientes diálogos con grupos de interés:</t>
    </r>
    <r>
      <rPr>
        <sz val="11"/>
        <color theme="1"/>
        <rFont val="Arial"/>
        <family val="2"/>
      </rPr>
      <t xml:space="preserve">
1. Taller de Talleristas Red Tejiendo Justicia
2. Webinar sobre prejuicios y estereotipos
3. Webinar sobre violencias de pareja basadas en género
4. Webinar sobre Masculinidades corresponsables y no violentas
5. Webinar sobre "Violencia en el contexto de la familia por razones de sexo y género"
</t>
    </r>
    <r>
      <rPr>
        <sz val="11"/>
        <color theme="1"/>
        <rFont val="Arial"/>
        <family val="2"/>
      </rPr>
      <t xml:space="preserve">
</t>
    </r>
  </si>
  <si>
    <r>
      <rPr>
        <sz val="11"/>
        <rFont val="Arial"/>
        <family val="2"/>
      </rPr>
      <t>https://minjusticiagovco-my.sharepoint.com/:f:/g/personal/kairy_moreno_minjusticia_gov_co/Em8MCAcO3NJItw5rOFRY4VMBu7TYicqA7WmbgG7342UdYQ?e=ePQJRw</t>
    </r>
    <r>
      <rPr>
        <sz val="11"/>
        <color rgb="FFFF0000"/>
        <rFont val="Arial"/>
        <family val="2"/>
      </rPr>
      <t xml:space="preserve">
</t>
    </r>
    <r>
      <rPr>
        <b/>
        <sz val="11"/>
        <rFont val="Arial"/>
        <family val="2"/>
      </rPr>
      <t>Diálogo 1</t>
    </r>
    <r>
      <rPr>
        <sz val="11"/>
        <rFont val="Arial"/>
        <family val="2"/>
      </rPr>
      <t xml:space="preserve">
https://web.microsoftstream.com/video/15c1a7d2-de0c-4881-a0e2-39843967412a
https://web.microsoftstream.com/video/e51bbfb0-e4fb-45ac-a48c-3143d3b706ea
</t>
    </r>
    <r>
      <rPr>
        <b/>
        <sz val="11"/>
        <rFont val="Arial"/>
        <family val="2"/>
      </rPr>
      <t>Diálogo 2</t>
    </r>
    <r>
      <rPr>
        <sz val="11"/>
        <rFont val="Arial"/>
        <family val="2"/>
      </rPr>
      <t xml:space="preserve">
https://www.youtube.com/watch?v=QGeqiMFmt5Y
</t>
    </r>
    <r>
      <rPr>
        <b/>
        <sz val="11"/>
        <rFont val="Arial"/>
        <family val="2"/>
      </rPr>
      <t xml:space="preserve">
Diálogo 3 </t>
    </r>
    <r>
      <rPr>
        <sz val="11"/>
        <rFont val="Arial"/>
        <family val="2"/>
      </rPr>
      <t xml:space="preserve">https://www.youtube.com/watch?v=t5bRjbBan7w
</t>
    </r>
    <r>
      <rPr>
        <b/>
        <sz val="11"/>
        <rFont val="Arial"/>
        <family val="2"/>
      </rPr>
      <t>Diálogo 4</t>
    </r>
    <r>
      <rPr>
        <sz val="11"/>
        <rFont val="Arial"/>
        <family val="2"/>
      </rPr>
      <t xml:space="preserve">
https://www.youtube.com/watch?v=2MKtN1x0Btc
</t>
    </r>
    <r>
      <rPr>
        <b/>
        <sz val="11"/>
        <rFont val="Arial"/>
        <family val="2"/>
      </rPr>
      <t>Diálogo 5</t>
    </r>
    <r>
      <rPr>
        <sz val="11"/>
        <rFont val="Arial"/>
        <family val="2"/>
      </rPr>
      <t xml:space="preserve">
https://www.youtube.com/watch?v=8QTnpSiGsGw</t>
    </r>
    <r>
      <rPr>
        <sz val="11"/>
        <color rgb="FFFF0000"/>
        <rFont val="Arial"/>
        <family val="2"/>
      </rPr>
      <t xml:space="preserve">
</t>
    </r>
  </si>
  <si>
    <r>
      <rPr>
        <b/>
        <sz val="11"/>
        <rFont val="Arial"/>
        <family val="2"/>
      </rPr>
      <t xml:space="preserve">Diálogo 1
</t>
    </r>
    <r>
      <rPr>
        <sz val="11"/>
        <rFont val="Arial"/>
        <family val="2"/>
      </rPr>
      <t>05/02/2021</t>
    </r>
    <r>
      <rPr>
        <b/>
        <sz val="11"/>
        <rFont val="Arial"/>
        <family val="2"/>
      </rPr>
      <t xml:space="preserve">
Diálogo 2
</t>
    </r>
    <r>
      <rPr>
        <sz val="11"/>
        <rFont val="Arial"/>
        <family val="2"/>
      </rPr>
      <t>15/02/2021</t>
    </r>
    <r>
      <rPr>
        <b/>
        <sz val="11"/>
        <rFont val="Arial"/>
        <family val="2"/>
      </rPr>
      <t xml:space="preserve">
Diálogo 3
</t>
    </r>
    <r>
      <rPr>
        <sz val="11"/>
        <rFont val="Arial"/>
        <family val="2"/>
      </rPr>
      <t>23/02/2021</t>
    </r>
    <r>
      <rPr>
        <b/>
        <sz val="11"/>
        <rFont val="Arial"/>
        <family val="2"/>
      </rPr>
      <t xml:space="preserve">
Diálogo 4
</t>
    </r>
    <r>
      <rPr>
        <sz val="11"/>
        <rFont val="Arial"/>
        <family val="2"/>
      </rPr>
      <t>2/03/2021</t>
    </r>
    <r>
      <rPr>
        <b/>
        <sz val="11"/>
        <rFont val="Arial"/>
        <family val="2"/>
      </rPr>
      <t xml:space="preserve">
Diálogo 5</t>
    </r>
    <r>
      <rPr>
        <sz val="11"/>
        <color rgb="FFFF0000"/>
        <rFont val="Arial"/>
        <family val="2"/>
      </rPr>
      <t xml:space="preserve">
</t>
    </r>
    <r>
      <rPr>
        <sz val="11"/>
        <color theme="1"/>
        <rFont val="Arial"/>
        <family val="2"/>
      </rPr>
      <t>15/</t>
    </r>
    <r>
      <rPr>
        <sz val="11"/>
        <rFont val="Arial"/>
        <family val="2"/>
      </rPr>
      <t>0472021</t>
    </r>
    <r>
      <rPr>
        <sz val="11"/>
        <color rgb="FFFF0000"/>
        <rFont val="Arial"/>
        <family val="2"/>
      </rPr>
      <t xml:space="preserve">
</t>
    </r>
  </si>
  <si>
    <r>
      <t xml:space="preserve">
</t>
    </r>
    <r>
      <rPr>
        <b/>
        <sz val="11"/>
        <rFont val="Arial"/>
        <family val="2"/>
      </rPr>
      <t>Diálogo 1</t>
    </r>
    <r>
      <rPr>
        <sz val="11"/>
        <rFont val="Arial"/>
        <family val="2"/>
      </rPr>
      <t xml:space="preserve">
Correo interno
</t>
    </r>
    <r>
      <rPr>
        <b/>
        <sz val="11"/>
        <rFont val="Arial"/>
        <family val="2"/>
      </rPr>
      <t>Diálogo 2</t>
    </r>
    <r>
      <rPr>
        <sz val="11"/>
        <rFont val="Arial"/>
        <family val="2"/>
      </rPr>
      <t xml:space="preserve">
Páginas web y sinergia
http://www.acevedo-huila.gov.co/noticias/webinar-sobre-prejuicios-y-estereotipos-ministerio-de
</t>
    </r>
    <r>
      <rPr>
        <b/>
        <sz val="11"/>
        <rFont val="Arial"/>
        <family val="2"/>
      </rPr>
      <t>Diálogo 3</t>
    </r>
    <r>
      <rPr>
        <sz val="11"/>
        <rFont val="Arial"/>
        <family val="2"/>
      </rPr>
      <t xml:space="preserve">
Redes sociales y página web
https://twitter.com/minjusticiaco/status/1365288523331428354
</t>
    </r>
    <r>
      <rPr>
        <b/>
        <sz val="11"/>
        <rFont val="Arial"/>
        <family val="2"/>
      </rPr>
      <t>Diálogo 4</t>
    </r>
    <r>
      <rPr>
        <sz val="11"/>
        <rFont val="Arial"/>
        <family val="2"/>
      </rPr>
      <t xml:space="preserve">
Redes sociales y página web
https://www.facebook.com/MinJusticiaCo/photos/a.1173841125987599/3851058914932460/?type=3
</t>
    </r>
    <r>
      <rPr>
        <b/>
        <sz val="11"/>
        <rFont val="Arial"/>
        <family val="2"/>
      </rPr>
      <t>Diálogo 5</t>
    </r>
    <r>
      <rPr>
        <sz val="11"/>
        <rFont val="Arial"/>
        <family val="2"/>
      </rPr>
      <t xml:space="preserve">
Redes sociales y página web
https://www.facebook.com/MinJusticiaCo/photos/a.545045182200533/3977694688935548/
</t>
    </r>
  </si>
  <si>
    <r>
      <rPr>
        <b/>
        <sz val="11"/>
        <rFont val="Arial"/>
        <family val="2"/>
      </rPr>
      <t xml:space="preserve">Diálogo 1
</t>
    </r>
    <r>
      <rPr>
        <sz val="11"/>
        <rFont val="Arial"/>
        <family val="2"/>
      </rPr>
      <t>05/02/2021</t>
    </r>
    <r>
      <rPr>
        <b/>
        <sz val="11"/>
        <rFont val="Arial"/>
        <family val="2"/>
      </rPr>
      <t xml:space="preserve">
Diálogo 2
</t>
    </r>
    <r>
      <rPr>
        <sz val="11"/>
        <rFont val="Arial"/>
        <family val="2"/>
      </rPr>
      <t>15/02/2021</t>
    </r>
    <r>
      <rPr>
        <b/>
        <sz val="11"/>
        <rFont val="Arial"/>
        <family val="2"/>
      </rPr>
      <t xml:space="preserve">
Diálogo 3
</t>
    </r>
    <r>
      <rPr>
        <sz val="11"/>
        <rFont val="Arial"/>
        <family val="2"/>
      </rPr>
      <t>23/02/2021</t>
    </r>
    <r>
      <rPr>
        <b/>
        <sz val="11"/>
        <rFont val="Arial"/>
        <family val="2"/>
      </rPr>
      <t xml:space="preserve">
Diálogo 4
</t>
    </r>
    <r>
      <rPr>
        <sz val="11"/>
        <rFont val="Arial"/>
        <family val="2"/>
      </rPr>
      <t>2/03/2021</t>
    </r>
    <r>
      <rPr>
        <b/>
        <sz val="11"/>
        <rFont val="Arial"/>
        <family val="2"/>
      </rPr>
      <t xml:space="preserve">
Diálogo 5</t>
    </r>
    <r>
      <rPr>
        <sz val="11"/>
        <color rgb="FFFF0000"/>
        <rFont val="Arial"/>
        <family val="2"/>
      </rPr>
      <t xml:space="preserve">
</t>
    </r>
    <r>
      <rPr>
        <sz val="11"/>
        <rFont val="Arial"/>
        <family val="2"/>
      </rPr>
      <t>15/04/2021</t>
    </r>
    <r>
      <rPr>
        <sz val="11"/>
        <color rgb="FFFF0000"/>
        <rFont val="Arial"/>
        <family val="2"/>
      </rPr>
      <t xml:space="preserve">
</t>
    </r>
  </si>
  <si>
    <r>
      <rPr>
        <b/>
        <sz val="11"/>
        <color theme="1"/>
        <rFont val="Arial"/>
        <family val="2"/>
      </rPr>
      <t>Diálogo 1</t>
    </r>
    <r>
      <rPr>
        <sz val="11"/>
        <color theme="1"/>
        <rFont val="Arial"/>
        <family val="2"/>
      </rPr>
      <t xml:space="preserve">
Inició: 11/02/2021
Fin: 15/02/202
</t>
    </r>
    <r>
      <rPr>
        <b/>
        <sz val="11"/>
        <color theme="1"/>
        <rFont val="Arial"/>
        <family val="2"/>
      </rPr>
      <t>Diálogo 2</t>
    </r>
    <r>
      <rPr>
        <sz val="11"/>
        <color theme="1"/>
        <rFont val="Arial"/>
        <family val="2"/>
      </rPr>
      <t xml:space="preserve">
18/02/2021
</t>
    </r>
    <r>
      <rPr>
        <b/>
        <sz val="11"/>
        <color theme="1"/>
        <rFont val="Arial"/>
        <family val="2"/>
      </rPr>
      <t>Diálogo 3</t>
    </r>
    <r>
      <rPr>
        <sz val="11"/>
        <color theme="1"/>
        <rFont val="Arial"/>
        <family val="2"/>
      </rPr>
      <t xml:space="preserve">
 26/02/2021
</t>
    </r>
    <r>
      <rPr>
        <b/>
        <sz val="11"/>
        <color theme="1"/>
        <rFont val="Arial"/>
        <family val="2"/>
      </rPr>
      <t>Diálogo 4</t>
    </r>
    <r>
      <rPr>
        <sz val="11"/>
        <color theme="1"/>
        <rFont val="Arial"/>
        <family val="2"/>
      </rPr>
      <t xml:space="preserve">
05/03/2021
</t>
    </r>
    <r>
      <rPr>
        <b/>
        <sz val="11"/>
        <color theme="1"/>
        <rFont val="Arial"/>
        <family val="2"/>
      </rPr>
      <t>Diálogo 5</t>
    </r>
    <r>
      <rPr>
        <sz val="11"/>
        <color theme="1"/>
        <rFont val="Arial"/>
        <family val="2"/>
      </rPr>
      <t xml:space="preserve">
23/04/2021
</t>
    </r>
  </si>
  <si>
    <r>
      <rPr>
        <b/>
        <sz val="11"/>
        <color theme="1"/>
        <rFont val="Arial"/>
        <family val="2"/>
      </rPr>
      <t>Diálogo 1</t>
    </r>
    <r>
      <rPr>
        <sz val="11"/>
        <color theme="1"/>
        <rFont val="Arial"/>
        <family val="2"/>
      </rPr>
      <t xml:space="preserve">
App Teams
</t>
    </r>
    <r>
      <rPr>
        <b/>
        <sz val="11"/>
        <color theme="1"/>
        <rFont val="Arial"/>
        <family val="2"/>
      </rPr>
      <t>Diálogo 2</t>
    </r>
    <r>
      <rPr>
        <sz val="11"/>
        <color theme="1"/>
        <rFont val="Arial"/>
        <family val="2"/>
      </rPr>
      <t xml:space="preserve">
Canal de Youtube del Ministerio de Justicia y del Derecho
</t>
    </r>
    <r>
      <rPr>
        <b/>
        <sz val="11"/>
        <color theme="1"/>
        <rFont val="Arial"/>
        <family val="2"/>
      </rPr>
      <t>Diálogo 3</t>
    </r>
    <r>
      <rPr>
        <sz val="11"/>
        <color theme="1"/>
        <rFont val="Arial"/>
        <family val="2"/>
      </rPr>
      <t xml:space="preserve">
Canal de Youtube del Ministerio de Justicia y del Derecho
</t>
    </r>
    <r>
      <rPr>
        <b/>
        <sz val="11"/>
        <color theme="1"/>
        <rFont val="Arial"/>
        <family val="2"/>
      </rPr>
      <t>Diálogo 4</t>
    </r>
    <r>
      <rPr>
        <sz val="11"/>
        <color theme="1"/>
        <rFont val="Arial"/>
        <family val="2"/>
      </rPr>
      <t xml:space="preserve">
Canal de Youtube del Ministerio de Justicia y del Derecho
</t>
    </r>
    <r>
      <rPr>
        <b/>
        <sz val="11"/>
        <color theme="1"/>
        <rFont val="Arial"/>
        <family val="2"/>
      </rPr>
      <t>Diálogo 5</t>
    </r>
    <r>
      <rPr>
        <sz val="11"/>
        <color theme="1"/>
        <rFont val="Arial"/>
        <family val="2"/>
      </rPr>
      <t xml:space="preserve">
Canal de Youtube del Ministerio de Justicia y del Derecho
</t>
    </r>
  </si>
  <si>
    <r>
      <rPr>
        <b/>
        <sz val="11"/>
        <rFont val="Arial"/>
        <family val="2"/>
      </rPr>
      <t xml:space="preserve">Diálogo 1
</t>
    </r>
    <r>
      <rPr>
        <sz val="11"/>
        <rFont val="Arial"/>
        <family val="2"/>
      </rPr>
      <t>241 participantes conectados</t>
    </r>
    <r>
      <rPr>
        <b/>
        <sz val="11"/>
        <rFont val="Arial"/>
        <family val="2"/>
      </rPr>
      <t xml:space="preserve">
Diálogo 2
</t>
    </r>
    <r>
      <rPr>
        <sz val="11"/>
        <rFont val="Arial"/>
        <family val="2"/>
      </rPr>
      <t xml:space="preserve">303 participantes conectados
</t>
    </r>
    <r>
      <rPr>
        <b/>
        <sz val="11"/>
        <rFont val="Arial"/>
        <family val="2"/>
      </rPr>
      <t xml:space="preserve">
Diálogo 3
</t>
    </r>
    <r>
      <rPr>
        <sz val="11"/>
        <rFont val="Arial"/>
        <family val="2"/>
      </rPr>
      <t>425  participantes conectados</t>
    </r>
    <r>
      <rPr>
        <b/>
        <sz val="11"/>
        <rFont val="Arial"/>
        <family val="2"/>
      </rPr>
      <t xml:space="preserve">
Diálogo 4
</t>
    </r>
    <r>
      <rPr>
        <sz val="11"/>
        <rFont val="Arial"/>
        <family val="2"/>
      </rPr>
      <t>287 participantes conectados</t>
    </r>
    <r>
      <rPr>
        <b/>
        <sz val="11"/>
        <rFont val="Arial"/>
        <family val="2"/>
      </rPr>
      <t xml:space="preserve">
Diálogo 5
</t>
    </r>
    <r>
      <rPr>
        <sz val="11"/>
        <rFont val="Arial"/>
        <family val="2"/>
      </rPr>
      <t>310 participantes conectados</t>
    </r>
  </si>
  <si>
    <t>Página web del Ministerio de Justicia y del Derecho</t>
  </si>
  <si>
    <r>
      <t xml:space="preserve">Diálogo 1
</t>
    </r>
    <r>
      <rPr>
        <sz val="11"/>
        <rFont val="Arial"/>
        <family val="2"/>
      </rPr>
      <t xml:space="preserve">Muy satisfecho: 28
Satisfecho: 8
Conforme: 3
Insatisfecho: 0
Muy insatisfecho: 0
</t>
    </r>
    <r>
      <rPr>
        <b/>
        <sz val="11"/>
        <rFont val="Arial"/>
        <family val="2"/>
      </rPr>
      <t xml:space="preserve">Diálogo 2,3,4 y 5
</t>
    </r>
    <r>
      <rPr>
        <sz val="11"/>
        <rFont val="Arial"/>
        <family val="2"/>
      </rPr>
      <t>Muy satisfecho: 67
Satisfecho: 35
Conforme: 5
Insatisfecho: 0
Muy insatisfecho: 1</t>
    </r>
    <r>
      <rPr>
        <b/>
        <sz val="11"/>
        <rFont val="Arial"/>
        <family val="2"/>
      </rPr>
      <t xml:space="preserve">
</t>
    </r>
    <r>
      <rPr>
        <sz val="11"/>
        <rFont val="Arial"/>
        <family val="2"/>
      </rPr>
      <t xml:space="preserve">
</t>
    </r>
  </si>
  <si>
    <t xml:space="preserve"> Durante el período se avanzó en la contratación de servicios profesionales (persona natural) que acompañará la programación y desarrollo de los espacios de socialización, los cuales están previstos para desarrollarse en los meses de mayo, junio y agosto. 
Por otra parte, el 27 de abril de 2021 se aprobó en cuarto debate el proyecto de Ley de regulación de los consultorios Jurídicos y se encuentra pendiente de aprobación del texto final por conciliación entre cámara y senado. 
Así mismo, se avanzó en la planeación de la agenda y la confirmación de los panelistas. </t>
  </si>
  <si>
    <r>
      <t xml:space="preserve">Durante el período se avanzó en la contratación de servicios profesionales (persona natural) que acompañará la programación y desarrollo de los encuentros virtuales, los cuales están previstos para desarrollarse en los meses de mayo, junio y agosto.
Así mismo, se avanzó en la planeación de la agenda y la definición de los invitados.
</t>
    </r>
    <r>
      <rPr>
        <sz val="11"/>
        <color rgb="FFFF0000"/>
        <rFont val="Arial"/>
        <family val="2"/>
      </rPr>
      <t/>
    </r>
  </si>
  <si>
    <r>
      <t>La actividad está prevista para desarrollarse en el segundo semestre del año. Sin embargo, se h</t>
    </r>
    <r>
      <rPr>
        <sz val="11"/>
        <rFont val="Arial"/>
        <family val="2"/>
      </rPr>
      <t>an</t>
    </r>
    <r>
      <rPr>
        <sz val="11"/>
        <color theme="1"/>
        <rFont val="Arial"/>
        <family val="2"/>
      </rPr>
      <t xml:space="preserve"> venido realizando las siguientes gestiones: 
Durante el periodo se avanzó en las actividades de planeación para revisar una posible alternativa de desarrollo de los encuentros de socialización en territorio a partir de la inclusión de la necesidad de operación logística en un posible convenio marco liderado por la Secretaría General del MJD; no obstante, no se recibieron cotizaciones sobre este componente por parte de las universidades convocadas. Así las cosas, se definió el desarrollo de un proceso de selección abierta, para lo cual se avanzó en la construcción de los documentos técnicos para la consolidación de los estudios previos correspondientes, con el fin de adelantar las demás actividades de indole pre-contractual en el segundo trimestre del año.
Así mismo, se formalizó la contratación de servicios profesionales (persona natural) que acompañará la programación y desarrollo de las jornadas de socialización del protocolo y se avanzó en acercamientos con el Ministerio del Interior para la articulación de estos espacios, los cuales están previstos para el segundo semestre del año.
</t>
    </r>
  </si>
  <si>
    <t>Se realizaron 20 encuestas a periodistas demedios de comunicación regionales, en el departamento de Norte de Santander.</t>
  </si>
  <si>
    <t>Formato de encuestas diligenciado y base de datos trabajada</t>
  </si>
  <si>
    <t>28 de abril de 2021</t>
  </si>
  <si>
    <t>Plan Estratégico Institucional y Plan de Participación Ciudadana</t>
  </si>
  <si>
    <t>Teléfono</t>
  </si>
  <si>
    <t>teléfono</t>
  </si>
  <si>
    <t>Todos los periodistas encuestados opinaron que la información que reciben del Ministerio es buena, es clara y les sirve para los diversos medios en los que trabajan.</t>
  </si>
  <si>
    <t>Se ofreció el correo de a Oficina de Prensa y Comunicaciones para atender cualquier inquietud o solicitud que se tenaga</t>
  </si>
  <si>
    <t>Permanente
Anual</t>
  </si>
  <si>
    <t>Actividad en avance y en términos. Se aplica la encuesta de manera cuatrimestral al grupo de interés.</t>
  </si>
  <si>
    <t>El espacio para dialogar con los grupos de interés sobre los tramites de licencias de cannbis está  programado para realizarse durante el mes de agosto de 2021</t>
  </si>
  <si>
    <t xml:space="preserve">SIN </t>
  </si>
  <si>
    <t>La actividad se encuentra programada para realizarse durante el mes de agosto de 2021</t>
  </si>
  <si>
    <t>Se realizaron los siguientes diálogos virtuales:
1. Live sobre normatividad del control de sustancias y productos químicos.
2. Live sobre el Sistema de información para el control de sustancias y productos químicos.
3. Live sobre el Sistema de información para el control de sustancias y productos. químicos -Agentes de la cadena de distribución de combustubles (ACC).
4. Live sobe el Registro de movimientos y expedición de certificados de registro.</t>
  </si>
  <si>
    <t>Informes de diálogo publicados en:
https://www.minjusticia.gov.co/Servicio-al-Ciudadano/Participe/Informes- de-resultados 
1.Link para consultar memorias https://www.youtube.com/watch?v=Td_ZlFrQFjQ
2. Link para consultar memorias https://www.youtube.com/watch?v=Ss7ScHX47Xg
3. Link para consultar memorias https://www.youtube.com/watch?v=ZG6iVKLDcdc
4. Link para consultar memorias https://www.youtube.com/watch?v=AlSB48FgfrQ</t>
  </si>
  <si>
    <t>1. Inició: 17/02/2021 Fin: 23/02/2021
2. Inició: 23/02/2021 Fin: 02/03/2021
3. Inició: 23/02//2021 Fin: 09/03/2021
4.  Inició: 23/02/2021 Fin: 16/03/2021</t>
  </si>
  <si>
    <t>1. Inició: 23/02/2021 Fin: 23/02/2021
2. Inició: 02/03/2021 Fin: 02/03/2021
3. Inició: 09/03/2021 Fin: 09/03/2021
4.  Inició: 16/03/2021 Fin: 16/03/2021</t>
  </si>
  <si>
    <t>1. 23/02/2021
2. 02/03/2021
3. 09/03/2021
4.16/03/2021</t>
  </si>
  <si>
    <t>1. Link para participar y consultar memorias https://www.youtube.com/watch?v=Td_ZlFrQFjQ
2. Link para participar y consultar memoria: https://www.youtube.com/watch?v=Ss7ScHX47Xg
3.  Link para participar y consultar memoria https://www.youtube.com/watch?v=ZG6iVKLDcdc
4.  Link para participar y consultar memoria https://www.youtube.com/watch?v=AlSB48FgfrQ</t>
  </si>
  <si>
    <t>Diálogo 1. 338 ciudadanos
Diálogo 2. 137 ciudadanos
Diálogo 3. 135 ciudadanos
Diálogo 4. 380 ciudadanos
Total 990 ciudadanos</t>
  </si>
  <si>
    <t>Diálogo 1. 
5. Muy satisfecho 226
4. Satisfecho 99
3. Conforme 11
2. Insatisfecho 1
1. Muy insatisfecho 1
Total 338
Diálogo 2.
5. Muy satisfecho 78
4. Satisfecho 47
3. Conforme 9
2. Insatisfecho 3
1. Muy insatisfecho 0
Total 137
Diálogo 3.
5. Muy satisfecho 71
4. Satisfecho 56
3. Conforme 4
2. Insatisfecho 1
1. Muy insatisfecho 3
Total 135
Diálogo 4.
5. Muy satisfecho 225
4. Satisfecho 124
3. Conforme 27
2. Insatisfecho 2
1. Muy insatisfecho 2
Total 380</t>
  </si>
  <si>
    <t>El VII Encuentro Nacional sobre la Política Ruta Futuro en los territorios está programado para realizarse el 1 y 2 de septiembre del presente año. En esta avanzando en las definiciones previas de carácter interno de la actividad</t>
  </si>
  <si>
    <t>El VII Encuentro Nacional sobre la Política Ruta Futuro en los territorios está programado para realizarse el 1 y 2 de septiembre del presente año,  por lo cual para este corte no se registran avances para esta actividad.</t>
  </si>
  <si>
    <t>Durante este periodo de reporte se continúa en la evaluación de los productos de la fase II con el fin de elaborar un documento que sirva de insumo para la planeación contractual de la fase III de la campaña de sencibilización. Adicionalmente se esta a la espera de la definición o autorización del contrato o convenio por parte del ordenador del gasto, acuerdo que se pretende formalizar en el mes de junio, una vez se cuente con el aval.</t>
  </si>
  <si>
    <t xml:space="preserve">En este cuatrimestre hemos realizado gestiones de coordinación del evento, que contará con la participación del Ministro de Justicia y del Derecho. </t>
  </si>
  <si>
    <t>Durante el periodo del reporte se adelantó gestión de recursos  cooperación internacional para suscribir un convenio que nos permita cumplir con esta tarea.</t>
  </si>
  <si>
    <t>Correos electrónicos que evidencian la gestión adelantada, memos, pantallazos de reunión, ppt.</t>
  </si>
  <si>
    <t>Se realizaron 3,049 encuestas en 19 municipios PDET de 7 departamentos: Buenaventura, San Vicente de Chucurí, Rio Negro (Corregimiento San Rafael De Lebrija), El Carmen de Chucurí, Convención, San Calixto, Teorama, Aguadas, Salamina, Caparrapí, La Palma, Algeciras, Gigante, La Plata, Chaparral, Rioblanco, Planadas, Ataco e Icononzo</t>
  </si>
  <si>
    <t xml:space="preserve">Archivo excel con el analisis de las encuestas </t>
  </si>
  <si>
    <t xml:space="preserve"> Redes sociales,  correo electrónico, radio, perifoneo, telefonicamente </t>
  </si>
  <si>
    <t xml:space="preserve">Orientación proceso de indemnización 65,5%
Atendidos y orientados por la Unidad para la Atención y Reparación Integral a Las Víctimas-UARIV 100% 
Atención de los funcionarios como excelente o buena 98,9%
información concreta sobre el motivo de sus consultas 98,6 %
cumplieron sus expectativas 97.7%
Tiempo de atención menos de una hora 76,5% y el 10,3% mas de tres horas 
Como se enteró de la jornada llamada telefónica 52,0% y radio o el perifoneo 23,6 %
Participación en talleres informativos 95,6% 
Adquirí nuevo conocimiento sobre la ley de víctimas y mis derechos el 67,6 %
Consultar sobre sus procesos sin necesidad de movilizarse a otros territorios 21,0%
</t>
  </si>
  <si>
    <t>Listado de correos</t>
  </si>
  <si>
    <t>Correo electrónico</t>
  </si>
  <si>
    <t xml:space="preserve">Muy satisfecho 59%
Satisfecho 26 %
Conforme 18%
Insatisfecho 7%
Muy insatisfecho 10%
</t>
  </si>
  <si>
    <t>1. Conversatorio Red Nacional de Mujeres Comunales realizada 14 de abril de 2021 2.Conversatorio Policía Nacional realizada 22 de abril de 2021</t>
  </si>
  <si>
    <t>1.Correo electronico y whatsapp 2,Correo electronico</t>
  </si>
  <si>
    <t>1.Invitación 06 de abril (whatsapp )y 12 de abril de 2021 (correo electronico) 2.Invitación19 de abril de 2021</t>
  </si>
  <si>
    <t>1.Correo electronico, zoom, y youtube 2,Correo electronico y teams</t>
  </si>
  <si>
    <t>1.Se realizó informe interno (15 de abril de 2021) 2. Se realizó informe interno (23 de abril de 2021)</t>
  </si>
  <si>
    <t>Diálogo 1: Certificación de asistencia al conversatorio, 92 certificaciones expedidas y enviadas
Diálogo 2:
No se pactaron compromisos</t>
  </si>
  <si>
    <t>Diálogo 1: Expedición y envío de 92 certificaciones de asistencia.
Diálogo 2: No se pactaron compromisos</t>
  </si>
  <si>
    <t>Diálogo 1: 14 de abril de 2021
Diálogo 2: No se pactaron compromisos</t>
  </si>
  <si>
    <t>Se desarrollaron 3 mesas de trabajo virtuales:
1.Mesa de trabajo virtual en la cual se socializa la metodología de depuración de las disposiciones normativas del decreto único reglamentario con el sector Agropecuario, Pesquero y Desarrollo Rural el 12 de abril de 20021.
2.Mesa de trabajo virtual en la cual se socializa la metodología de depuración de las disposiciones normativas del decreto único reglamentario con el sector de Fucnión Pública el 14 de abril de 20021.
1.Mesa de trabajo virtual en la cual se socializa la metodología de depuración de las disposiciones normativas del decreto único reglamentario con el sector de Planeación Ncional el 15 de abril de 20021.</t>
  </si>
  <si>
    <t>Outlook y temas</t>
  </si>
  <si>
    <t>Microsoft teams</t>
  </si>
  <si>
    <t xml:space="preserve">Convocatoria por correo interno, outlook y teams </t>
  </si>
  <si>
    <t xml:space="preserve">Dialogo 1: 20 personas.
Dialogo 2: 13 personas.
Dialogo 3: 20 personas.
</t>
  </si>
  <si>
    <t>Depurar los decretos únicos dar claridad a los ciudadanos normativa vigente</t>
  </si>
  <si>
    <t>Cumplir con las etpapas del cronograma de trabajo</t>
  </si>
  <si>
    <t xml:space="preserve">Las mesas de trabajo se cumplieron con satisfacción con la aistencia y participación activa de 53 funcionarios y con tratistas  de los tres sectores  a través de la plataforma teams.
</t>
  </si>
  <si>
    <t>1  Informe de la actividad de participación de acciones de diálogo
Informe de encuesta satisfación del evento mujeres: http://www.suin-juriscol.gov.co/archivo/Informe%20de%20resultados%20Conversatorio%20para%20la%20Red%20Nacional%20de%20Mujeres%20Comunales.pdf</t>
  </si>
  <si>
    <r>
      <rPr>
        <b/>
        <sz val="11"/>
        <rFont val="Arial"/>
        <family val="2"/>
      </rPr>
      <t>Diálogo 1</t>
    </r>
    <r>
      <rPr>
        <sz val="11"/>
        <rFont val="Arial"/>
        <family val="2"/>
      </rPr>
      <t xml:space="preserve">
14/04/2021
</t>
    </r>
    <r>
      <rPr>
        <b/>
        <sz val="11"/>
        <rFont val="Arial"/>
        <family val="2"/>
      </rPr>
      <t>Diálogo 2</t>
    </r>
    <r>
      <rPr>
        <sz val="11"/>
        <rFont val="Arial"/>
        <family val="2"/>
      </rPr>
      <t xml:space="preserve">
22/04/2021</t>
    </r>
  </si>
  <si>
    <r>
      <rPr>
        <b/>
        <sz val="11"/>
        <rFont val="Arial"/>
        <family val="2"/>
      </rPr>
      <t>Diálogo 1</t>
    </r>
    <r>
      <rPr>
        <sz val="11"/>
        <rFont val="Arial"/>
        <family val="2"/>
      </rPr>
      <t xml:space="preserve">
Zoom
</t>
    </r>
    <r>
      <rPr>
        <b/>
        <sz val="11"/>
        <rFont val="Arial"/>
        <family val="2"/>
      </rPr>
      <t xml:space="preserve">
Diálogo 2</t>
    </r>
    <r>
      <rPr>
        <sz val="11"/>
        <rFont val="Arial"/>
        <family val="2"/>
      </rPr>
      <t xml:space="preserve">
Live youtube</t>
    </r>
  </si>
  <si>
    <r>
      <rPr>
        <b/>
        <sz val="11"/>
        <rFont val="Arial"/>
        <family val="2"/>
      </rPr>
      <t>Diálogo 1</t>
    </r>
    <r>
      <rPr>
        <sz val="11"/>
        <rFont val="Arial"/>
        <family val="2"/>
      </rPr>
      <t xml:space="preserve">
92 ciudadanos
</t>
    </r>
    <r>
      <rPr>
        <b/>
        <sz val="11"/>
        <rFont val="Arial"/>
        <family val="2"/>
      </rPr>
      <t xml:space="preserve">Diálogo 2 
</t>
    </r>
    <r>
      <rPr>
        <sz val="11"/>
        <rFont val="Arial"/>
        <family val="2"/>
      </rPr>
      <t>16 ciudadanos</t>
    </r>
  </si>
  <si>
    <r>
      <rPr>
        <b/>
        <sz val="11"/>
        <rFont val="Arial"/>
        <family val="2"/>
      </rPr>
      <t>Diálogo 1</t>
    </r>
    <r>
      <rPr>
        <sz val="11"/>
        <rFont val="Arial"/>
        <family val="2"/>
      </rPr>
      <t xml:space="preserve">
Página web
http://www.suin-juriscol.gov.co/archivo/Informe%20de%20resultados%20Conversatorio%20para%20la%20Red%20Nacional%20de%20Mujeres%20Comunales.pdf
</t>
    </r>
    <r>
      <rPr>
        <b/>
        <sz val="11"/>
        <rFont val="Arial"/>
        <family val="2"/>
      </rPr>
      <t>Diálogo 2</t>
    </r>
    <r>
      <rPr>
        <sz val="11"/>
        <rFont val="Arial"/>
        <family val="2"/>
      </rPr>
      <t xml:space="preserve">
http://www.suin-juriscol.gov.co/archivo/Informe%20de%20resultados%20de%20encuesta%20de%20satisfacci%C3%B3n%20y%20comentarios%20de%20la%20Capacitaci%C3%B3n%20Polic%C3%ADa%20Nacional%20Oficina%20Jur%C3%ADdica.pdf</t>
    </r>
  </si>
  <si>
    <r>
      <rPr>
        <b/>
        <sz val="11"/>
        <rFont val="Arial"/>
        <family val="2"/>
      </rPr>
      <t>Diálogo 1</t>
    </r>
    <r>
      <rPr>
        <sz val="11"/>
        <rFont val="Arial"/>
        <family val="2"/>
      </rPr>
      <t xml:space="preserve">
¿Considera que la reunión cumplió con los
objetivos para la cual fue convocada?
Sí: 100%
No: 0%
Total encuentas: 36 
</t>
    </r>
    <r>
      <rPr>
        <b/>
        <sz val="11"/>
        <rFont val="Arial"/>
        <family val="2"/>
      </rPr>
      <t>Diálogo 2</t>
    </r>
    <r>
      <rPr>
        <sz val="11"/>
        <rFont val="Arial"/>
        <family val="2"/>
      </rPr>
      <t xml:space="preserve">
¿Considera que la reunión cumplió con los
objetivos para la cual fue convocada?
Sí: 100%
No: 0%
Total encuentas: 8</t>
    </r>
  </si>
  <si>
    <r>
      <rPr>
        <b/>
        <sz val="11"/>
        <rFont val="Arial"/>
        <family val="2"/>
      </rPr>
      <t xml:space="preserve">Diálogo 1: </t>
    </r>
    <r>
      <rPr>
        <sz val="11"/>
        <rFont val="Arial"/>
        <family val="2"/>
      </rPr>
      <t xml:space="preserve">Inició y fin:12/04/2021 con el sector Agropecuario, Ppesquero y Desarrollo Rural.
</t>
    </r>
    <r>
      <rPr>
        <b/>
        <sz val="11"/>
        <rFont val="Arial"/>
        <family val="2"/>
      </rPr>
      <t xml:space="preserve">Diálogo 2: </t>
    </r>
    <r>
      <rPr>
        <sz val="11"/>
        <rFont val="Arial"/>
        <family val="2"/>
      </rPr>
      <t xml:space="preserve">Inició y fin:14/04/2021 con el sector Funcion Pública.
</t>
    </r>
    <r>
      <rPr>
        <b/>
        <sz val="11"/>
        <rFont val="Arial"/>
        <family val="2"/>
      </rPr>
      <t xml:space="preserve">
Diálogo 3: </t>
    </r>
    <r>
      <rPr>
        <sz val="11"/>
        <rFont val="Arial"/>
        <family val="2"/>
      </rPr>
      <t>Inició y fin:16/04/2021 coon el sector de Planeación Nacional.</t>
    </r>
  </si>
  <si>
    <r>
      <rPr>
        <b/>
        <sz val="11"/>
        <rFont val="Arial"/>
        <family val="2"/>
      </rPr>
      <t>Mesa de Trabajo 1</t>
    </r>
    <r>
      <rPr>
        <sz val="11"/>
        <rFont val="Arial"/>
        <family val="2"/>
      </rPr>
      <t>. 
Cumplió objetivos: 100%
Tiempo: eficiente: 99%; largo: 1%
Compromisos: 99% SI; 1% NO.
Tiempo de reunión: eficiente 99%, largo 1%
Sugerencias: NO 99%; 1: entregar anexos antes.
Mesa de trabajo 2. 
Cumplió objetivos: 100%
Tiempo: eficiente: 99%; corto: 1%
Compromisos: 99% SI; 1% NO.
Tiempo de reunión: eficiente 99%, corto 1%
Sugerencias: NO 100%
Mesa de Trabajo 1. 
Cumplió objetivos: 100%
Tiempo: eficiente: 100%
Compromisos: 100% SI
Tiempo de reunión: eficiente 100%
Sugerencias: NO 99%; 1: entregar anexos antes.</t>
    </r>
  </si>
  <si>
    <t>página web, Correo, outlook y teams.</t>
  </si>
  <si>
    <t>Actividad cumplida al 100%. Se realizará seguimiento al avance de cumplimiento al compromiso en diciembre 2021.</t>
  </si>
  <si>
    <t>Inició: 19 de Marzo 2021</t>
  </si>
  <si>
    <t xml:space="preserve">Inició: 19 de Marzo 2021
Fin: 9 de abril 2021 </t>
  </si>
  <si>
    <t xml:space="preserve"> página web formularios forms</t>
  </si>
  <si>
    <t xml:space="preserve">25 de marzo y 7 de abril de 2021 </t>
  </si>
  <si>
    <t>Pagina web https://www.minjusticia.gov.co/normatividad-co/Paginas/Hist%c3%b3rico-proyectos-espec%c3%adficos-de-regulaci%c3%b3n.aspx</t>
  </si>
  <si>
    <t>No se recibido solicitudes de  publicación de proyectos específicos de regulación que no sean suscritos por el Presidente de la República.</t>
  </si>
  <si>
    <t>Actividad en avance,  en términos.</t>
  </si>
  <si>
    <t>Actividad sin demanda, en términos.</t>
  </si>
  <si>
    <t>Siguiendo los lineamientos del memorando MJD-MEM21-0000718-GSC-4000 del 22 de enero de 2021, se realizó codiseño del plan con los enlaces de participación de las dependencias de la Entidad entre el 28 de enero al 5 de febrero del 2021, logrando construir el proyecto del plan que se posteriormente se puso en consideración de los grupos de interés.</t>
  </si>
  <si>
    <t>1. Memorando con lineamientos
2. Evidencias de reunión
3.Evidencias de primer encuentro de enlaces de participación donde se dieron directrices especificas para el codiseño.
4. Documento plan y anexo borrador construido con las dependencias.</t>
  </si>
  <si>
    <t>Se realizó avance de medición del periodo correspondiente a los meses de enero, marzo y abril, crenado insumo para el informe semestral</t>
  </si>
  <si>
    <t>1. Archivo insumo de medición de percepción con tabulación
2. Insumo documento con datos del 1º trimestre de la vigencia
3. Fuentes de información de la medición por los canales de atención habilitados en el periodo</t>
  </si>
  <si>
    <t>15 de enero a 15 de marzo de 2021</t>
  </si>
  <si>
    <t>Correo electrónico
Página web</t>
  </si>
  <si>
    <t>Se realizó la construcción y socialización a nelaces de participación y en página web, del diagnóstico del estado actual de la implementación de la política de participación ciudadana en la gestión.</t>
  </si>
  <si>
    <t>1. Documento alineación y estado actual del proceso (con capítulo participación ciudadana)
2. Anexo herramienta de diagnóstico de la política aplicada
3. Evidencia de socialización email
4. link de publicación: https://www.minjusticia.gov.co/Servicio-al-Ciudadano/Participe/Informes-de-resultados</t>
  </si>
  <si>
    <t>1. Se construye y gestiona expedición y socialización de memorando con lineamientos para la construcción del plan de participación 2021
2.Se realiza el 1º encontre de enlaces de participación del MinJusticia para socializar lineameintos para la construcción del plan 2021, entre otros.
3. Se realizan mesas de trabajo con las dependencias de la entidad y se gestiona la elaboración de propuestas de actividades para el plan
4. se elabora el documento plan de participación 2021 y su anexo de cronograma de actividades y se publica en página web para comentarios de los grupos de interés
5. Se diseña y ejecuta la campaña !MinJusticia te ecucha 2021! en la cual se realiza ejericio de cocreación del plan con los grupos de interés
6. Se construye informe de resultados de la campaña y se ajusta el plan de acuerdo con los aportes de los grupos de interés
7. Se socialzia el plan final a través de un live por youtube en el cual participa el DAFP, el Ministro, el Secretario General y los viceministros de Justicia y del Derecho.</t>
  </si>
  <si>
    <t>1. Carpeta con evidencias de formulación de los documentos del plan
2. Carpeta con evidencias de diseño de la campaña
3. Carpeta con evidnecias de ejeución e informe de resultados de la campaña de contruccion colaborativa con grupos de interés
4.Carpeta con evidencia de 1º encunetro de elnaces de participación
5.Carpeta con evidencia de propuestas de actividades por dependencia
6. Memorando de lineamientos de formulación del plan 2021
7. Evidencias de socialziación de resultados a los enlaces de participación
8. Evidencia de socialización del plan en  live: https://www.youtube.com/watch?v=lsAfMojelTc
9. Evidencia de plan publicado: https://www.minjusticia.gov.co/Servicio-al-Ciudadano/Participe</t>
  </si>
  <si>
    <t>Se realizó compilación de los reportes de las dependencias del cumplimiento de las actividades del plan de participación con corte 31 de dicimebre de 2020 en el formato interno y se gestionó su publicación en página web. Por otro lado se realizó mesa de trabajo con la DTIJ para programar la publicación del dataset del formato en el mes de mayo de 2021.</t>
  </si>
  <si>
    <t>1. Documento Formato interno de reporte consolidado.
2. Evidencia de publicación del formato
3. Listado de asitencia de mesa de trabajo 
4. Link de publicación: https://www.minjusticia.gov.co/Portals/0/ServicioCiudadano/Participaci%C3%B3n/2021/Formato%20interno%20de%20reporte%20de%20plan%20de%20participacion%20ciudadana_3_Cuatrimestre_2020%20(1).xlsx?ver=2021-02-02-163741-613</t>
  </si>
  <si>
    <t xml:space="preserve">1. Se construyó el documento informe consolidando los resultados de ejeución del plan de participación 2020, emitiendo recomendaciones y documentando las buenas prácticas identificadas en su implementación.
2. Se gestionó la publicación del documen en la sección Participe de </t>
  </si>
  <si>
    <t>1. Documento informe
2. Link de publicación: https://www.minjusticia.gov.co/Portals/0/ServicioCiudadano/Participaci%C3%B3n/2021/Informe%20de%20seguimiento%20al%20plan%20participacion%20ciudadana_MinJusticia%20te%20escucha%202020_publicado.pdf?ver=2021-03-09-152449-730</t>
  </si>
  <si>
    <t>1. Documento con requerimiento de nueva estructura
2. Emails de gestión de actualización con la DTIJ
3. Evidencias de reunión
4.Email de socialización de la actualización a enlaces de participación
5. Youtube live en el que el secretario general socializó el espacio actualizado a la ciudadanía
6. Impresión de página y link de espacio virtual actualizado: https://www.minjusticia.gov.co/Servicio-al-Ciudadano/Participe
7. Captura de mapa interactivo vigencia 2021, con la información georeferenciada conforme a la información (insumo) enviada por la lider de calidad Erika Leal. 
8. Estructura de información participación ciudadana en archivo excel.
9. Requerimiento de publicación del mapa
 2021 en la sub página "Minjusticia te escucha". 
10. Caso de mesa de ayuda solicitando la publicación del mapa interactivo - vigencia 2021. 
11. Boceto y solicitud complemento espacio minjusticia te escucha con estandares DAFP</t>
  </si>
  <si>
    <t>Se realizó el diseó de estructura, proyección de contenidos, gestión de diagramación grafica y publicación de actualización de la sección en Fase1 2021, de acuerdo con los lineamientos de la Resolución 1519 de 2021 de Mintic y los estandares de la guia del DAFP "Lineamientos para
publicar información en
el Menú Participa sobre
participación ciudadana
en la gestión pública"</t>
  </si>
  <si>
    <t>1. Se compilaron los reportes de las dependencias en el formato interno de seguimiento correspondiente al corte 31 de diciembre de 2020 y se publica el formato en página web.
2. Se realiza mesa de trabajo con la DTIJ para proyectar la creación de un dataset con la ejecución de actividades de partcipación documentadas en el formato, el cual iniciará su publicación en el segundo cuatrimestre de la vigencia 2021 en el portal de datos abiertos del estado colombiano.</t>
  </si>
  <si>
    <t>1. Formato interno de reporte corte 31 de dicimebre 2020.
2. Link de publicación: https://www.minjusticia.gov.co/Portals/0/ServicioCiudadano/Participaci%C3%B3n/2021/Formato%20interno%20de%20reporte%20de%20plan%20de%20participacion%20ciudadana_3_Cuatrimestre_2020%20(1).xlsx?ver=2021-02-02-163741-613
3. Evidencia de reunión datos abiertos con DTIJ</t>
  </si>
  <si>
    <t>1. Se conformo el equipo de enlaces de participación por dependencia para el 2021
2. Se realizó convocatoria  y ejeución del 1º ecuentro de enlaces  de participación ciudadana en la cual se llevó acabo capacitación y sensibilización sobre participación ciudadana</t>
  </si>
  <si>
    <t>1. Evidencias de conformación de equipo
2. Evidencias de convocatoria
3.Documento presentación de la jornada de capacitación
4.Evidencias de asistencia al evento de capacitación
5. Link de grabación de la jornada: https://web.microsoftstream.com/video/c031209a-ebbb-4a57-8a03-c792b9d33eaa</t>
  </si>
  <si>
    <t>22 de enero de 2021</t>
  </si>
  <si>
    <t>Correo electrónico
EPX</t>
  </si>
  <si>
    <t>9 de febrero de 2021</t>
  </si>
  <si>
    <t>Sitio web MinJusticia
Sitio web Urna de Cristal
Intranet Minjusticia</t>
  </si>
  <si>
    <t>12 de febrero de 2021 a 12 de marzo de 2021</t>
  </si>
  <si>
    <t>Sitio web
institucional
Intranet
Sitio web
Urna de
Cristal
Redes
sociales
(Sinergia de
Gobierno)
#minjusticiat
eescucha20
21
Instagram
Facebook
Twitter
Linkedln 
Mailing
SMS
Intranet
institucional</t>
  </si>
  <si>
    <t>Formulario
virtual
Redes sociales
Página web urna
de cristal “cajón
de comentarios”
Correo
electrónico</t>
  </si>
  <si>
    <t xml:space="preserve">173.763  interacciones
299 aportes en formulario y redes
Alcance
643.444
vistas de la
campaña </t>
  </si>
  <si>
    <t>18 de marzo de 2021</t>
  </si>
  <si>
    <t xml:space="preserve">Redes sociales Página web
MinJusticia
Página web
urna de cristal
Correo
electrónico
Sitio web e
Intranet
institucional
Facebook Live </t>
  </si>
  <si>
    <t>Positiva 35% 
Negativa 22%
Indiferente 43%</t>
  </si>
  <si>
    <t>Realizar ajustes a las actividades del plan para incoporar recomendaciones ciudadanas</t>
  </si>
  <si>
    <t>24 de enero de 2021</t>
  </si>
  <si>
    <t>28 de enero de 2021</t>
  </si>
  <si>
    <t>Teams</t>
  </si>
  <si>
    <t>1º trimestre 317 asitentes</t>
  </si>
  <si>
    <t>28 asistentes (contratistas y servidores)</t>
  </si>
  <si>
    <t>Enviar memorias y herrameintas para los enlaces de participación de la Entidad</t>
  </si>
  <si>
    <t xml:space="preserve">Actividad cumplida al 100%. </t>
  </si>
  <si>
    <t>Actividad en términos con gestiones previas a los diálogos.</t>
  </si>
  <si>
    <t>Se cumplió la meta al 100% superandose incluso el cumplimiento del producto programado con un diálogo adiccional.</t>
  </si>
  <si>
    <t>La activiad cumplió al 100%.</t>
  </si>
  <si>
    <t>Se cumplió la meta al 100% superándose incluso el cumplimiento del producto programado. Adicionalmente, la Subdirección realizará 2 actividades en el segundo semestre de la vigencia, las cuales se sugieren incluir como actividades independientes del plan.</t>
  </si>
  <si>
    <t>Se realizó mesa de trabajo con la OCI de entendimiento sobre perspectivas de los diferentes planes a cargo del grupo de servicio al ciudadano, entre ellos lo referente al cumplimiento de la politica de participación ciudadana.</t>
  </si>
  <si>
    <t>Evidencia de la mesa de trabajo</t>
  </si>
  <si>
    <t xml:space="preserve"> Se realiza un live por youtube con el objetivo de socializar el Plan de Participación Ciudadana 2021, con la participación del DAFP, el Señor Ministro, el Secretario General y los viceministros de Justicia y del Derecho.</t>
  </si>
  <si>
    <t>1. Evidencias de divulgación y convocatoria del evento por diferentes canales
2. Presentación utilizada en el live
3. Resultados del evento</t>
  </si>
  <si>
    <t>20 de marzo de 2021</t>
  </si>
  <si>
    <t>Sitio web Insitucional
Redes sociales
Sitio web Urna de Cristal
Intranet Minjusticia</t>
  </si>
  <si>
    <t xml:space="preserve">del 20 al 25 de marzo de 2021 </t>
  </si>
  <si>
    <t>Sitio web Insitucional
Redes sociales
Sitio web Urna de Cristal
Intranet Minjusticia
Mailing</t>
  </si>
  <si>
    <t>25 de marzo de 2021</t>
  </si>
  <si>
    <t xml:space="preserve">Formulario
virtual
Redes sociales
</t>
  </si>
  <si>
    <t xml:space="preserve"> 263 personas conectadas en el Live y  25 participaciones de la ciudadanía en la encuesta de percepción.
</t>
  </si>
  <si>
    <t>Página web
MinJusticia</t>
  </si>
  <si>
    <t>Muy satisfecho 20% 
Satisfecho 48%
Conforme 28%
Insatisfecho 4%</t>
  </si>
  <si>
    <t>Dar a conocer la gestión del Minjusticia mediante los eventos de participación</t>
  </si>
  <si>
    <t>Mediante el evento de socialización del Plan de participacipación Ciudadana realizado por youtube se cualificaron los diferentes grupos de interés (academia, sector administrativo, veedurias, casas de justicia, entes territoriales, etc)</t>
  </si>
  <si>
    <t>1. Evidencias de invitación y convocatoria del evento a los diferentes grupos de interés
2. Resultados de la encuesta de participación del evento</t>
  </si>
  <si>
    <t>Dar a conocer la gestión del Minjusticia a los diferentes grupos de interés mediante los eventos de participación</t>
  </si>
  <si>
    <t>Se identifican las diferentes prácticas realizadas y documentadas por otras entidades públicas sobre la creación y gestión de redes de participación ciudadana. Se realiza contacto con el DAFP para conocer los lineamientos en la materia y establecer mesa de trabajo para la elaboración de la hoja de ruta en el desarrollo de la actividad</t>
  </si>
  <si>
    <t>1. Documentos asociados a la temática realizados por otras entidades
2. Lineamientos sobre la materia</t>
  </si>
  <si>
    <t xml:space="preserve">https://www.minjusticia.gov.co/normatividad/proyectos-de-decreto-y-agenda-regulatoria
Informe pendiente para fin de año
</t>
  </si>
  <si>
    <t>Avance C1</t>
  </si>
  <si>
    <t>La actividad de participación de los funcionarios y Contratistas  se cumplió a satisfacción en el mes de abril de 2021,  buscando el fortalecimiento de los valores institucionales de los funcionarios, contando con la motivación a través de la proyeccion de un video donde el señor Ministro motiva a la participación de dicho evento, que será premiado al funcionario que obtenga mayor puntaje.</t>
  </si>
  <si>
    <t>Actividad con productos cumplidos, pendiente publicación de resultados de aplicación.</t>
  </si>
  <si>
    <t>Convocatoria para la participación de los grupos de interés en el reto de uso de datos abiertos 2021.</t>
  </si>
  <si>
    <r>
      <t>Promocionar los conjuntos de datos publicados por el ministerio en datos.gov.co para ampliar su uso de parte de los grupos de interés y a la vez identificar necesidades de apertura de otros datasets.</t>
    </r>
    <r>
      <rPr>
        <sz val="11"/>
        <color rgb="FFFF6600"/>
        <rFont val="Lucida Sans"/>
        <family val="2"/>
      </rPr>
      <t xml:space="preserve"> </t>
    </r>
  </si>
  <si>
    <t>Diálogo implementado</t>
  </si>
  <si>
    <t>Usuarios de los datos abiertos (Ciudadanía en general, servidores y contratistas de entidades públicas, sector privado, ONG)</t>
  </si>
  <si>
    <t>Plan de Uso y Mejora y Apertura de los DATOS</t>
  </si>
  <si>
    <t>Formulario virtual /correos electrónicos</t>
  </si>
  <si>
    <t>Consulta/Participación en la información</t>
  </si>
  <si>
    <t>Subdirección de Gestión de Información en Justicia</t>
  </si>
  <si>
    <t>infojusticia@minjusticia.gov.co</t>
  </si>
  <si>
    <t>Realizar encuesta a los grupos de interés para medir el impacto y satisfacción sobre los conjuntos de datos abiertos del MinJusticia en el portal datos.gov.co</t>
  </si>
  <si>
    <t>Identificar necesidades y oportunidades de mjeora sobre los conjutos datos abiertos publicados por el MinJusticia en el portal datos.gov.co</t>
  </si>
  <si>
    <t>Encuesta implementada</t>
  </si>
  <si>
    <t>Formulario virtual</t>
  </si>
  <si>
    <t>Realizar ejercicio de innovación abierta para el desarrollo de las Fases 2 y 3 de la APP MinJusticia en articulación con el Centro de Innovación Pública del MinTIC.​</t>
  </si>
  <si>
    <t>Invitar a los colombianos a conocer, descargar y participar con sus preguntas, comentarios y sugerencias en la construcción colaborativa de la nueva fase de la App Móvil ¨Minjusticia Colombia¨.</t>
  </si>
  <si>
    <t>Ejercicio de innovación abierta desarrollado</t>
  </si>
  <si>
    <t>Usuarios de la App MinJusticia (Ciudadanía en general, servidores y contratistas de entidades públicas)</t>
  </si>
  <si>
    <t>Estrategias de conocimiento tecnológico y participación ciudadana</t>
  </si>
  <si>
    <t>Formulario virtual/redes sociales</t>
  </si>
  <si>
    <t>GSC de MinJusticia - Centro de Innovación Pública de MinTIC- Urna de Cristal</t>
  </si>
  <si>
    <r>
      <t>31/12/21</t>
    </r>
    <r>
      <rPr>
        <sz val="15"/>
        <color rgb="FF073763"/>
        <rFont val="Mangal"/>
      </rPr>
      <t>​</t>
    </r>
  </si>
  <si>
    <r>
      <t>Subdirección de Tecnologías de la Información</t>
    </r>
    <r>
      <rPr>
        <sz val="15"/>
        <color rgb="FF073763"/>
        <rFont val="Arial"/>
        <family val="2"/>
      </rPr>
      <t>​</t>
    </r>
  </si>
  <si>
    <t>Diálogos sobre el avance y retos del modelo de justicia transicional  hacia la paz en Colombia</t>
  </si>
  <si>
    <t xml:space="preserve">Realizar foros como una expresión del compromiso que tiene el Ministerio por propiciar un diálogo constructivo para la transición hacia la paz,  que como país, todos anhelamos.     
</t>
  </si>
  <si>
    <t>Foros realizados</t>
  </si>
  <si>
    <t xml:space="preserve">1  Informe de la actividad </t>
  </si>
  <si>
    <t>Ciudadanía en general
Población víctima
Servidores públicos</t>
  </si>
  <si>
    <t>Plan de Participación Ciudadana
Plan de Acción Institucional</t>
  </si>
  <si>
    <t>Foros virtuales a través de redes sociales</t>
  </si>
  <si>
    <t>Plataforma Youtube
y facebook</t>
  </si>
  <si>
    <t>Convenio interadministrativo</t>
  </si>
  <si>
    <t>Participación en la información/ Diágnostico participativo/Control participativo</t>
  </si>
  <si>
    <t>Ejecución e implementación participativa/Diánostico participativo/control y evaluación particiaptiva</t>
  </si>
  <si>
    <t>Dirección de Justicia Transicional</t>
  </si>
  <si>
    <t>gestión.documental@minjusticia.gov.co</t>
  </si>
  <si>
    <t>Pacto por la legalidad: Imperio de la ley y convivencia:
justicia accesible, oportuna y en toda Colombia, para todos​​​​</t>
  </si>
  <si>
    <t>Humanos
Tecnológicos
Financieros</t>
  </si>
  <si>
    <t>Participar en las ferias acércate convocadas por el DAFP.</t>
  </si>
  <si>
    <t>Fortalecer la interacción con los grupos de interés del MinJusticia en las regiones del país..</t>
  </si>
  <si>
    <t>Participaciones</t>
  </si>
  <si>
    <t>Informe de actividad.</t>
  </si>
  <si>
    <t xml:space="preserve">Ciudadanía en general
Servidores públicos de las regiones
</t>
  </si>
  <si>
    <t>Feria de gestión</t>
  </si>
  <si>
    <t>Santander de Quilichao- Cauca
Pendientes nuevos territorios que defina el DAFP</t>
  </si>
  <si>
    <t>DAFP</t>
  </si>
  <si>
    <t>Participación en la información/Control participativo</t>
  </si>
  <si>
    <t>Humanos
Físicos
Tecnológicos
Financieros</t>
  </si>
  <si>
    <t>DAFP/Urna de Cristal/Entidades del Sector Justicia</t>
  </si>
  <si>
    <t>Realizar diálogos de saberes con los grupos de interés del sector administrativo de la justicia sobre control social y conformación de veedurías</t>
  </si>
  <si>
    <t>Diálogos realizados</t>
  </si>
  <si>
    <t xml:space="preserve">Jornada de información y alistamiento de la Conciliatón nacional 2021 </t>
  </si>
  <si>
    <t>Generar un escenario para brindar las  indicaciones requeridas para la preparación y alistamiento de la sexta versión de la Conciliatón nacional que se realizará en el año 2021</t>
  </si>
  <si>
    <t>Jornada virtual realizada</t>
  </si>
  <si>
    <t>Centros de conciliación públicos y privados, consultorios juídicos, conciliadores en equidad, inspectores de policía y de trabajo, defensores, notarios, fiscales locales, personeros, comisarios, casas de justicia, centros de convivencia ciudadana y funcionarios de administraciones departamentales y municipales</t>
  </si>
  <si>
    <t>Plan de Participación Ciudadana
Plan de Acción Institucional
Plan decenal del sistema de justicia</t>
  </si>
  <si>
    <t>Jornada a través de la red social institucional de Youtube</t>
  </si>
  <si>
    <r>
      <t xml:space="preserve">Plataforma Youtube
</t>
    </r>
    <r>
      <rPr>
        <sz val="12"/>
        <color theme="1"/>
        <rFont val="Lucida Sans"/>
        <family val="2"/>
      </rPr>
      <t>https://www.youtube.com/watch?v=LBJqYfHp0K8</t>
    </r>
  </si>
  <si>
    <t>Entidades territoriales, centros de conciliación, casas de justicia, operadores de justicia en los territorios</t>
  </si>
  <si>
    <t>Dirección de Métodos Alternativos de Solución de Conflictos (Programa Nacional de Conciliación Extrajudicial en Derecho, Arbitraje y Amigable Composición)</t>
  </si>
  <si>
    <t>sicaac@minjusticia.gov.co</t>
  </si>
  <si>
    <t>Humanos
Tecnológicos</t>
  </si>
  <si>
    <t>Corte 30 de abril</t>
  </si>
  <si>
    <t># Productos realizados acumulados</t>
  </si>
  <si>
    <t>% de avance productos acumulado</t>
  </si>
  <si>
    <t>% avance gestión acumulado</t>
  </si>
  <si>
    <t>Descripción del avance
 (Corte 31/08/2021)</t>
  </si>
  <si>
    <t>Evidencias de avance 
 (Corte 31/08/2021)</t>
  </si>
  <si>
    <t>La actividad se encuentra pendiente de programación por modificaciones en la normatividad de cannabis</t>
  </si>
  <si>
    <t>Se realizaron 11 encuentas a periodistas de medios regionales, específicamente del departamento  del Amazonas</t>
  </si>
  <si>
    <t>formato encuestas diligenciado, hoja de vida del indicador, base de datos trabajada</t>
  </si>
  <si>
    <t>canales internos de la Oficina de Prensa y Comunicaciones OAP</t>
  </si>
  <si>
    <t>Los encuestados calificaron como buena y útil  la información que se genera en el Ministerio y  que se les envía por correo electrónico o por grupo de WhatsApp.</t>
  </si>
  <si>
    <t>Se les invitó a ser seguidores de las redes sociales del Ministerio, y algunos que pidieron ser incluidos en el grupo de WhatdApp se les agregará. próximamente.</t>
  </si>
  <si>
    <t>La Oficina de Prensa y Comunicaciones escoge un departamento del país al azar y aplica algunas encuestas a periodistas de medios de comunciación para saber cómo les parece la información que reciben permanentemente del MJD y sugiere más canales de información con la entidad, como las redes sociales.</t>
  </si>
  <si>
    <t>Con el fin de contribuir a la solución pacífica de los conflictos, el Ministerio de Justicia y el Derecho, en asocio con centros de conciliación públicos y privados, consultorios jurídicos y funcionarios habilitados para conciliar, el 11 de junio de 2021 realizó una jornada virtual a través de la plataforma Youtube  para brindar las  indicaciones requeridas para la preparación y alistamiento de la sexta versión de la Conciliatón nacional que se realizó los días 25, 26 y 27 de agosto de 2021, donde se ofrecerán servicios en las modalidades presencial y virtual.
El evento virtual de presentación fue presidido por el Viceministro de Promoción de la Justicia, Francisco José Chaux Donado, quien en representación del Ministro Wilson Ruiz Orejuela destacó la importancia de la vinculación de los operadores de la conciliación a la jornada.
Durante esta sesión, se informó que la sexta Conciliatón Nacional -en la que, entre otros, los ciudadanos podrán resolver de manera gratuita problemas relacionados con familia, deudas, contratos, linderos, y convivencia- se brindará atención prioritaria a personas de estratos 1, 2 y 3, a mujeres y a población en condición de discapacidad. Asimismo, se dieron a conocer las indicaciones para participar en la jornada dando a conocer que los interesados pueden consultar los puntos de atención disponibles en la página del Sistema de Información de la Conciliación www.sicaac.gov.co. Posteriormente deberán contactar al centro de conciliación, consultorio jurídico y/o funcionario público habilitado para conciliar (comisarios de familia, inspectores de policía y trabajo, personeros, defensores de familia, fiscales locales o notarios) y registrar su caso antes del 11 de agosto.
La Conciliatón Nacional hace parte de las estrategias de promoción y pedagogía sobre los métodos de resolución de conflictos que impulsa el Ministerio de Justicia y del Derecho, precisamente a través de su Dirección de Métodos Alternativos de Solución de Conflictos, con el interés de mejorar el conocimiento y el acceso ciudadano a los mismos y para estimular el arreglo “por las buenas” de las controversias cotidianas.</t>
  </si>
  <si>
    <r>
      <t xml:space="preserve">1  Informe de la actividad 
Boletin de Prensa Minjusticia en el siguiente enlace: </t>
    </r>
    <r>
      <rPr>
        <sz val="10"/>
        <color rgb="FF0070C0"/>
        <rFont val="Arial"/>
        <family val="2"/>
      </rPr>
      <t>https://www.minjusticia.gov.co/Sala-de-prensa/Paginas/MinJusticia-prestadores-servicios-conciliacion-alistan-Conciliaton-Nacional-2021.aspx</t>
    </r>
  </si>
  <si>
    <t>01-10/06-2021</t>
  </si>
  <si>
    <t>Correo electrónico institucional
Red social institucional Twitter</t>
  </si>
  <si>
    <t>Redes sociales institucional Twitter: Minjusticia Colombia y MASC Colombia</t>
  </si>
  <si>
    <r>
      <t xml:space="preserve">Plataforma Youtube en el siguiente enlace:
</t>
    </r>
    <r>
      <rPr>
        <sz val="10"/>
        <color rgb="FF0070C0"/>
        <rFont val="Arial"/>
        <family val="2"/>
      </rPr>
      <t>https://www.youtube.com/watch?v=LBJqYfHp0K8</t>
    </r>
  </si>
  <si>
    <t>429 participantes
Con corte al 07/09/2021 el video en YouTube cuenta con 2.497 vistas</t>
  </si>
  <si>
    <r>
      <t xml:space="preserve">Boletin de Prensa Minjusticia en el siguiente enlace: </t>
    </r>
    <r>
      <rPr>
        <sz val="10"/>
        <color rgb="FF0070C0"/>
        <rFont val="Arial"/>
        <family val="2"/>
      </rPr>
      <t>https://www.minjusticia.gov.co/Sala-de-prensa/Paginas/MinJusticia-prestadores-servicios-conciliacion-alistan-Conciliaton-Nacional-2021.aspx</t>
    </r>
    <r>
      <rPr>
        <sz val="10"/>
        <color theme="1"/>
        <rFont val="Arial"/>
        <family val="2"/>
      </rPr>
      <t xml:space="preserve">
Plataforma Youtube en el siguiente enlace:
</t>
    </r>
    <r>
      <rPr>
        <sz val="10"/>
        <color rgb="FF0070C0"/>
        <rFont val="Arial"/>
        <family val="2"/>
      </rPr>
      <t xml:space="preserve">https://www.youtube.com/watch?v=LBJqYfHp0K8
</t>
    </r>
    <r>
      <rPr>
        <sz val="10"/>
        <rFont val="Arial"/>
        <family val="2"/>
      </rPr>
      <t>Red social institucional Twitter</t>
    </r>
  </si>
  <si>
    <t xml:space="preserve">No se realizó toda vez que no se efectuó diálogo directo con los participantes y hace parte de la estrategia de fomento de la cultura institucional de participación ciudadana </t>
  </si>
  <si>
    <t>No se generaron</t>
  </si>
  <si>
    <r>
      <t xml:space="preserve">La jornada de alistamiento quedo registrada en la plataforma YouTube en el siguiente enlace: </t>
    </r>
    <r>
      <rPr>
        <sz val="10"/>
        <color rgb="FF0070C0"/>
        <rFont val="Arial"/>
        <family val="2"/>
      </rPr>
      <t>https://www.youtube.com/watch?v=LBJqYfHp0K8</t>
    </r>
  </si>
  <si>
    <t>Actividad cumplida al 100%.</t>
  </si>
  <si>
    <t>CUMPLIDA EN CORTE 1</t>
  </si>
  <si>
    <t>Se realizó publicación de agenda regulatoria de dos proyectos de Decreto:
1) Por el cual se adicionan los literales d) y e) al artículo 2.2.3.7.1, se modifican los artículos 2.2.3.7.2 y 2.2.3.7.4 y se sustituyen los artículos 2.2.3.7.3, 2.2.3.7.5 y 2.2.3.7.6 del Decreto 1069 de 2015
2) Proyecto de Decreto “Por el cual se crea la Comisión Intersectorial de Justicia del Ejecutivo y se adiciona un inciso al artículo 1.1.3.2. del Título 3 de la Parte 1 del Libro 1 del Decreto 1069 de 2015, Decreto Único Reglamentario del Sector Justicia y del Derecho”</t>
  </si>
  <si>
    <t>1) 2) https://www.minjusticia.gov.co/normatividad-co/Paginas/Hist%c3%b3rico-proyectos-espec%c3%adficos-de-regulaci%c3%b3n.aspx</t>
  </si>
  <si>
    <t xml:space="preserve"> 1) 12/07/2021
2) 04(05/2021</t>
  </si>
  <si>
    <t>pagina web</t>
  </si>
  <si>
    <t>1)14/07/2021
2)4/05/2021</t>
  </si>
  <si>
    <t xml:space="preserve">Pagina Web 
Correo Electronico </t>
  </si>
  <si>
    <t>1)26/07/2021
2)19/05/2021</t>
  </si>
  <si>
    <t>1) 6
2) 0</t>
  </si>
  <si>
    <t>Durante este periodo no hubo solicitudes de publicación de  proyectos específicos de regulación que no sean suscritos por el Presidente de la República.</t>
  </si>
  <si>
    <t xml:space="preserve">Se desarrollaron dos espacios de diálogo en el marco de la Estrategia de Rendición de Cuentas de la entidad, los cuales se relacionan a continuación:
1. Café del mundo sobre sobre la Estrategia para enfrentar problemas de drogas, narcotráfico y prevención de consumo de sustancias psicoactivas realizado el 27 de julio de 2021. 
2. Café del mundo sobre Transformación digital de la justicia realizado el 31 de agosto. </t>
  </si>
  <si>
    <t>https://www.minjusticia.gov.co/ministerio/Paginas/Minjusticia-Rinde-Cuentas-2021.aspx
https://youtu.be/U-qHYgU5AxA</t>
  </si>
  <si>
    <t xml:space="preserve">13 de julio al 27 julio
26 de agosto al
31 de agosto </t>
  </si>
  <si>
    <t>Redes sociales (Twitter y Facebook) y página Web.</t>
  </si>
  <si>
    <t>27 de julio 
31 de agosto</t>
  </si>
  <si>
    <t>Plataforma Zoom y transmisión por YouTube, Facebook, Sitio Web.</t>
  </si>
  <si>
    <t>Invitación directa: 51
vistas YouTube: 592</t>
  </si>
  <si>
    <t xml:space="preserve">Redes sociales
Página web
Correo electrónico
</t>
  </si>
  <si>
    <t xml:space="preserve">16/06/2021
19/07/2021
24/08/2021
</t>
  </si>
  <si>
    <t xml:space="preserve">21/06/2021
22/07/2021
26/08/2021
</t>
  </si>
  <si>
    <t xml:space="preserve">Redes sociales
Página web
</t>
  </si>
  <si>
    <t xml:space="preserve">Muy satisfecho 85
Satisfecho 14
Insatisfecho 1
</t>
  </si>
  <si>
    <t xml:space="preserve">NA </t>
  </si>
  <si>
    <t xml:space="preserve">Se realizó: 
Primer foro “Diagnóstico al Sistema Integral de verdad, justicia, reparación y no repetición”,  lunes 21 de junio-2021
Segundo foro “El Modelo de Justicia Transicional Colombiano desde el Derecho Penal Internacional”,  jueves 22 de julio-2021
Tercer foro “Justicia Transicional a través del Enfoque Diferencial”, ueves 26 de agosto-2021
</t>
  </si>
  <si>
    <t>Se realizó la convocatoria, se desarrollo la fase de acción de diálogo (desarrollo del diálogo) y se realizó la publicación de resultados</t>
  </si>
  <si>
    <t>https://www.minjusticia.gov.co/servicio-ciudadano/Imagenesparticipa/InformeResultados/Informe%20actividad_participacio%C2%B4n%20de%20los%20grupos%20de%20intere%C2%B4s%20en%20el%20reto%20de%20uso%20de%20datos%20abiertos%202021.pdf</t>
  </si>
  <si>
    <t>Correo electrónico institucional.
Sitio web MinJusticia.
Redes sociales</t>
  </si>
  <si>
    <t>Redes sociales (Facebook, Twitter, Instagram)</t>
  </si>
  <si>
    <t>Correo electrónico institucional.
Portal datos.gov.co</t>
  </si>
  <si>
    <t>Correo electrónico institucional.
Sitio web MinJusticia.</t>
  </si>
  <si>
    <t>5. Muy satisfecho = 0
4. Satisfecho = 2
3. Conforme = 1
2. Insatisfecho = 0
1. Muy insatisfecho = 0
Total = 3</t>
  </si>
  <si>
    <t>Se construye el formulario de la encuesta en el mes de agosto, se realizó el mailing masivo al Ministerio y se publicó en el portal web de la entidad para grupos de interes. Esta acción finliza su cumplimiento en el siguiente periodo</t>
  </si>
  <si>
    <t>https://forms.office.com/Pages/ResponsePage.aspx?id=zfse-ze-OEKE0k-sLHVR3N_w5CSpOupPgA3Rwqg8SJhUNkFSQVdLREZGSE9XVEk4R0s0M0w4NjlCSC4u</t>
  </si>
  <si>
    <t>Se realizó encuesta abierta para todos los ciudadanos sobre los nuevos dearrollos para la aplicación móvil por medio de  "Urna Cristal" y la articulación del Centro de Innovación Pública del MINTIC</t>
  </si>
  <si>
    <t xml:space="preserve">. Urna de Cristal Promoción desde el portal de Urna de Cristal(www.urnadecristal.gov.co/, www.gov.co), redes sociales,  boletines mesajes de texto SMS.
- en el Ministerio- MJD por medio de: Correos, intraneth, redes sociales. 
</t>
  </si>
  <si>
    <t>24 de julio al 8 de Agosto 2021</t>
  </si>
  <si>
    <t xml:space="preserve">. Urna de Cristal (www.urnadecristal.gov.co/, www.gov.co), redes sociales,  boletines mesajes de texto SMS.
- en el Ministerio- MJD por medio de:  Redes sociales. 
</t>
  </si>
  <si>
    <t>Experiencia con la aplicación
1 --&gt; 2
2 --&gt;1
3 --&gt;2
4 --&gt;1
5 --&gt;3
(en blanco) --&gt; 73</t>
  </si>
  <si>
    <t xml:space="preserve">Se realizaron 3 espacios de socialización de la Ley de consultorios jurídicos los días 31 de mayo, 3 de junio y 20 de agosto de 2021. 
</t>
  </si>
  <si>
    <t>18/05/2021
14/05/2021
18/08/2021</t>
  </si>
  <si>
    <t>correo electrónico</t>
  </si>
  <si>
    <t>31/05/21
03/06/21
20/08/21</t>
  </si>
  <si>
    <t xml:space="preserve">Teams </t>
  </si>
  <si>
    <t>Se realizaron dos encuentros virtuales con los consultorios jurídicos aliados de LegalApp los días 31 de mayo y 20 de agosto. 
Se tiene programado realizar el tercer encuentro el 22 de octubre.</t>
  </si>
  <si>
    <t>18/05/2021
18/08/2021</t>
  </si>
  <si>
    <t>18/05/21
18/08/21</t>
  </si>
  <si>
    <t>31/05/21
20/08/21</t>
  </si>
  <si>
    <t xml:space="preserve">Para el mes de reporte se realizó una nueva sesión con la Comisión Nacional de Diálogo del Pueblo Rom, en la cual, se logró presentar la nueva propuesta de implementación de las jornadas del Plan Nacional de Desarrollo con observancia de los requerimientos presupuestales realizados por esa comunidad. Al finalizar esta sesión se solicitó espacio por parte de esa comunidad para evaluar las dos propuestas hechas por Minjusticia, las cuales, se remitieron por correo electrónico a través del Ministerio del Interior. A la fecha no se ha recibido respuesta positiva o negativa de ese grupo étnico. </t>
  </si>
  <si>
    <t>Página web del Ministerio de Justicia</t>
  </si>
  <si>
    <t>El VII Encuentro Nacional sobre la Política Ruta Futuro en los territorios, está programado para realizarse en la última semana (26 y 27) de noviembre del presente año. Se está  avanzando en las definiciones previas de carácter interno de la actividad y se evalua la posibilidad de hacer un evento semi presencial con transmisión virtual para todos los territorios.</t>
  </si>
  <si>
    <t>El VII Encuentro Nacional sobre la Política Ruta Futuro en los territorios está programado para realizarse la última semana de noviembre del presente año,  por lo cual para este corte no se registran avances para esta actividad.</t>
  </si>
  <si>
    <t>20/08/2011
16/09/2021</t>
  </si>
  <si>
    <t>Canales internos de la Oficina de Prensa y Comunicaciones Entrega indicador al SIG
Informe página web</t>
  </si>
  <si>
    <r>
      <rPr>
        <b/>
        <sz val="8"/>
        <color theme="1"/>
        <rFont val="Arial"/>
        <family val="2"/>
      </rPr>
      <t>1,</t>
    </r>
    <r>
      <rPr>
        <sz val="8"/>
        <color theme="1"/>
        <rFont val="Arial"/>
        <family val="2"/>
      </rPr>
      <t xml:space="preserve"> El MJD desarrolló la </t>
    </r>
    <r>
      <rPr>
        <b/>
        <u/>
        <sz val="8"/>
        <color theme="1"/>
        <rFont val="Arial"/>
        <family val="2"/>
      </rPr>
      <t>SEMANA ÍNTEGRA DEL SECTOR JUSTICI</t>
    </r>
    <r>
      <rPr>
        <b/>
        <sz val="8"/>
        <color theme="1"/>
        <rFont val="Arial"/>
        <family val="2"/>
      </rPr>
      <t>A</t>
    </r>
    <r>
      <rPr>
        <sz val="8"/>
        <color theme="1"/>
        <rFont val="Arial"/>
        <family val="2"/>
      </rPr>
      <t xml:space="preserve">, del 17 al 20 de agosto de 2021, fechas seleccionadas, con el objeto de conmemorar el día nacional de la lucha contra la corrupción (18 de agosto); la semana incluyó actividades tanto presenciales como virtuales, que promovieron en los colaboradores del sector justicia una cultura basada en valores y lucha contra la corrupción. 489 registros de participación.
</t>
    </r>
    <r>
      <rPr>
        <b/>
        <sz val="8"/>
        <color theme="1"/>
        <rFont val="Arial"/>
        <family val="2"/>
      </rPr>
      <t>2,1</t>
    </r>
    <r>
      <rPr>
        <sz val="8"/>
        <color theme="1"/>
        <rFont val="Arial"/>
        <family val="2"/>
      </rPr>
      <t xml:space="preserve"> Actividad Divulgación de valores: </t>
    </r>
    <r>
      <rPr>
        <b/>
        <u/>
        <sz val="8"/>
        <color theme="1"/>
        <rFont val="Arial"/>
        <family val="2"/>
      </rPr>
      <t>Esquema de vitaminas de integrilina</t>
    </r>
    <r>
      <rPr>
        <sz val="8"/>
        <color theme="1"/>
        <rFont val="Arial"/>
        <family val="2"/>
      </rPr>
      <t xml:space="preserve">, todos los días, los colaboradores del Ministerio de Justicia recibieron una dosis con el valor destacado del día y virtualmente se envió una píldora al iniciar la jornada, ejemplificando y promoviendo los valores del código de Integridad al entregarla. </t>
    </r>
    <r>
      <rPr>
        <b/>
        <sz val="8"/>
        <color theme="1"/>
        <rFont val="Arial"/>
        <family val="2"/>
      </rPr>
      <t xml:space="preserve">2.2 </t>
    </r>
    <r>
      <rPr>
        <sz val="8"/>
        <color theme="1"/>
        <rFont val="Arial"/>
        <family val="2"/>
      </rPr>
      <t>82 Participantes  y respuestas de la actividad</t>
    </r>
    <r>
      <rPr>
        <b/>
        <u/>
        <sz val="8"/>
        <color theme="1"/>
        <rFont val="Arial"/>
        <family val="2"/>
      </rPr>
      <t xml:space="preserve"> SOY INTEGRO, PARTICIPO Y APRENDO. 2.3 Videos socializando el código de Integridad</t>
    </r>
    <r>
      <rPr>
        <sz val="8"/>
        <color theme="1"/>
        <rFont val="Arial"/>
        <family val="2"/>
      </rPr>
      <t xml:space="preserve">
</t>
    </r>
    <r>
      <rPr>
        <b/>
        <sz val="8"/>
        <color theme="1"/>
        <rFont val="Arial"/>
        <family val="2"/>
      </rPr>
      <t>3,</t>
    </r>
    <r>
      <rPr>
        <sz val="8"/>
        <color theme="1"/>
        <rFont val="Arial"/>
        <family val="2"/>
      </rPr>
      <t xml:space="preserve"> Construcción colaborativa del documento </t>
    </r>
    <r>
      <rPr>
        <b/>
        <u/>
        <sz val="8"/>
        <color theme="1"/>
        <rFont val="Arial"/>
        <family val="2"/>
      </rPr>
      <t>POLITICA DE INTEGRIDAD MJ</t>
    </r>
    <r>
      <rPr>
        <sz val="8"/>
        <color theme="1"/>
        <rFont val="Arial"/>
        <family val="2"/>
      </rPr>
      <t xml:space="preserve">D por parte del equipo de gestión íntegra MJD. Posterior, revisión, observaciones y ajustes por parte de Secretaría General y Oficina Asesora de Planeación al documento POLITICA DE INTEGRIDAD MJD. Publicación a todo el Ministerio durante ocho días de la política, logrando 70 participaciones de los colaboradores del Ministerio de Justicia y del Derecho. (adjunto resultados de construcción participativa). Análisis y validación de observaciones, gestión y ajustes. </t>
    </r>
  </si>
  <si>
    <r>
      <rPr>
        <b/>
        <sz val="8"/>
        <color theme="1"/>
        <rFont val="Arial"/>
        <family val="2"/>
      </rPr>
      <t>1, SEMANA INTEGRA SECTOR JUSTICI</t>
    </r>
    <r>
      <rPr>
        <sz val="8"/>
        <color theme="1"/>
        <rFont val="Arial"/>
        <family val="2"/>
      </rPr>
      <t xml:space="preserve">A: Presentaciones de todas las actividades desarrolladas, Listado de asistencia a todas las actividades desarrolladas durante la semana integra del sector justicia, Resultados Encuesta de percepción de las actividades desarrolladas durante la semana integra del sector justicia, Invitación, Programación, Informe de la SEMANA INTEGRA DEL SECTOR JUSTICIA
</t>
    </r>
    <r>
      <rPr>
        <b/>
        <sz val="8"/>
        <color theme="1"/>
        <rFont val="Arial"/>
        <family val="2"/>
      </rPr>
      <t>2. Actividades divulgación de valores</t>
    </r>
    <r>
      <rPr>
        <sz val="8"/>
        <color theme="1"/>
        <rFont val="Arial"/>
        <family val="2"/>
      </rPr>
      <t xml:space="preserve">: Correos invitativos y de divulgación de la actividad SOY INTEGRO, PARTICIPO Y APRENDO
Correos de divulgación de la Integrilina
Link de videos
</t>
    </r>
    <r>
      <rPr>
        <b/>
        <sz val="8"/>
        <color theme="1"/>
        <rFont val="Arial"/>
        <family val="2"/>
      </rPr>
      <t>3. POLITICA DE INTEGRIDAD MJD</t>
    </r>
    <r>
      <rPr>
        <sz val="8"/>
        <color theme="1"/>
        <rFont val="Arial"/>
        <family val="2"/>
      </rPr>
      <t xml:space="preserve">: Política de Integridad versión Equipo de gestión Integra - radicado EPX - Política Versión final MJD, Resultados construcción participativa de la POLITICA
https://minjusticiagovco-my.sharepoint.com/:f:/g/personal/deyanira_mendez_minjusticia_gov_co/EkIxuob_XslFqo_CMYStJoUBBr1kAaYZfLuzLjAJ4RI--A
</t>
    </r>
    <r>
      <rPr>
        <b/>
        <sz val="8"/>
        <color theme="1"/>
        <rFont val="Arial"/>
        <family val="2"/>
      </rPr>
      <t>Carpeta PARTICIPACIÓN</t>
    </r>
  </si>
  <si>
    <t>1. Desde 05 -08-2021
Hasta 20 -08- 2021
2. Agosto 2021
3. Desde Julio hasta Agosto de 2021</t>
  </si>
  <si>
    <t xml:space="preserve">Correo electrónico
Intranet
Representante de las entidades adscritas
</t>
  </si>
  <si>
    <t>1. 9/08/2021
2. 17-08-2021
3. Primera semana de julio 2021</t>
  </si>
  <si>
    <t>Correo electrónico
Intranet
Representante de las entidades adscritas</t>
  </si>
  <si>
    <r>
      <rPr>
        <b/>
        <sz val="11"/>
        <color theme="1"/>
        <rFont val="Arial"/>
        <family val="2"/>
      </rPr>
      <t>1.</t>
    </r>
    <r>
      <rPr>
        <sz val="11"/>
        <color theme="1"/>
        <rFont val="Arial"/>
        <family val="2"/>
      </rPr>
      <t xml:space="preserve"> 489 Registros en las actividades de capacitación en la semana íntegra
</t>
    </r>
    <r>
      <rPr>
        <b/>
        <sz val="11"/>
        <color theme="1"/>
        <rFont val="Arial"/>
        <family val="2"/>
      </rPr>
      <t>2.</t>
    </r>
    <r>
      <rPr>
        <sz val="11"/>
        <color theme="1"/>
        <rFont val="Arial"/>
        <family val="2"/>
      </rPr>
      <t xml:space="preserve"> 400 píldoras presenciales de integrilina // 3600 personas con correos electrónmicos con píldortas virtuales de integrilina// 82 participantes SOY INTEGRO, PARTICIPO Y APRENDO
</t>
    </r>
    <r>
      <rPr>
        <b/>
        <sz val="11"/>
        <color theme="1"/>
        <rFont val="Arial"/>
        <family val="2"/>
      </rPr>
      <t>3,</t>
    </r>
    <r>
      <rPr>
        <sz val="11"/>
        <color theme="1"/>
        <rFont val="Arial"/>
        <family val="2"/>
      </rPr>
      <t xml:space="preserve"> 16 integrantes del Equipo de gestión Integra. 70 colaboradores del MJD opinando
</t>
    </r>
  </si>
  <si>
    <t xml:space="preserve"> Septiembre de 2021</t>
  </si>
  <si>
    <t>Correos electrónico</t>
  </si>
  <si>
    <t>Encuesta de satisfacción con mas del 90% EXCELENTE y 98% solicita se repitan las actividades</t>
  </si>
  <si>
    <t>Documentos de gestión.</t>
  </si>
  <si>
    <t>Documentos de gestión e informe
https://www.minjusticia.gov.co/servicio-ciudadano/Imagenesparticipa/InformeResultados/Informe%20actividad%20de%20participacio%C2%B4n_Socializacio%C2%B4n%20Ley%20de%20Regulacio%C2%B4n%20de%20Consultorios%20Juridicos%202021.pdf</t>
  </si>
  <si>
    <t xml:space="preserve">Correos electrónicos
Publicaciones en la página web y enlaces redes:
Foro 1: "Diagnóstico al Sistema Integral de Verdad, Justicia, Reparación y No Repetición" junio 21 de 2021 
https://www.facebook.com/MinJusticiaCo/videos/318232666521481/ 
https://twitter.com/MinjusticiaCo/status/1406995279044349953 
Foro 2 - “El Modelo de Justicia Transicional Colombiano desde el Derecho Penal Internacional” julio 22 de 2021 
https://www.facebook.com/MinJusticiaCo/videos/154309250034618/ 
https://www.youtube.com/watch?v=l22pKK9951s 
https://twitter.com/MinjusticiaCo/status/1417650539156938753/photo/1 
Foro 3 "Justicia Transicional a Través del Enfoque Diferencial" agosto 26 de 2021  
https://www.facebook.com/MinJusticiaCo/videos/566698777805775/ 
https://www.minjusticia.gov.co/Sala-de-prensa/paginas/Video.aspx?ID=99 
</t>
  </si>
  <si>
    <t>Realizada la evaluación de las fases I y II, de cuyas recomendaciones surgieron lineamientos para la fase III, en el diseño del objeto, las obligaciones contractuales, los productos y sus mínimos requeridos, en el mes de julio se continuó con el trámite del proceso precontractual, se  avanzó en la construcción del marco lógico; en el mes de agosto, se recibió y se revisó la propuesta de cotización de la Universidad Nacional,  se ajustaron los estudios previos y documentos técnicos, posteriormente se presentaron al grupo contractual para aprobación. Se aspira que para el próximo mes se logre la suscripción para dar inicio a la implementeación de la tercera fase de la campaña.</t>
  </si>
  <si>
    <t>Se realizó conversatorio - "Por un nuevo comienzo - Programa Casa Libertad-"</t>
  </si>
  <si>
    <t>Memorias del evento
https://www.youtube.com/watch?v=ooNayBcMn1k</t>
  </si>
  <si>
    <t>Página web de Ministerio de Justicia y del Derecho
• Intranet
• Correo institucional
• Página web de Política Criminal
• Redes sociales
• Subsitio web de Casa Libertad</t>
  </si>
  <si>
    <t xml:space="preserve"> Página web de Ministerio de Justicia y del Derecho
• Intranet
• Correo institucional
• Página web de Política Criminal
• Redes sociales
• Subsitio web de Casa Libertad</t>
  </si>
  <si>
    <t>Stream Yard, Yootube del Ministerio de Justicia y del Derecho</t>
  </si>
  <si>
    <t>Se esta realizando el análisis</t>
  </si>
  <si>
    <t>Esta actividad solo puede dar inicio una vez se firme el convenio, el cual se encuentra en proceso de recolección de firmas.</t>
  </si>
  <si>
    <t>Actividad sin avance, en términos. Se recomienda a la dependencia iniciar ejeución para cumplir con oportunidad los productos programados, y atender los lineamientos del M-GG-02.</t>
  </si>
  <si>
    <t xml:space="preserve">Actividad con avance en términos. </t>
  </si>
  <si>
    <r>
      <rPr>
        <b/>
        <sz val="11"/>
        <color theme="1"/>
        <rFont val="Arial"/>
        <family val="2"/>
      </rPr>
      <t>1,</t>
    </r>
    <r>
      <rPr>
        <sz val="11"/>
        <color theme="1"/>
        <rFont val="Arial"/>
        <family val="2"/>
      </rPr>
      <t xml:space="preserve"> El MJD desarrolló la </t>
    </r>
    <r>
      <rPr>
        <b/>
        <u/>
        <sz val="11"/>
        <color theme="1"/>
        <rFont val="Arial"/>
        <family val="2"/>
      </rPr>
      <t>SEMANA ÍNTEGRA DEL SECTOR JUSTICI</t>
    </r>
    <r>
      <rPr>
        <b/>
        <sz val="11"/>
        <color theme="1"/>
        <rFont val="Arial"/>
        <family val="2"/>
      </rPr>
      <t>A</t>
    </r>
    <r>
      <rPr>
        <sz val="11"/>
        <color theme="1"/>
        <rFont val="Arial"/>
        <family val="2"/>
      </rPr>
      <t xml:space="preserve">, del 17 al 20 de agosto de 2021, fechas seleccionadas, con el objeto de conmemorar el día nacional de la lucha contra la corrupción (18 de agosto); la semana incluyó actividades tanto presenciales como virtuales, que promovieron en los colaboradores del sector justicia una cultura basada en valores y lucha contra la corrupción. 489 registros de participación.
</t>
    </r>
    <r>
      <rPr>
        <b/>
        <sz val="11"/>
        <color theme="1"/>
        <rFont val="Arial"/>
        <family val="2"/>
      </rPr>
      <t>2,1</t>
    </r>
    <r>
      <rPr>
        <sz val="11"/>
        <color theme="1"/>
        <rFont val="Arial"/>
        <family val="2"/>
      </rPr>
      <t xml:space="preserve"> Actividad Divulgación de valores: </t>
    </r>
    <r>
      <rPr>
        <b/>
        <u/>
        <sz val="11"/>
        <color theme="1"/>
        <rFont val="Arial"/>
        <family val="2"/>
      </rPr>
      <t>Esquema de vitaminas de integrilina</t>
    </r>
    <r>
      <rPr>
        <sz val="11"/>
        <color theme="1"/>
        <rFont val="Arial"/>
        <family val="2"/>
      </rPr>
      <t xml:space="preserve">, todos los días, los colaboradores del Ministerio de Justicia recibieron una dosis con el valor destacado del día y virtualmente se envió una píldora al iniciar la jornada, ejemplificando y promoviendo los valores del código de Integridad al entregarla. </t>
    </r>
    <r>
      <rPr>
        <b/>
        <sz val="11"/>
        <color theme="1"/>
        <rFont val="Arial"/>
        <family val="2"/>
      </rPr>
      <t xml:space="preserve">2.2 </t>
    </r>
    <r>
      <rPr>
        <sz val="11"/>
        <color theme="1"/>
        <rFont val="Arial"/>
        <family val="2"/>
      </rPr>
      <t>82 Participantes  y respuestas de la actividad</t>
    </r>
    <r>
      <rPr>
        <b/>
        <u/>
        <sz val="11"/>
        <color theme="1"/>
        <rFont val="Arial"/>
        <family val="2"/>
      </rPr>
      <t xml:space="preserve"> SOY INTEGRO, PARTICIPO Y APRENDO. 2.3 Videos socializando el código de Integridad</t>
    </r>
    <r>
      <rPr>
        <sz val="11"/>
        <color theme="1"/>
        <rFont val="Arial"/>
        <family val="2"/>
      </rPr>
      <t xml:space="preserve">
</t>
    </r>
    <r>
      <rPr>
        <b/>
        <sz val="11"/>
        <color theme="1"/>
        <rFont val="Arial"/>
        <family val="2"/>
      </rPr>
      <t>3,</t>
    </r>
    <r>
      <rPr>
        <sz val="11"/>
        <color theme="1"/>
        <rFont val="Arial"/>
        <family val="2"/>
      </rPr>
      <t xml:space="preserve"> Construcción colaborativa del documento </t>
    </r>
    <r>
      <rPr>
        <b/>
        <u/>
        <sz val="11"/>
        <color theme="1"/>
        <rFont val="Arial"/>
        <family val="2"/>
      </rPr>
      <t>POLITICA DE INTEGRIDAD MJ</t>
    </r>
    <r>
      <rPr>
        <sz val="11"/>
        <color theme="1"/>
        <rFont val="Arial"/>
        <family val="2"/>
      </rPr>
      <t xml:space="preserve">D por parte del equipo de gestión íntegra MJD. Posterior, revisión, observaciones y ajustes por parte de Secretaría General y Oficina Asesora de Planeación al documento POLITICA DE INTEGRIDAD MJD. Publicación a todo el Ministerio durante ocho días de la política, logrando 70 participaciones de los colaboradores del Ministerio de Justicia y del Derecho. (adjunto resultados de construcción participativa). Análisis y validación de observaciones, gestión y ajustes. </t>
    </r>
  </si>
  <si>
    <r>
      <rPr>
        <b/>
        <sz val="11"/>
        <color theme="1"/>
        <rFont val="Arial"/>
        <family val="2"/>
      </rPr>
      <t>1, SEMANA INTEGRA SECTOR JUSTICI</t>
    </r>
    <r>
      <rPr>
        <sz val="11"/>
        <color theme="1"/>
        <rFont val="Arial"/>
        <family val="2"/>
      </rPr>
      <t xml:space="preserve">A: Presentaciones de todas las actividades desarrolladas, Listado de asistencia a todas las actividades desarrolladas durante la semana integra del sector justicia, Resultados Encuesta de percepción de las actividades desarrolladas durante la semana integra del sector justicia, Invitación, Programación, Informe de la SEMANA INTEGRA DEL SECTOR JUSTICIA
</t>
    </r>
    <r>
      <rPr>
        <b/>
        <sz val="11"/>
        <color theme="1"/>
        <rFont val="Arial"/>
        <family val="2"/>
      </rPr>
      <t>2. Actividades divulgación de valores</t>
    </r>
    <r>
      <rPr>
        <sz val="11"/>
        <color theme="1"/>
        <rFont val="Arial"/>
        <family val="2"/>
      </rPr>
      <t xml:space="preserve">: Correos invitativos y de divulgación de la actividad SOY INTEGRO, PARTICIPO Y APRENDO
Correos de divulgación de la Integrilina
Link de videos
</t>
    </r>
    <r>
      <rPr>
        <b/>
        <sz val="11"/>
        <color theme="1"/>
        <rFont val="Arial"/>
        <family val="2"/>
      </rPr>
      <t>3. POLITICA DE INTEGRIDAD MJD</t>
    </r>
    <r>
      <rPr>
        <sz val="11"/>
        <color theme="1"/>
        <rFont val="Arial"/>
        <family val="2"/>
      </rPr>
      <t xml:space="preserve">: Política de Integridad versión Equipo de gestión Integra - radicado EPX - Política Versión final MJD, Resultados construcción participativa de la POLITICA
https://minjusticiagovco-my.sharepoint.com/:f:/g/personal/deyanira_mendez_minjusticia_gov_co/EkIxuob_XslFqo_CMYStJoUBBr1kAaYZfLuzLjAJ4RI--A
</t>
    </r>
    <r>
      <rPr>
        <b/>
        <sz val="11"/>
        <color theme="1"/>
        <rFont val="Arial"/>
        <family val="2"/>
      </rPr>
      <t>Carpeta PARTICIPACIÓN</t>
    </r>
  </si>
  <si>
    <t>Se aplicó encuesta a los grupos de interés y construcción del informe de medición de percepción de la atención a grupos de interés por los diferentes canales correspondiente al 1º semestre 2021 y se publicó el documento en la página web de la Entidad.</t>
  </si>
  <si>
    <t>Informe de medición de percepción publicado: https://www.minjusticia.gov.co/servicio-al-ciudadano/informes-percepcion-ciudadana</t>
  </si>
  <si>
    <t>Permanente de acuerdo con el procedimiento P-GG-01</t>
  </si>
  <si>
    <t>Punto de atención presencial
Página web
Correos electrónicos
Canal telefónico</t>
  </si>
  <si>
    <t>1/01/2021 a 30/06/2021</t>
  </si>
  <si>
    <t>636 encuestados</t>
  </si>
  <si>
    <t>El indicador de percepción ciudadana sobre la atención se ubicó en un
rango porcentual “Insuficiente”
con un 68,6% sobre 100%,
aumentando la percepción
ciudadana satisfactoria sobre la
atención en un 1,7% frente al
semestre inmediatamente
anterior</t>
  </si>
  <si>
    <t>Seguir realizando la revisión con las dependencias, a los radicados sobre los cuales la ciudadanía se
requirió mayor seguimiento sobre la atención brindada por la Entidad.</t>
  </si>
  <si>
    <t>Ninguna.</t>
  </si>
  <si>
    <t>1.Se realizaron mesas de trabajo con el equipo líder de RDC para articular el desarrollo del instrumento de medición de percepción de acuerdo con los lineamientos MURC.
2. Se construyó el instrumento de percepción ciudadana y se remitió el  link y código QR de acceso a la OAP para el uso en el café del mundo 1º y 2º.
3. Se generaron y entregaron resultados tabulados e informes resumén de la aplicación de las encuestas de percepción y registro de asitencia a la OAP.</t>
  </si>
  <si>
    <t>1. Evidencias mesas de trabajo
2. Correo electrónico con entrega de formulario y accesos
3. PPT de invitación a diligenciar la encuesta
4. Resultados tabulados
5. Documentos informes</t>
  </si>
  <si>
    <t>Correo electrónico/Redes sociales (Twitter y Facebook) y página Web.</t>
  </si>
  <si>
    <t>27 de julio al 10 de agosto
31 de agosto al 09 de septiembre</t>
  </si>
  <si>
    <t>Correos electrónicos dirigidos a los asistentes a los cafés del mundo y anuncios en las transmisiones:
https://www.youtube.com/watch?v=U-qHYgU5AxA&amp;t=1011s
https://www.youtube.com/watch?v=i9s1E9OI92U</t>
  </si>
  <si>
    <t>Formularios virtuales</t>
  </si>
  <si>
    <t>1) 26 
2)10</t>
  </si>
  <si>
    <t>Los resultados del segundo café del mundo, se encuentran pendiente.</t>
  </si>
  <si>
    <t>En el primer café del mundo 26 personas diligenciaron la encuesta satisfacción obteniendo una calificación 4,6 sobre 5 el evento realizado. (información clara y de interés)
Los resultados del segundo café del mundo, fue de 4,9 sobre 5, lo cual indica un alto grado de satisfacción.</t>
  </si>
  <si>
    <t>Actividad con producto cumplido al 100%, en gestión esta pendiente la publicación del informe de resultados a los grupos de interés.</t>
  </si>
  <si>
    <t>Descripción: 1.Se realizó preparación del formato interno de reporte para la vigencia 2021 
2.Se gestionó solicitud de reporte de avance del plan con con las dependencias, corte 30 de abril, brindadno acompañamiento por demanda
3. Se llevó a cabo compilación de los reportes de las dependencias, sobre el cumplimiento de las actividades del plan de participación en el 1º cutrimestre de la vigencia, en el formato interno de reporte
4. Se gestionó su publicación en página web del reporte. 5. Por otro lado, se presentaron los resultados de avance del plan para el 1º cuatrimestre 2021 ante el comité de gestión y desempeño.
6. Se construyó el dataset con los seguimientos acumulados al plan de particiapción y se publicó en el portal de datos abiertos del Estado colombiano.
7. Se gestionó actualización del plan de participación para incluir nuevas actividades</t>
  </si>
  <si>
    <t>Evidencias:  1. Documento Formato interno de reporte 2021 para el 1º cuatrimestre.
2. ppt del comité con socialización de avance y correo de  entrega
3. Correos de seguimiento 
4. Link de publicación en página web: https://www.minjusticia.gov.co/servicio-ciudadano/Imagenesparticipa/Lineamientos/Formato%20interno%20de%20reporte%20de%20plan%20de%20participacion%20ciudadana_1_Cuatrimestre_2021.xlsx
5. Link publciación en datos abiertos: https://www.datos.gov.co/Justicia-y-Derecho/Seguimiento-acumulado-de-actividades-de-participac/kfcm-k5vw</t>
  </si>
  <si>
    <t>Actividad con avance en términos.</t>
  </si>
  <si>
    <t>1. El mapa interactivo de participacion ciudadana 2021, elaborado en el corte 1, se actualizó y se encuentra publicado y productivo en la sección particpe de la página web, en la ruta: https://www.minjusticia.gov.co/servicio-ciudadano/Paginas/Participe/Mapa-de-espacios-de-participacion.aspx
2. se realiza mesa de trabajo con DTIJ para hacer seguimiento al avance de actualización del espacio virtual MinJusticia Te Escucha
3. Se implementa la primera fase de publicación de estructura y contenidos del espacio virtual MinJusticia Te Escucha, cumpliendo los lineamientos del anexo 2 de la Resolución 1519 de 2020.
4. Se gestiona con la DTIJ la actualización y reorganización de contenidos en el espacio virtual.
5. Se realiza mesa de trabajo con la OAP para articular los contenidos de RDC para la sección.
6. Se avanza en la construcción de herramientas insumo para publicar en la sección dentro de la fase 2 de actualización.
7. Se avanzó con la implementación de la fase 2 del menú participe.</t>
  </si>
  <si>
    <t>1. Documento con requerimiento de nueva estructura fase 1, 2 y 3.
2. Emails y casos de mesa de ayuda, de gestión de actualización con la DTIJ
3. Evidencias de reunión
4.Herramientas en construcción (calendario y cartilla)
5. Captura de pantalla del mapa interactivo de particiáción ciudadana 2021, publicada en la subsección Minjusticia te escucha.   
6. Archivo de texto con la url al mapa publicado. 
7. Impresión de página y link de espacio virtual actualizado: https://www.minjusticia.gov.co/Servicio-al-Ciudadano/Participe</t>
  </si>
  <si>
    <t>1. Se compilaron los reportes de las dependencias en el formato interno de seguimiento correspondiente al corte 30 de abril de 2021 y se publica el formato en página web.
2. Se realiza mesa de trabajo con la DTIJ para estructurar el dataset con la ejecución de actividades de partcipación documentadas en el formato, el cual se envió para publicación al portal de datos abiertos del estado colombiano, el día 30 de junio de 2021.</t>
  </si>
  <si>
    <t>1. Formato interno de reporte corte 30 de abril 2021.
2. Link de publicación: https://www.minjusticia.gov.co/servicio-ciudadano/Imagenesparticipa/Lineamientos/Formato%20interno%20de%20reporte%20de%20plan%20de%20participacion%20ciudadana_1_Cuatrimestre_2021.xlsx
3. Evidencia de reunión datos abiertos con DTIJ
4. Dataset estructurado y correo de envío a publicación</t>
  </si>
  <si>
    <t>Siguiendo los lineamientos de la G-GG-01 y del MURC, se preparó, convocó y dictó capacitación de preparación al equipo caracterizador para Rendición de Cuentas (viceministerios, GSC y AOP), sobre la metodología para el desarrollo del ejericio de identificación y mapeo de grupos de interés relevantes para  las estrategias de participación ciudadana de la Entidad. La segunda etapa se iniciará una vez la Alta Dirección priorice las tematicas sobre las cuales va rendir cuenta en la audiencia 2021.</t>
  </si>
  <si>
    <t xml:space="preserve">Evidencias: 1. Evidencias de convocatoria y socialización de memorias 2.Documento presentación de la jornada de capacitación a equipos RDC
3.Evidencias de asistencia al evento de capacitación a equipos RDC
4. Link de grabación de la jornada: MetodologíasyResultadosEjerciciodeCaracterizaciónMinjusticia-20210615_150831-Grabacióndelareunión.mp4
</t>
  </si>
  <si>
    <t>1. Se articuló con el DAFP la realización de una jornada de capacitación especializada sobre caracterización de grupos de interés a los enlaces de participación y de dependencias líderes de política de gestión y desempeño del MinJusticia
2. Se realizó convocatoria de la jornada de capacitación especializada sobre caracterización de grupos de interés a los enlaces de participación y de dependencias líderes de política de gestión y desempeño del MinJusticia. la cual se ejecutará el 2 de julio.
3. Se preparó, convocó y dictó charla sobre caracterización de grupos de interés para las estrategias de participación ciudadana a los equipos de RDC de la Entidad de los dos viceministerios.</t>
  </si>
  <si>
    <t xml:space="preserve">1. Evidencias de articulación y realización de jornada de capacitación con DAFP sobre caracterización de grupos de interés
2. Evidencias de convocatoria a enlaces
3.Documento presentación de la jornada de capacitación a equipos RDC
4.Evidencias de asistencia al evento de capacitación a equipos RDC
5. Evidencias de convocatoria, asistencia y articulación a la 2ª jornada de capacitación a enlaces de particiapción.
6. Links de grabación de las jornadas: MetodologíasyResultadosEjerciciodeCaracterizaciónMinjusticia-20210615_150831-Grabacióndelareunión.mp4
Innovación pública + Fase 2 de la APP _Minjusticia_-20210518_090512-Grabación de la reunión.mp4
https://funcionpublicagovco-my.sharepoint.com/:v:/g/personal/jmunoz_funcionpublica_gov_co/EXU4f2rJWb1MopOxKv671BwBPyBcz1ypMQSmd4BkulEW3Q?e=qItOqY </t>
  </si>
  <si>
    <t>Actividad cumplida al 100%, incluso superando la meta.</t>
  </si>
  <si>
    <t>En articulación con el DAFP y las entidades del sector justicia, se llevaron a cabo 3 diálogos virtuales de saberes sobre control social y conformación de  veedurías ciudadanas, con enfoque diferencial, en los cuales se recibieron un total de 1303 inscripciones de la ciudadanía. Así mismo, las cifras de registro y visualización por evento fueron:
Diálogo con ciudadanía en general: 303 registros, 1682 vistas.
Diálogo con grupos étnicos: 187 registros, 773 vistas. Realizado en el marco de la semana de la integridad.
Diálogo con población con discapacidad: 80 registros, 349 vistas.</t>
  </si>
  <si>
    <t>1. soportes de reuniones realizadas con el DAFP y correos electrónicos, presentaciones
2. Link de informe de resultados de los diálogos: https://www.minjusticia.gov.co/servicio-ciudadano/Imagenesparticipa/InformeResultados/Informe%20de%20Dia%C2%B4logos%20de%20Saberes_Control%20Social%20y%20Conformacio%C2%B4n%20de%20Veeduri%C2%B4as.pdf 
3. soportes de convocatoria, inscripción y caracterización</t>
  </si>
  <si>
    <t>Correo electrónico
Memorando
Mesas de trabajo</t>
  </si>
  <si>
    <t>Correos electrónicos
Redes sociales
Página web</t>
  </si>
  <si>
    <t>11/08/2021
18/08/2021
25/08/2021</t>
  </si>
  <si>
    <t>Youtube live</t>
  </si>
  <si>
    <t>Diálogo con ciudadanía en general: 303 registros, 1682 vistas.
Diálogo con grupos étnicos: 187 registros, 773 vistas. Realizado en el marco de la semana de la integridad.
Diálogo con población con discapacidad: 80 registros, 349 vistas.</t>
  </si>
  <si>
    <t>58% muy satisfecho
39% satisfecho
2% conforme
1% no calificar
0% insatisfecho</t>
  </si>
  <si>
    <t>Enviar memorias a ciudadanos inscritos, plan de formación en control social y links de interés</t>
  </si>
  <si>
    <t>Se cumplió 100% envío</t>
  </si>
  <si>
    <t>28/06/2021 (caracterización enlaces de participación)
10/06/2021 (caracterización apra RDC)
14/05/2021
(innovación abierta)</t>
  </si>
  <si>
    <t>Correo electrónico
Teams</t>
  </si>
  <si>
    <t>02/07/2021 (caracterización enlaces de participación)
15/06/2021 (caracterización apra RDC)
18/05/2021
(innovación abierta)</t>
  </si>
  <si>
    <t>11 participantes</t>
  </si>
  <si>
    <t>32 participantes</t>
  </si>
  <si>
    <t>82 participantes</t>
  </si>
  <si>
    <t>400 participantes</t>
  </si>
  <si>
    <t>El día del conversatorio se firmó lista de asistencia por 53 personas; el video ya tiene 330 visualizaciones</t>
  </si>
  <si>
    <t xml:space="preserve">1) 73
2) 23
3) 41
</t>
  </si>
  <si>
    <t xml:space="preserve">1) 73
2) 41
</t>
  </si>
  <si>
    <t>1) 12 (caracterización enlaces de participación)
2) 9 (caracterización apra RDC)
3) 36
(innovación abierta)</t>
  </si>
  <si>
    <t>Actividad con producto cumplido al 100%, en gestión esta en términos, pero tiene pendiente la entrega y publicación del informe de resultados a los grupos de interés.</t>
  </si>
  <si>
    <t>Actividad con avance de gestión, en términos. Se recomienda a la dependencia iniciar ejeución de producto para cumplir con oportunidad los productos programados, y atender los lineamientos del M-GG-02. Se realizó mesa de trabajo con la dependencia que advierte dificultades en la programación de fecha de los eventos, ya que depende de la negociación con la comunidad Rom</t>
  </si>
  <si>
    <t xml:space="preserve">Actividad en avance en términos. </t>
  </si>
  <si>
    <t>La actividad se cumplió al 100% en el corte 1 de seguimiento.</t>
  </si>
  <si>
    <t>SIN: Sin iniciar</t>
  </si>
  <si>
    <t>NA: No aplica</t>
  </si>
  <si>
    <t>Siglas de referencia para lectura de seguimiento</t>
  </si>
  <si>
    <t>Informe de ejecución de la actividad</t>
  </si>
  <si>
    <t xml:space="preserve">26 de agosto 2021 Se envío al director de TI y al secretario general del MJD.
</t>
  </si>
  <si>
    <t xml:space="preserve">Presentación sesión Celular Sectoriales.
Públicación informe en página web
</t>
  </si>
  <si>
    <t xml:space="preserve">El Minjusticia participó en la primera feria acércate del año 2021 convocada por el  DAFP, en el municipio de San Jacinto – Bolívar.La oferta de servicios presentada para la municipio fue:Programa Nacional de Casas de Justicia y Centros de Convivencia Ciudadana – Conciliatón,Legalapp, Suin- Juriscol,Rutas de acceso y protocolos atención a victimas. Se contó con la participación de la casa de justicia en el stand de Ministerio y se dictaron charlas referente al ABC Derecho de Petición. Igualmente se realizó capacitación a los servidores públicos sobre la importancia de la participación ciudadana y el control social, la oferta institucional incluyendo temas de genero y discapacidad </t>
  </si>
  <si>
    <t>Presentación de Resultados y evidencias. Informe Participación Feria  San Jacinto
Listados de asistencia y Encuestas de percepción ciudadana.</t>
  </si>
  <si>
    <t>Del 9 al 13 de agosto 2021</t>
  </si>
  <si>
    <t>Redes sociales (facebook, twitter)</t>
  </si>
  <si>
    <t>Redes sociales (facebook, twitter), piezas graficas, correo de invitación</t>
  </si>
  <si>
    <t>Del 12 y 13 de agosto 2021</t>
  </si>
  <si>
    <t>Orientación y atención a victimas 190 personas atendidas, servicio de información de la oferta instittucional (71 personas atendidas) y 20 personas participaron en la jornada capacitación</t>
  </si>
  <si>
    <t>100% de los ciudadanos encuestasdos respodieron que la información entregada fue buena</t>
  </si>
  <si>
    <t>Avance</t>
  </si>
  <si>
    <t>Ponderado</t>
  </si>
  <si>
    <t>Total actividades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</si>
</sst>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2">
    <font>
      <sz val="11"/>
      <color theme="1"/>
      <name val="Calibri"/>
      <family val="2"/>
      <scheme val="minor"/>
    </font>
    <font>
      <u/>
      <sz val="11"/>
      <color theme="10"/>
      <name val="Calibri"/>
      <family val="2"/>
      <scheme val="minor"/>
    </font>
    <font>
      <u/>
      <sz val="11"/>
      <color theme="11"/>
      <name val="Calibri"/>
      <family val="2"/>
      <scheme val="minor"/>
    </font>
    <font>
      <sz val="11"/>
      <color theme="1"/>
      <name val="Gadugi"/>
      <family val="2"/>
    </font>
    <font>
      <b/>
      <sz val="24"/>
      <color theme="1"/>
      <name val="Gadugi"/>
      <family val="2"/>
    </font>
    <font>
      <b/>
      <sz val="24"/>
      <color theme="0"/>
      <name val="Gadugi"/>
      <family val="2"/>
    </font>
    <font>
      <b/>
      <sz val="36"/>
      <color theme="0"/>
      <name val="Gadugi"/>
      <family val="2"/>
    </font>
    <font>
      <i/>
      <sz val="16"/>
      <color theme="1"/>
      <name val="Gadugi"/>
      <family val="2"/>
    </font>
    <font>
      <sz val="13"/>
      <color theme="1"/>
      <name val="Gadugi"/>
      <family val="2"/>
    </font>
    <font>
      <b/>
      <sz val="28"/>
      <color theme="1"/>
      <name val="Gadugi"/>
      <family val="2"/>
    </font>
    <font>
      <b/>
      <sz val="12"/>
      <name val="Lucida Sans"/>
      <family val="2"/>
    </font>
    <font>
      <b/>
      <sz val="12"/>
      <color theme="1"/>
      <name val="Lucida Sans"/>
      <family val="2"/>
    </font>
    <font>
      <sz val="12"/>
      <color theme="1"/>
      <name val="Lucida Sans"/>
      <family val="2"/>
    </font>
    <font>
      <sz val="12"/>
      <name val="Lucida Sans"/>
      <family val="2"/>
    </font>
    <font>
      <sz val="12"/>
      <color rgb="FF000000"/>
      <name val="Lucida Sans"/>
      <family val="2"/>
    </font>
    <font>
      <sz val="11"/>
      <color theme="1"/>
      <name val="Calibri"/>
      <family val="2"/>
      <scheme val="minor"/>
    </font>
    <font>
      <sz val="12"/>
      <color indexed="81"/>
      <name val="Tahoma"/>
      <family val="2"/>
    </font>
    <font>
      <b/>
      <sz val="12"/>
      <name val="Arial"/>
      <family val="2"/>
    </font>
    <font>
      <sz val="11"/>
      <name val="Arial"/>
      <family val="2"/>
    </font>
    <font>
      <sz val="11"/>
      <color theme="1"/>
      <name val="Arial"/>
      <family val="2"/>
    </font>
    <font>
      <b/>
      <sz val="36"/>
      <color theme="1"/>
      <name val="Arial"/>
      <family val="2"/>
    </font>
    <font>
      <b/>
      <sz val="22"/>
      <color theme="0"/>
      <name val="Arial"/>
      <family val="2"/>
    </font>
    <font>
      <b/>
      <sz val="11"/>
      <color theme="1"/>
      <name val="Arial"/>
      <family val="2"/>
    </font>
    <font>
      <sz val="16"/>
      <color theme="1"/>
      <name val="Arial"/>
      <family val="2"/>
    </font>
    <font>
      <b/>
      <sz val="14"/>
      <color indexed="81"/>
      <name val="Calibri"/>
      <family val="2"/>
    </font>
    <font>
      <b/>
      <sz val="14"/>
      <color rgb="FF0000FF"/>
      <name val="Calibri"/>
      <family val="2"/>
    </font>
    <font>
      <sz val="14"/>
      <color indexed="81"/>
      <name val="Calibri"/>
      <family val="2"/>
    </font>
    <font>
      <b/>
      <sz val="14"/>
      <color rgb="FF008000"/>
      <name val="Calibri"/>
      <family val="2"/>
    </font>
    <font>
      <sz val="8"/>
      <name val="Calibri"/>
      <family val="2"/>
      <scheme val="minor"/>
    </font>
    <font>
      <sz val="11"/>
      <color rgb="FF000000"/>
      <name val="Arial"/>
      <family val="2"/>
    </font>
    <font>
      <b/>
      <sz val="16"/>
      <color theme="0"/>
      <name val="Arial"/>
      <family val="2"/>
    </font>
    <font>
      <sz val="11"/>
      <color theme="0"/>
      <name val="Arial"/>
      <family val="2"/>
    </font>
    <font>
      <sz val="18"/>
      <color theme="1"/>
      <name val="Arial"/>
      <family val="2"/>
    </font>
    <font>
      <sz val="20"/>
      <color theme="1"/>
      <name val="Arial"/>
      <family val="2"/>
    </font>
    <font>
      <b/>
      <sz val="22"/>
      <name val="Arial"/>
      <family val="2"/>
    </font>
    <font>
      <b/>
      <sz val="14"/>
      <color theme="1"/>
      <name val="Calibri"/>
      <family val="2"/>
      <scheme val="minor"/>
    </font>
    <font>
      <sz val="26"/>
      <color theme="1"/>
      <name val="Arial"/>
      <family val="2"/>
    </font>
    <font>
      <sz val="10"/>
      <color theme="1"/>
      <name val="Arial"/>
      <family val="2"/>
    </font>
    <font>
      <b/>
      <sz val="10"/>
      <color theme="1"/>
      <name val="Arial"/>
      <family val="2"/>
    </font>
    <font>
      <b/>
      <sz val="11"/>
      <name val="Arial"/>
      <family val="2"/>
    </font>
    <font>
      <sz val="11"/>
      <color rgb="FFFF0000"/>
      <name val="Arial"/>
      <family val="2"/>
    </font>
    <font>
      <b/>
      <sz val="11"/>
      <color theme="0"/>
      <name val="Lucida Sans"/>
      <family val="2"/>
    </font>
    <font>
      <sz val="11"/>
      <name val="Lucida Sans"/>
      <family val="2"/>
    </font>
    <font>
      <sz val="11"/>
      <color theme="1"/>
      <name val="Lucida Sans"/>
      <family val="2"/>
    </font>
    <font>
      <u/>
      <sz val="11"/>
      <color theme="10"/>
      <name val="Lucida Sans"/>
      <family val="2"/>
    </font>
    <font>
      <sz val="11"/>
      <name val="Calibri"/>
      <family val="2"/>
      <scheme val="minor"/>
    </font>
    <font>
      <b/>
      <sz val="22"/>
      <color theme="1"/>
      <name val="Arial"/>
      <family val="2"/>
    </font>
    <font>
      <sz val="12"/>
      <color rgb="FF9C0006"/>
      <name val="Calibri"/>
      <family val="2"/>
      <scheme val="minor"/>
    </font>
    <font>
      <sz val="10"/>
      <color rgb="FF000000"/>
      <name val="Arial"/>
      <family val="2"/>
    </font>
    <font>
      <sz val="12"/>
      <name val="Calibri"/>
      <family val="2"/>
      <scheme val="minor"/>
    </font>
    <font>
      <sz val="10"/>
      <name val="Arial"/>
      <family val="2"/>
    </font>
    <font>
      <b/>
      <sz val="16"/>
      <name val="Calibri"/>
      <family val="2"/>
      <scheme val="minor"/>
    </font>
    <font>
      <b/>
      <sz val="28"/>
      <color theme="1"/>
      <name val="Lucida Sans"/>
      <family val="2"/>
    </font>
    <font>
      <i/>
      <sz val="16"/>
      <color theme="1"/>
      <name val="Lucida Sans"/>
      <family val="2"/>
    </font>
    <font>
      <b/>
      <sz val="24"/>
      <color theme="0"/>
      <name val="Lucida Sans"/>
      <family val="2"/>
    </font>
    <font>
      <b/>
      <sz val="24"/>
      <color theme="1"/>
      <name val="Lucida Sans"/>
      <family val="2"/>
    </font>
    <font>
      <b/>
      <sz val="36"/>
      <color theme="0"/>
      <name val="Lucida Sans"/>
      <family val="2"/>
    </font>
    <font>
      <b/>
      <sz val="11"/>
      <name val="Lucida Sans"/>
      <family val="2"/>
    </font>
    <font>
      <b/>
      <sz val="11"/>
      <color theme="1"/>
      <name val="Lucida Sans"/>
      <family val="2"/>
    </font>
    <font>
      <sz val="11"/>
      <color rgb="FFFF6600"/>
      <name val="Lucida Sans"/>
      <family val="2"/>
    </font>
    <font>
      <sz val="15"/>
      <color rgb="FF073763"/>
      <name val="Mangal"/>
    </font>
    <font>
      <sz val="15"/>
      <color rgb="FF073763"/>
      <name val="Arial"/>
      <family val="2"/>
    </font>
    <font>
      <b/>
      <sz val="14"/>
      <color rgb="FF000000"/>
      <name val="Calibri"/>
      <family val="2"/>
    </font>
    <font>
      <sz val="14"/>
      <color rgb="FF000000"/>
      <name val="Calibri"/>
      <family val="2"/>
    </font>
    <font>
      <b/>
      <sz val="20"/>
      <color theme="1"/>
      <name val="Arial"/>
      <family val="2"/>
    </font>
    <font>
      <sz val="8"/>
      <color theme="1"/>
      <name val="Arial"/>
      <family val="2"/>
    </font>
    <font>
      <sz val="10"/>
      <color rgb="FF0070C0"/>
      <name val="Arial"/>
      <family val="2"/>
    </font>
    <font>
      <b/>
      <sz val="8"/>
      <color theme="1"/>
      <name val="Arial"/>
      <family val="2"/>
    </font>
    <font>
      <b/>
      <u/>
      <sz val="8"/>
      <color theme="1"/>
      <name val="Arial"/>
      <family val="2"/>
    </font>
    <font>
      <b/>
      <u/>
      <sz val="11"/>
      <color theme="1"/>
      <name val="Arial"/>
      <family val="2"/>
    </font>
    <font>
      <b/>
      <sz val="18"/>
      <color theme="1"/>
      <name val="Arial"/>
      <family val="2"/>
    </font>
    <font>
      <sz val="12"/>
      <color rgb="FF000000"/>
      <name val="Tahoma"/>
      <family val="2"/>
    </font>
  </fonts>
  <fills count="24">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C000"/>
        <bgColor indexed="64"/>
      </patternFill>
    </fill>
    <fill>
      <patternFill patternType="solid">
        <fgColor theme="3" tint="-0.249977111117893"/>
        <bgColor indexed="64"/>
      </patternFill>
    </fill>
    <fill>
      <patternFill patternType="solid">
        <fgColor rgb="FF00B0F0"/>
        <bgColor indexed="64"/>
      </patternFill>
    </fill>
    <fill>
      <patternFill patternType="solid">
        <fgColor rgb="FFFF9933"/>
        <bgColor indexed="64"/>
      </patternFill>
    </fill>
    <fill>
      <patternFill patternType="solid">
        <fgColor rgb="FF7030A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249977111117893"/>
        <bgColor indexed="64"/>
      </patternFill>
    </fill>
    <fill>
      <patternFill patternType="solid">
        <fgColor rgb="FF660066"/>
        <bgColor indexed="64"/>
      </patternFill>
    </fill>
    <fill>
      <patternFill patternType="solid">
        <fgColor rgb="FF3366FF"/>
        <bgColor indexed="64"/>
      </patternFill>
    </fill>
    <fill>
      <patternFill patternType="solid">
        <fgColor theme="7" tint="0.39997558519241921"/>
        <bgColor indexed="64"/>
      </patternFill>
    </fill>
    <fill>
      <patternFill patternType="solid">
        <fgColor rgb="FFFFFF00"/>
        <bgColor indexed="64"/>
      </patternFill>
    </fill>
    <fill>
      <patternFill patternType="solid">
        <fgColor theme="0"/>
        <bgColor theme="0"/>
      </patternFill>
    </fill>
    <fill>
      <patternFill patternType="solid">
        <fgColor rgb="FFCCFFCC"/>
        <bgColor indexed="64"/>
      </patternFill>
    </fill>
    <fill>
      <patternFill patternType="solid">
        <fgColor rgb="FFFFFFFF"/>
        <bgColor rgb="FF000000"/>
      </patternFill>
    </fill>
    <fill>
      <patternFill patternType="solid">
        <fgColor rgb="FFFFC7CE"/>
      </patternFill>
    </fill>
    <fill>
      <patternFill patternType="solid">
        <fgColor theme="8" tint="0.79998168889431442"/>
        <bgColor indexed="64"/>
      </patternFill>
    </fill>
    <fill>
      <patternFill patternType="solid">
        <fgColor theme="0" tint="-0.34998626667073579"/>
        <bgColor indexed="64"/>
      </patternFill>
    </fill>
    <fill>
      <patternFill patternType="solid">
        <fgColor rgb="FFFFFFCC"/>
        <bgColor indexed="64"/>
      </patternFill>
    </fill>
    <fill>
      <patternFill patternType="solid">
        <fgColor theme="5" tint="0.79998168889431442"/>
        <bgColor indexed="64"/>
      </patternFill>
    </fill>
  </fills>
  <borders count="91">
    <border>
      <left/>
      <right/>
      <top/>
      <bottom/>
      <diagonal/>
    </border>
    <border>
      <left style="thin">
        <color auto="1"/>
      </left>
      <right style="thin">
        <color auto="1"/>
      </right>
      <top style="thin">
        <color auto="1"/>
      </top>
      <bottom style="thin">
        <color auto="1"/>
      </bottom>
      <diagonal/>
    </border>
    <border>
      <left style="slantDashDot">
        <color theme="3"/>
      </left>
      <right/>
      <top style="slantDashDot">
        <color theme="3"/>
      </top>
      <bottom/>
      <diagonal/>
    </border>
    <border>
      <left style="slantDashDot">
        <color theme="3"/>
      </left>
      <right style="slantDashDot">
        <color theme="3"/>
      </right>
      <top style="slantDashDot">
        <color theme="3"/>
      </top>
      <bottom/>
      <diagonal/>
    </border>
    <border>
      <left style="medium">
        <color theme="3"/>
      </left>
      <right style="medium">
        <color theme="3"/>
      </right>
      <top style="medium">
        <color theme="3"/>
      </top>
      <bottom style="medium">
        <color theme="3"/>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medium">
        <color theme="3"/>
      </left>
      <right style="slantDashDot">
        <color theme="3"/>
      </right>
      <top style="medium">
        <color theme="3"/>
      </top>
      <bottom style="medium">
        <color theme="3"/>
      </bottom>
      <diagonal/>
    </border>
    <border>
      <left style="slantDashDot">
        <color theme="3"/>
      </left>
      <right style="slantDashDot">
        <color theme="3"/>
      </right>
      <top style="medium">
        <color theme="3"/>
      </top>
      <bottom style="medium">
        <color theme="3"/>
      </bottom>
      <diagonal/>
    </border>
    <border>
      <left style="slantDashDot">
        <color theme="3"/>
      </left>
      <right style="medium">
        <color theme="3"/>
      </right>
      <top style="medium">
        <color theme="3"/>
      </top>
      <bottom style="medium">
        <color theme="3"/>
      </bottom>
      <diagonal/>
    </border>
    <border>
      <left style="medium">
        <color theme="3"/>
      </left>
      <right style="slantDashDot">
        <color theme="3"/>
      </right>
      <top style="medium">
        <color theme="3"/>
      </top>
      <bottom/>
      <diagonal/>
    </border>
    <border>
      <left style="slantDashDot">
        <color theme="3"/>
      </left>
      <right style="slantDashDot">
        <color theme="3"/>
      </right>
      <top style="medium">
        <color theme="3"/>
      </top>
      <bottom/>
      <diagonal/>
    </border>
    <border>
      <left/>
      <right style="hair">
        <color theme="3"/>
      </right>
      <top/>
      <bottom/>
      <diagonal/>
    </border>
    <border>
      <left style="hair">
        <color theme="3"/>
      </left>
      <right/>
      <top/>
      <bottom style="hair">
        <color theme="3"/>
      </bottom>
      <diagonal/>
    </border>
    <border>
      <left/>
      <right/>
      <top/>
      <bottom style="hair">
        <color theme="3"/>
      </bottom>
      <diagonal/>
    </border>
    <border>
      <left/>
      <right style="hair">
        <color theme="3"/>
      </right>
      <top/>
      <bottom style="hair">
        <color theme="3"/>
      </bottom>
      <diagonal/>
    </border>
    <border>
      <left style="hair">
        <color theme="3"/>
      </left>
      <right style="hair">
        <color theme="3"/>
      </right>
      <top/>
      <bottom/>
      <diagonal/>
    </border>
    <border>
      <left style="hair">
        <color theme="3"/>
      </left>
      <right style="hair">
        <color theme="3"/>
      </right>
      <top/>
      <bottom style="hair">
        <color theme="3"/>
      </bottom>
      <diagonal/>
    </border>
    <border>
      <left/>
      <right style="slantDashDot">
        <color theme="3"/>
      </right>
      <top style="medium">
        <color theme="3"/>
      </top>
      <bottom style="medium">
        <color theme="3"/>
      </bottom>
      <diagonal/>
    </border>
    <border>
      <left/>
      <right/>
      <top style="slantDashDot">
        <color theme="3"/>
      </top>
      <bottom/>
      <diagonal/>
    </border>
    <border>
      <left/>
      <right style="slantDashDot">
        <color theme="3"/>
      </right>
      <top style="slantDashDot">
        <color theme="3"/>
      </top>
      <bottom/>
      <diagonal/>
    </border>
    <border>
      <left style="thin">
        <color auto="1"/>
      </left>
      <right style="thin">
        <color auto="1"/>
      </right>
      <top/>
      <bottom style="thin">
        <color auto="1"/>
      </bottom>
      <diagonal/>
    </border>
    <border>
      <left style="slantDashDot">
        <color theme="3" tint="-0.249977111117893"/>
      </left>
      <right/>
      <top style="slantDashDot">
        <color theme="3" tint="-0.249977111117893"/>
      </top>
      <bottom/>
      <diagonal/>
    </border>
    <border>
      <left/>
      <right style="slantDashDot">
        <color theme="3"/>
      </right>
      <top style="slantDashDot">
        <color theme="3" tint="-0.249977111117893"/>
      </top>
      <bottom/>
      <diagonal/>
    </border>
    <border>
      <left style="slantDashDot">
        <color theme="3"/>
      </left>
      <right/>
      <top style="slantDashDot">
        <color theme="3" tint="-0.249977111117893"/>
      </top>
      <bottom style="thin">
        <color auto="1"/>
      </bottom>
      <diagonal/>
    </border>
    <border>
      <left style="thin">
        <color auto="1"/>
      </left>
      <right style="thin">
        <color auto="1"/>
      </right>
      <top style="slantDashDot">
        <color theme="3" tint="-0.249977111117893"/>
      </top>
      <bottom style="slantDashDot">
        <color theme="3"/>
      </bottom>
      <diagonal/>
    </border>
    <border>
      <left style="thin">
        <color auto="1"/>
      </left>
      <right/>
      <top style="slantDashDot">
        <color theme="3" tint="-0.249977111117893"/>
      </top>
      <bottom style="slantDashDot">
        <color theme="3"/>
      </bottom>
      <diagonal/>
    </border>
    <border>
      <left style="slantDashDot">
        <color theme="3"/>
      </left>
      <right style="slantDashDot">
        <color theme="3"/>
      </right>
      <top style="slantDashDot">
        <color theme="3" tint="-0.249977111117893"/>
      </top>
      <bottom style="thin">
        <color auto="1"/>
      </bottom>
      <diagonal/>
    </border>
    <border>
      <left style="slantDashDot">
        <color theme="3"/>
      </left>
      <right/>
      <top style="slantDashDot">
        <color theme="3" tint="-0.249977111117893"/>
      </top>
      <bottom style="slantDashDot">
        <color theme="3"/>
      </bottom>
      <diagonal/>
    </border>
    <border>
      <left/>
      <right/>
      <top style="slantDashDot">
        <color theme="3" tint="-0.249977111117893"/>
      </top>
      <bottom style="slantDashDot">
        <color theme="3"/>
      </bottom>
      <diagonal/>
    </border>
    <border>
      <left/>
      <right style="slantDashDot">
        <color theme="3"/>
      </right>
      <top style="slantDashDot">
        <color theme="3" tint="-0.249977111117893"/>
      </top>
      <bottom style="slantDashDot">
        <color theme="3"/>
      </bottom>
      <diagonal/>
    </border>
    <border>
      <left style="slantDashDot">
        <color theme="3"/>
      </left>
      <right style="slantDashDot">
        <color theme="3" tint="-0.249977111117893"/>
      </right>
      <top style="slantDashDot">
        <color theme="3" tint="-0.249977111117893"/>
      </top>
      <bottom style="thin">
        <color auto="1"/>
      </bottom>
      <diagonal/>
    </border>
    <border>
      <left style="slantDashDot">
        <color theme="3" tint="-0.249977111117893"/>
      </left>
      <right/>
      <top/>
      <bottom style="slantDashDot">
        <color theme="3" tint="-0.249977111117893"/>
      </bottom>
      <diagonal/>
    </border>
    <border>
      <left/>
      <right style="slantDashDot">
        <color theme="3"/>
      </right>
      <top/>
      <bottom style="slantDashDot">
        <color theme="3" tint="-0.249977111117893"/>
      </bottom>
      <diagonal/>
    </border>
    <border>
      <left style="slantDashDot">
        <color theme="3"/>
      </left>
      <right/>
      <top style="thin">
        <color auto="1"/>
      </top>
      <bottom style="slantDashDot">
        <color theme="3" tint="-0.249977111117893"/>
      </bottom>
      <diagonal/>
    </border>
    <border>
      <left style="slantDashDot">
        <color theme="3"/>
      </left>
      <right/>
      <top/>
      <bottom style="slantDashDot">
        <color theme="3" tint="-0.249977111117893"/>
      </bottom>
      <diagonal/>
    </border>
    <border>
      <left style="slantDashDot">
        <color theme="3"/>
      </left>
      <right style="slantDashDot">
        <color theme="3"/>
      </right>
      <top style="thin">
        <color auto="1"/>
      </top>
      <bottom style="slantDashDot">
        <color theme="3" tint="-0.249977111117893"/>
      </bottom>
      <diagonal/>
    </border>
    <border>
      <left style="slantDashDot">
        <color theme="3"/>
      </left>
      <right style="slantDashDot">
        <color theme="3"/>
      </right>
      <top/>
      <bottom style="slantDashDot">
        <color theme="3" tint="-0.249977111117893"/>
      </bottom>
      <diagonal/>
    </border>
    <border>
      <left style="slantDashDot">
        <color theme="3"/>
      </left>
      <right style="slantDashDot">
        <color theme="3" tint="-0.249977111117893"/>
      </right>
      <top style="thin">
        <color auto="1"/>
      </top>
      <bottom style="slantDashDot">
        <color theme="3" tint="-0.249977111117893"/>
      </bottom>
      <diagonal/>
    </border>
    <border>
      <left style="medium">
        <color auto="1"/>
      </left>
      <right/>
      <top style="medium">
        <color auto="1"/>
      </top>
      <bottom style="medium">
        <color auto="1"/>
      </bottom>
      <diagonal/>
    </border>
    <border>
      <left style="medium">
        <color auto="1"/>
      </left>
      <right/>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bottom/>
      <diagonal/>
    </border>
    <border>
      <left style="medium">
        <color auto="1"/>
      </left>
      <right/>
      <top style="thin">
        <color auto="1"/>
      </top>
      <bottom style="thin">
        <color auto="1"/>
      </bottom>
      <diagonal/>
    </border>
    <border>
      <left/>
      <right/>
      <top style="medium">
        <color auto="1"/>
      </top>
      <bottom/>
      <diagonal/>
    </border>
    <border>
      <left style="slantDashDot">
        <color theme="3"/>
      </left>
      <right style="slantDashDot">
        <color theme="3"/>
      </right>
      <top/>
      <bottom style="thin">
        <color auto="1"/>
      </bottom>
      <diagonal/>
    </border>
    <border>
      <left style="slantDashDot">
        <color theme="3"/>
      </left>
      <right/>
      <top/>
      <bottom style="slantDashDot">
        <color theme="3"/>
      </bottom>
      <diagonal/>
    </border>
    <border>
      <left/>
      <right/>
      <top/>
      <bottom style="slantDashDot">
        <color theme="3"/>
      </bottom>
      <diagonal/>
    </border>
    <border>
      <left/>
      <right style="slantDashDot">
        <color theme="3"/>
      </right>
      <top/>
      <bottom style="slantDashDot">
        <color theme="3"/>
      </bottom>
      <diagonal/>
    </border>
    <border>
      <left style="slantDashDot">
        <color theme="3"/>
      </left>
      <right style="slantDashDot">
        <color theme="3"/>
      </right>
      <top style="thin">
        <color auto="1"/>
      </top>
      <bottom style="slantDashDot">
        <color theme="3"/>
      </bottom>
      <diagonal/>
    </border>
    <border>
      <left style="slantDashDot">
        <color theme="3"/>
      </left>
      <right style="slantDashDot">
        <color theme="3"/>
      </right>
      <top/>
      <bottom style="slantDashDot">
        <color theme="3"/>
      </bottom>
      <diagonal/>
    </border>
    <border>
      <left style="slantDashDot">
        <color theme="3"/>
      </left>
      <right/>
      <top style="slantDashDot">
        <color theme="3"/>
      </top>
      <bottom style="slantDashDot">
        <color theme="3"/>
      </bottom>
      <diagonal/>
    </border>
    <border>
      <left/>
      <right/>
      <top style="slantDashDot">
        <color theme="3"/>
      </top>
      <bottom style="slantDashDot">
        <color theme="3"/>
      </bottom>
      <diagonal/>
    </border>
    <border>
      <left style="thin">
        <color auto="1"/>
      </left>
      <right/>
      <top style="thin">
        <color auto="1"/>
      </top>
      <bottom style="thin">
        <color auto="1"/>
      </bottom>
      <diagonal/>
    </border>
    <border>
      <left/>
      <right/>
      <top style="medium">
        <color auto="1"/>
      </top>
      <bottom style="medium">
        <color auto="1"/>
      </bottom>
      <diagonal/>
    </border>
    <border>
      <left style="medium">
        <color auto="1"/>
      </left>
      <right/>
      <top/>
      <bottom style="thin">
        <color auto="1"/>
      </bottom>
      <diagonal/>
    </border>
    <border>
      <left style="medium">
        <color auto="1"/>
      </left>
      <right/>
      <top style="thin">
        <color auto="1"/>
      </top>
      <bottom style="slantDashDot">
        <color theme="3"/>
      </bottom>
      <diagonal/>
    </border>
    <border>
      <left style="medium">
        <color auto="1"/>
      </left>
      <right style="thin">
        <color auto="1"/>
      </right>
      <top/>
      <bottom style="thin">
        <color auto="1"/>
      </bottom>
      <diagonal/>
    </border>
    <border>
      <left/>
      <right style="slantDashDot">
        <color theme="3"/>
      </right>
      <top style="slantDashDot">
        <color theme="3"/>
      </top>
      <bottom style="slantDashDot">
        <color theme="3"/>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
      <left style="dotted">
        <color rgb="FF002060"/>
      </left>
      <right style="dotted">
        <color rgb="FF002060"/>
      </right>
      <top style="dotted">
        <color rgb="FF002060"/>
      </top>
      <bottom style="dotted">
        <color rgb="FF002060"/>
      </bottom>
      <diagonal/>
    </border>
    <border>
      <left style="medium">
        <color auto="1"/>
      </left>
      <right/>
      <top/>
      <bottom style="medium">
        <color auto="1"/>
      </bottom>
      <diagonal/>
    </border>
    <border>
      <left/>
      <right/>
      <top/>
      <bottom style="medium">
        <color auto="1"/>
      </bottom>
      <diagonal/>
    </border>
    <border>
      <left/>
      <right style="medium">
        <color auto="1"/>
      </right>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right style="thin">
        <color auto="1"/>
      </right>
      <top style="thin">
        <color auto="1"/>
      </top>
      <bottom style="thin">
        <color auto="1"/>
      </bottom>
      <diagonal/>
    </border>
    <border>
      <left style="slantDashDot">
        <color theme="3"/>
      </left>
      <right style="slantDashDot">
        <color theme="3"/>
      </right>
      <top/>
      <bottom/>
      <diagonal/>
    </border>
    <border>
      <left style="thin">
        <color auto="1"/>
      </left>
      <right style="thin">
        <color auto="1"/>
      </right>
      <top style="thin">
        <color auto="1"/>
      </top>
      <bottom/>
      <diagonal/>
    </border>
    <border>
      <left style="thin">
        <color auto="1"/>
      </left>
      <right style="thin">
        <color auto="1"/>
      </right>
      <top/>
      <bottom/>
      <diagonal/>
    </border>
    <border>
      <left style="slantDashDot">
        <color theme="3"/>
      </left>
      <right/>
      <top style="slantDashDot">
        <color theme="3" tint="-0.249977111117893"/>
      </top>
      <bottom/>
      <diagonal/>
    </border>
    <border>
      <left style="thin">
        <color auto="1"/>
      </left>
      <right/>
      <top/>
      <bottom style="medium">
        <color auto="1"/>
      </bottom>
      <diagonal/>
    </border>
    <border>
      <left style="slantDashDot">
        <color theme="3"/>
      </left>
      <right style="slantDashDot">
        <color theme="3"/>
      </right>
      <top style="slantDashDot">
        <color theme="3" tint="-0.249977111117893"/>
      </top>
      <bottom/>
      <diagonal/>
    </border>
    <border>
      <left/>
      <right/>
      <top style="slantDashDot">
        <color theme="3" tint="-0.249977111117893"/>
      </top>
      <bottom style="thin">
        <color auto="1"/>
      </bottom>
      <diagonal/>
    </border>
    <border>
      <left style="slantDashDot">
        <color theme="3" tint="-0.249977111117893"/>
      </left>
      <right/>
      <top/>
      <bottom/>
      <diagonal/>
    </border>
    <border>
      <left/>
      <right style="slantDashDot">
        <color theme="3"/>
      </right>
      <top/>
      <bottom/>
      <diagonal/>
    </border>
    <border>
      <left style="slantDashDot">
        <color theme="3"/>
      </left>
      <right/>
      <top style="thin">
        <color auto="1"/>
      </top>
      <bottom/>
      <diagonal/>
    </border>
    <border>
      <left style="slantDashDot">
        <color theme="3"/>
      </left>
      <right/>
      <top/>
      <bottom/>
      <diagonal/>
    </border>
    <border>
      <left style="slantDashDot">
        <color theme="3"/>
      </left>
      <right style="slantDashDot">
        <color theme="3"/>
      </right>
      <top style="thin">
        <color auto="1"/>
      </top>
      <bottom/>
      <diagonal/>
    </border>
    <border>
      <left style="slantDashDot">
        <color theme="3"/>
      </left>
      <right style="slantDashDot">
        <color theme="3" tint="-0.249977111117893"/>
      </right>
      <top style="thin">
        <color auto="1"/>
      </top>
      <bottom/>
      <diagonal/>
    </border>
  </borders>
  <cellStyleXfs count="320">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9" fontId="15"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47" fillId="19" borderId="0" applyNumberFormat="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cellStyleXfs>
  <cellXfs count="357">
    <xf numFmtId="0" fontId="0" fillId="0" borderId="0" xfId="0"/>
    <xf numFmtId="0" fontId="3" fillId="2" borderId="0" xfId="0" applyFont="1" applyFill="1"/>
    <xf numFmtId="0" fontId="5" fillId="4" borderId="4" xfId="0" applyFont="1" applyFill="1" applyBorder="1" applyAlignment="1">
      <alignment horizontal="center" vertical="center" wrapText="1"/>
    </xf>
    <xf numFmtId="0" fontId="3" fillId="2" borderId="0" xfId="0" applyFont="1" applyFill="1" applyAlignment="1">
      <alignment horizontal="center"/>
    </xf>
    <xf numFmtId="0" fontId="3" fillId="2" borderId="0" xfId="0" applyFont="1" applyFill="1" applyAlignment="1"/>
    <xf numFmtId="0" fontId="8" fillId="2" borderId="0" xfId="0" applyFont="1" applyFill="1"/>
    <xf numFmtId="0" fontId="3" fillId="2" borderId="17" xfId="0" applyFont="1" applyFill="1" applyBorder="1" applyAlignment="1">
      <alignment horizontal="center"/>
    </xf>
    <xf numFmtId="0" fontId="3" fillId="2" borderId="18" xfId="0" applyFont="1" applyFill="1" applyBorder="1" applyAlignment="1">
      <alignment horizontal="center"/>
    </xf>
    <xf numFmtId="0" fontId="3" fillId="2" borderId="14" xfId="0" applyFont="1" applyFill="1" applyBorder="1" applyAlignment="1">
      <alignment horizontal="center"/>
    </xf>
    <xf numFmtId="0" fontId="3" fillId="2" borderId="0" xfId="0" applyFont="1" applyFill="1" applyAlignment="1">
      <alignment horizontal="center" wrapText="1"/>
    </xf>
    <xf numFmtId="0" fontId="3" fillId="2" borderId="0" xfId="0" applyFont="1" applyFill="1" applyAlignment="1">
      <alignment horizontal="center" vertical="center"/>
    </xf>
    <xf numFmtId="0" fontId="3" fillId="2" borderId="0" xfId="0" applyFont="1" applyFill="1" applyBorder="1" applyAlignment="1">
      <alignment horizontal="center" vertical="center"/>
    </xf>
    <xf numFmtId="0" fontId="3" fillId="2" borderId="15" xfId="0" applyFont="1" applyFill="1" applyBorder="1" applyAlignment="1">
      <alignment horizontal="center" vertical="center"/>
    </xf>
    <xf numFmtId="0" fontId="3" fillId="10" borderId="0" xfId="0" applyFont="1" applyFill="1"/>
    <xf numFmtId="0" fontId="11" fillId="3" borderId="36"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12" fillId="0" borderId="22" xfId="0" applyFont="1" applyFill="1" applyBorder="1" applyAlignment="1">
      <alignment horizontal="center" vertical="center" wrapText="1"/>
    </xf>
    <xf numFmtId="0" fontId="12" fillId="0" borderId="22" xfId="0" applyFont="1" applyFill="1" applyBorder="1" applyAlignment="1">
      <alignment horizontal="center" vertical="center"/>
    </xf>
    <xf numFmtId="0" fontId="12" fillId="9" borderId="22" xfId="0" applyFont="1" applyFill="1" applyBorder="1" applyAlignment="1">
      <alignment horizontal="center" vertical="center"/>
    </xf>
    <xf numFmtId="0" fontId="12" fillId="2" borderId="22" xfId="0" applyFont="1" applyFill="1" applyBorder="1" applyAlignment="1">
      <alignment horizontal="center" vertical="center"/>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2" fillId="9" borderId="1" xfId="0" applyFont="1" applyFill="1" applyBorder="1" applyAlignment="1">
      <alignment horizontal="center" vertical="center"/>
    </xf>
    <xf numFmtId="0" fontId="12" fillId="2" borderId="1" xfId="0" applyFont="1" applyFill="1" applyBorder="1" applyAlignment="1">
      <alignment horizontal="center" vertical="center" wrapText="1"/>
    </xf>
    <xf numFmtId="0" fontId="12" fillId="9"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2" borderId="1" xfId="0" applyFont="1" applyFill="1" applyBorder="1" applyAlignment="1">
      <alignment horizontal="center" vertical="center"/>
    </xf>
    <xf numFmtId="0" fontId="12" fillId="10" borderId="1" xfId="0" applyFont="1" applyFill="1" applyBorder="1" applyAlignment="1">
      <alignment horizontal="center" vertical="center"/>
    </xf>
    <xf numFmtId="0" fontId="3" fillId="0" borderId="0" xfId="0" applyFont="1" applyFill="1" applyBorder="1" applyAlignment="1">
      <alignment horizontal="center"/>
    </xf>
    <xf numFmtId="0" fontId="3" fillId="0" borderId="0" xfId="0" applyFont="1" applyFill="1" applyBorder="1"/>
    <xf numFmtId="0" fontId="3" fillId="0" borderId="0" xfId="0" applyFont="1" applyFill="1" applyBorder="1" applyAlignment="1">
      <alignment horizontal="center" wrapText="1"/>
    </xf>
    <xf numFmtId="0" fontId="3" fillId="0" borderId="0" xfId="0" applyFont="1" applyFill="1" applyBorder="1" applyAlignment="1">
      <alignment horizontal="center" vertical="center"/>
    </xf>
    <xf numFmtId="0" fontId="3" fillId="0" borderId="15" xfId="0" applyFont="1" applyFill="1" applyBorder="1" applyAlignment="1">
      <alignment horizontal="center"/>
    </xf>
    <xf numFmtId="0" fontId="3" fillId="0" borderId="15" xfId="0" applyFont="1" applyFill="1" applyBorder="1"/>
    <xf numFmtId="0" fontId="3" fillId="0" borderId="15" xfId="0" applyFont="1" applyFill="1" applyBorder="1" applyAlignment="1">
      <alignment horizontal="center" wrapText="1"/>
    </xf>
    <xf numFmtId="0" fontId="3" fillId="0" borderId="15" xfId="0" applyFont="1" applyFill="1" applyBorder="1" applyAlignment="1">
      <alignment horizontal="center" vertical="center"/>
    </xf>
    <xf numFmtId="0" fontId="3" fillId="0" borderId="0" xfId="0" applyFont="1" applyFill="1" applyAlignment="1">
      <alignment horizontal="center"/>
    </xf>
    <xf numFmtId="0" fontId="3" fillId="0" borderId="0" xfId="0" applyFont="1" applyFill="1"/>
    <xf numFmtId="0" fontId="3" fillId="0" borderId="0" xfId="0" applyFont="1" applyFill="1" applyAlignment="1">
      <alignment horizontal="center" wrapText="1"/>
    </xf>
    <xf numFmtId="0" fontId="3" fillId="0" borderId="0" xfId="0" applyFont="1" applyFill="1" applyAlignment="1">
      <alignment horizontal="center" vertical="center"/>
    </xf>
    <xf numFmtId="0" fontId="3" fillId="0" borderId="13" xfId="0" applyFont="1" applyFill="1" applyBorder="1"/>
    <xf numFmtId="0" fontId="3" fillId="0" borderId="16" xfId="0" applyFont="1" applyFill="1" applyBorder="1"/>
    <xf numFmtId="0" fontId="19" fillId="2" borderId="59" xfId="0" applyFont="1" applyFill="1" applyBorder="1" applyAlignment="1">
      <alignment vertical="center"/>
    </xf>
    <xf numFmtId="0" fontId="19" fillId="0" borderId="0" xfId="0" applyFont="1"/>
    <xf numFmtId="0" fontId="18" fillId="14" borderId="56" xfId="0" applyFont="1" applyFill="1" applyBorder="1" applyAlignment="1">
      <alignment horizontal="center" vertical="center" wrapText="1"/>
    </xf>
    <xf numFmtId="14" fontId="19" fillId="9" borderId="22" xfId="0" applyNumberFormat="1" applyFont="1" applyFill="1" applyBorder="1" applyAlignment="1">
      <alignment horizontal="center" vertical="center" wrapText="1"/>
    </xf>
    <xf numFmtId="0" fontId="19" fillId="9" borderId="22" xfId="0" applyFont="1" applyFill="1" applyBorder="1" applyAlignment="1">
      <alignment horizontal="justify" vertical="center" wrapText="1"/>
    </xf>
    <xf numFmtId="14" fontId="19" fillId="9" borderId="22" xfId="0" applyNumberFormat="1" applyFont="1" applyFill="1" applyBorder="1" applyAlignment="1">
      <alignment horizontal="center" vertical="center"/>
    </xf>
    <xf numFmtId="0" fontId="19" fillId="2" borderId="22" xfId="0" applyFont="1" applyFill="1" applyBorder="1" applyAlignment="1">
      <alignment horizontal="center" vertical="center"/>
    </xf>
    <xf numFmtId="9" fontId="19" fillId="2" borderId="22" xfId="28" applyFont="1" applyFill="1" applyBorder="1" applyAlignment="1">
      <alignment horizontal="center" vertical="center"/>
    </xf>
    <xf numFmtId="0" fontId="19" fillId="2" borderId="1" xfId="0" applyFont="1" applyFill="1" applyBorder="1" applyAlignment="1">
      <alignment horizontal="center" vertical="center"/>
    </xf>
    <xf numFmtId="0" fontId="19" fillId="9" borderId="22" xfId="0" applyFont="1" applyFill="1" applyBorder="1" applyAlignment="1">
      <alignment horizontal="center" vertical="center" wrapText="1"/>
    </xf>
    <xf numFmtId="0" fontId="19" fillId="0" borderId="0" xfId="0" applyFont="1" applyAlignment="1">
      <alignment vertical="center"/>
    </xf>
    <xf numFmtId="0" fontId="19" fillId="0" borderId="0" xfId="0" applyFont="1" applyAlignment="1">
      <alignment vertical="center" wrapText="1"/>
    </xf>
    <xf numFmtId="0" fontId="19" fillId="0" borderId="0" xfId="0" applyFont="1" applyAlignment="1">
      <alignment horizontal="center" vertical="center"/>
    </xf>
    <xf numFmtId="0" fontId="19" fillId="2" borderId="22"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19" fillId="0" borderId="0" xfId="0" applyFont="1" applyAlignment="1">
      <alignment horizontal="center" vertical="center" wrapText="1"/>
    </xf>
    <xf numFmtId="0" fontId="19" fillId="0" borderId="1" xfId="0" applyFont="1" applyFill="1" applyBorder="1" applyAlignment="1">
      <alignment horizontal="center" vertical="center" wrapText="1"/>
    </xf>
    <xf numFmtId="0" fontId="19" fillId="0" borderId="1" xfId="0" applyFont="1" applyFill="1" applyBorder="1" applyAlignment="1">
      <alignment horizontal="center" vertical="center"/>
    </xf>
    <xf numFmtId="0" fontId="23" fillId="2" borderId="0" xfId="0" applyFont="1" applyFill="1" applyBorder="1" applyAlignment="1">
      <alignment horizontal="center" vertical="center" wrapText="1"/>
    </xf>
    <xf numFmtId="9" fontId="19" fillId="0" borderId="0" xfId="28" applyFont="1" applyAlignment="1">
      <alignment horizontal="center" vertical="center" wrapText="1"/>
    </xf>
    <xf numFmtId="9" fontId="19" fillId="2" borderId="22" xfId="28" applyFont="1" applyFill="1" applyBorder="1" applyAlignment="1">
      <alignment horizontal="center" vertical="center" wrapText="1"/>
    </xf>
    <xf numFmtId="0" fontId="19" fillId="0" borderId="0" xfId="0" applyFont="1" applyAlignment="1">
      <alignment wrapText="1"/>
    </xf>
    <xf numFmtId="9" fontId="19" fillId="2" borderId="1" xfId="28" applyFont="1" applyFill="1" applyBorder="1" applyAlignment="1">
      <alignment horizontal="center" vertical="center" wrapText="1"/>
    </xf>
    <xf numFmtId="0" fontId="29" fillId="16" borderId="69" xfId="0" applyFont="1" applyFill="1" applyBorder="1" applyAlignment="1">
      <alignment horizontal="center" vertical="center" wrapText="1"/>
    </xf>
    <xf numFmtId="0" fontId="19" fillId="2" borderId="40" xfId="0" applyFont="1" applyFill="1" applyBorder="1" applyAlignment="1">
      <alignment horizontal="center" vertical="center" wrapText="1"/>
    </xf>
    <xf numFmtId="0" fontId="31" fillId="12" borderId="62" xfId="0" applyFont="1" applyFill="1" applyBorder="1" applyAlignment="1">
      <alignment horizontal="center" vertical="center" wrapText="1"/>
    </xf>
    <xf numFmtId="0" fontId="31" fillId="13" borderId="62" xfId="0" applyFont="1" applyFill="1" applyBorder="1" applyAlignment="1">
      <alignment horizontal="center" vertical="center" wrapText="1"/>
    </xf>
    <xf numFmtId="0" fontId="31" fillId="11" borderId="62"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20" fillId="2" borderId="0" xfId="0" applyFont="1" applyFill="1" applyBorder="1" applyAlignment="1">
      <alignment vertical="center" wrapText="1"/>
    </xf>
    <xf numFmtId="0" fontId="19" fillId="2" borderId="59" xfId="0" applyFont="1" applyFill="1" applyBorder="1" applyAlignment="1">
      <alignment vertical="center" wrapText="1"/>
    </xf>
    <xf numFmtId="9" fontId="32" fillId="2" borderId="76" xfId="28" applyFont="1" applyFill="1" applyBorder="1" applyAlignment="1">
      <alignment horizontal="center" vertical="center"/>
    </xf>
    <xf numFmtId="0" fontId="19" fillId="15" borderId="1" xfId="0" applyFont="1" applyFill="1" applyBorder="1" applyAlignment="1">
      <alignment horizontal="center" vertical="center" wrapText="1"/>
    </xf>
    <xf numFmtId="0" fontId="19" fillId="0" borderId="58" xfId="0" applyFont="1" applyFill="1" applyBorder="1" applyAlignment="1">
      <alignment horizontal="center" vertical="center" wrapText="1"/>
    </xf>
    <xf numFmtId="17" fontId="19" fillId="0" borderId="58" xfId="0" applyNumberFormat="1" applyFont="1" applyFill="1" applyBorder="1" applyAlignment="1">
      <alignment horizontal="center" vertical="center" wrapText="1"/>
    </xf>
    <xf numFmtId="0" fontId="19" fillId="2" borderId="1" xfId="0" applyFont="1" applyFill="1" applyBorder="1" applyAlignment="1">
      <alignment horizontal="left" vertical="top" wrapText="1"/>
    </xf>
    <xf numFmtId="0" fontId="19" fillId="0" borderId="22" xfId="0" applyFont="1" applyFill="1" applyBorder="1" applyAlignment="1">
      <alignment horizontal="center" vertical="center" wrapText="1"/>
    </xf>
    <xf numFmtId="0" fontId="19" fillId="0" borderId="71" xfId="0" applyFont="1" applyFill="1" applyBorder="1" applyAlignment="1">
      <alignment horizontal="center" vertical="center" wrapText="1"/>
    </xf>
    <xf numFmtId="0" fontId="12" fillId="2" borderId="79" xfId="0" applyFont="1" applyFill="1" applyBorder="1" applyAlignment="1">
      <alignment horizontal="center" vertical="center"/>
    </xf>
    <xf numFmtId="0" fontId="12" fillId="2" borderId="69" xfId="0" applyFont="1" applyFill="1" applyBorder="1" applyAlignment="1">
      <alignment horizontal="center" vertical="center"/>
    </xf>
    <xf numFmtId="0" fontId="12" fillId="2" borderId="77" xfId="0" applyFont="1" applyFill="1" applyBorder="1" applyAlignment="1">
      <alignment horizontal="center" vertical="center"/>
    </xf>
    <xf numFmtId="0" fontId="19" fillId="0" borderId="77" xfId="0" applyFont="1" applyFill="1" applyBorder="1" applyAlignment="1">
      <alignment horizontal="center" vertical="center" wrapText="1"/>
    </xf>
    <xf numFmtId="9" fontId="0" fillId="0" borderId="0" xfId="0" applyNumberFormat="1"/>
    <xf numFmtId="0" fontId="22" fillId="2" borderId="1" xfId="0" applyFont="1" applyFill="1" applyBorder="1" applyAlignment="1">
      <alignment horizontal="center" vertical="center" wrapText="1"/>
    </xf>
    <xf numFmtId="0" fontId="19" fillId="0" borderId="79" xfId="0" applyFont="1" applyFill="1" applyBorder="1" applyAlignment="1">
      <alignment horizontal="center" vertical="center" wrapText="1"/>
    </xf>
    <xf numFmtId="0" fontId="18" fillId="0" borderId="1" xfId="0" applyFont="1" applyFill="1" applyBorder="1" applyAlignment="1">
      <alignment horizontal="center" vertical="center" wrapText="1"/>
    </xf>
    <xf numFmtId="9" fontId="0" fillId="0" borderId="0" xfId="28" applyFont="1"/>
    <xf numFmtId="164" fontId="0" fillId="0" borderId="0" xfId="0" applyNumberFormat="1"/>
    <xf numFmtId="0" fontId="14" fillId="0" borderId="80" xfId="0" applyFont="1" applyBorder="1" applyAlignment="1">
      <alignment horizontal="center" vertical="center" wrapText="1"/>
    </xf>
    <xf numFmtId="0" fontId="14" fillId="0" borderId="22" xfId="0" applyFont="1" applyBorder="1" applyAlignment="1">
      <alignment horizontal="center" vertical="center" wrapText="1"/>
    </xf>
    <xf numFmtId="0" fontId="0" fillId="0" borderId="0" xfId="0" pivotButton="1"/>
    <xf numFmtId="0" fontId="0" fillId="0" borderId="0" xfId="0" applyAlignment="1">
      <alignment horizontal="left"/>
    </xf>
    <xf numFmtId="0" fontId="0" fillId="0" borderId="0" xfId="0" applyAlignment="1">
      <alignment horizontal="left" wrapText="1"/>
    </xf>
    <xf numFmtId="0" fontId="0" fillId="0" borderId="0" xfId="0" applyNumberFormat="1"/>
    <xf numFmtId="0" fontId="10" fillId="3" borderId="81" xfId="0" applyFont="1" applyFill="1" applyBorder="1" applyAlignment="1">
      <alignment vertical="center" wrapText="1"/>
    </xf>
    <xf numFmtId="0" fontId="10" fillId="3" borderId="36" xfId="0" applyFont="1" applyFill="1" applyBorder="1" applyAlignment="1">
      <alignment vertical="center" wrapText="1"/>
    </xf>
    <xf numFmtId="0" fontId="41" fillId="6" borderId="1" xfId="0" applyFont="1" applyFill="1" applyBorder="1" applyAlignment="1">
      <alignment horizontal="center" vertical="center" wrapText="1"/>
    </xf>
    <xf numFmtId="0" fontId="42" fillId="0" borderId="1" xfId="0" applyFont="1" applyFill="1" applyBorder="1" applyAlignment="1">
      <alignment horizontal="center" vertical="center" wrapText="1"/>
    </xf>
    <xf numFmtId="0" fontId="43" fillId="0" borderId="1" xfId="0" applyFont="1" applyFill="1" applyBorder="1" applyAlignment="1">
      <alignment horizontal="center" vertical="center" wrapText="1"/>
    </xf>
    <xf numFmtId="0" fontId="43" fillId="2" borderId="1" xfId="0" applyFont="1" applyFill="1" applyBorder="1" applyAlignment="1">
      <alignment horizontal="justify" vertical="center" wrapText="1"/>
    </xf>
    <xf numFmtId="0" fontId="43" fillId="2" borderId="1" xfId="0" applyFont="1" applyFill="1" applyBorder="1" applyAlignment="1">
      <alignment horizontal="justify" vertical="center"/>
    </xf>
    <xf numFmtId="0" fontId="43" fillId="2" borderId="1" xfId="0" applyFont="1" applyFill="1" applyBorder="1" applyAlignment="1">
      <alignment horizontal="center" vertical="center" wrapText="1"/>
    </xf>
    <xf numFmtId="0" fontId="43" fillId="2" borderId="1" xfId="0" applyFont="1" applyFill="1" applyBorder="1" applyAlignment="1">
      <alignment horizontal="center" vertical="center"/>
    </xf>
    <xf numFmtId="0" fontId="43" fillId="9" borderId="1" xfId="0" applyFont="1" applyFill="1" applyBorder="1" applyAlignment="1">
      <alignment horizontal="center" vertical="center"/>
    </xf>
    <xf numFmtId="0" fontId="42" fillId="2" borderId="1" xfId="0" applyFont="1" applyFill="1" applyBorder="1" applyAlignment="1">
      <alignment horizontal="center" vertical="center" wrapText="1"/>
    </xf>
    <xf numFmtId="0" fontId="43" fillId="2" borderId="22" xfId="0" applyFont="1" applyFill="1" applyBorder="1" applyAlignment="1">
      <alignment horizontal="center" vertical="center" wrapText="1"/>
    </xf>
    <xf numFmtId="14" fontId="43" fillId="2" borderId="1" xfId="0" applyNumberFormat="1" applyFont="1" applyFill="1" applyBorder="1" applyAlignment="1">
      <alignment horizontal="center" vertical="center"/>
    </xf>
    <xf numFmtId="14" fontId="43" fillId="2" borderId="1" xfId="0" applyNumberFormat="1" applyFont="1" applyFill="1" applyBorder="1" applyAlignment="1">
      <alignment horizontal="center" vertical="center" wrapText="1"/>
    </xf>
    <xf numFmtId="0" fontId="44" fillId="2" borderId="1" xfId="9" applyFont="1" applyFill="1" applyBorder="1" applyAlignment="1">
      <alignment vertical="center" wrapText="1"/>
    </xf>
    <xf numFmtId="0" fontId="41" fillId="6" borderId="79" xfId="0" applyFont="1" applyFill="1" applyBorder="1" applyAlignment="1">
      <alignment horizontal="center" vertical="center" wrapText="1"/>
    </xf>
    <xf numFmtId="0" fontId="42" fillId="0" borderId="79" xfId="0" applyFont="1" applyFill="1" applyBorder="1" applyAlignment="1">
      <alignment horizontal="center" vertical="center" wrapText="1"/>
    </xf>
    <xf numFmtId="0" fontId="43" fillId="2" borderId="79" xfId="0" applyFont="1" applyFill="1" applyBorder="1" applyAlignment="1">
      <alignment horizontal="justify" vertical="center"/>
    </xf>
    <xf numFmtId="0" fontId="43" fillId="2" borderId="79" xfId="0" applyFont="1" applyFill="1" applyBorder="1" applyAlignment="1">
      <alignment horizontal="center" vertical="center" wrapText="1"/>
    </xf>
    <xf numFmtId="0" fontId="43" fillId="2" borderId="79" xfId="0" applyFont="1" applyFill="1" applyBorder="1" applyAlignment="1">
      <alignment horizontal="center" vertical="center"/>
    </xf>
    <xf numFmtId="0" fontId="43" fillId="9" borderId="79" xfId="0" applyFont="1" applyFill="1" applyBorder="1" applyAlignment="1">
      <alignment horizontal="center" vertical="center"/>
    </xf>
    <xf numFmtId="0" fontId="43" fillId="2" borderId="80" xfId="0" applyFont="1" applyFill="1" applyBorder="1" applyAlignment="1">
      <alignment horizontal="center" vertical="center" wrapText="1"/>
    </xf>
    <xf numFmtId="14" fontId="43" fillId="2" borderId="79" xfId="0" applyNumberFormat="1" applyFont="1" applyFill="1" applyBorder="1" applyAlignment="1">
      <alignment horizontal="center" vertical="center"/>
    </xf>
    <xf numFmtId="14" fontId="43" fillId="2" borderId="79" xfId="0" applyNumberFormat="1" applyFont="1" applyFill="1" applyBorder="1" applyAlignment="1">
      <alignment horizontal="center" vertical="center" wrapText="1"/>
    </xf>
    <xf numFmtId="0" fontId="44" fillId="2" borderId="79" xfId="9" applyFont="1" applyFill="1" applyBorder="1" applyAlignment="1">
      <alignment vertical="center" wrapText="1"/>
    </xf>
    <xf numFmtId="0" fontId="43" fillId="0" borderId="79" xfId="0" applyFont="1" applyFill="1" applyBorder="1" applyAlignment="1">
      <alignment horizontal="center" vertical="center" wrapText="1"/>
    </xf>
    <xf numFmtId="0" fontId="43" fillId="2" borderId="22" xfId="0" applyFont="1" applyFill="1" applyBorder="1" applyAlignment="1">
      <alignment horizontal="justify" vertical="center" wrapText="1"/>
    </xf>
    <xf numFmtId="0" fontId="0" fillId="0" borderId="1" xfId="0" applyFont="1" applyBorder="1" applyAlignment="1">
      <alignment horizontal="center" vertical="center" wrapText="1"/>
    </xf>
    <xf numFmtId="14" fontId="43" fillId="0" borderId="1" xfId="0" applyNumberFormat="1" applyFont="1" applyFill="1" applyBorder="1" applyAlignment="1">
      <alignment horizontal="center" vertical="center"/>
    </xf>
    <xf numFmtId="0" fontId="43" fillId="2" borderId="22" xfId="0" applyFont="1" applyFill="1" applyBorder="1" applyAlignment="1">
      <alignment horizontal="center" vertical="center"/>
    </xf>
    <xf numFmtId="0" fontId="43" fillId="9" borderId="22" xfId="0" applyFont="1" applyFill="1" applyBorder="1" applyAlignment="1">
      <alignment horizontal="center" vertical="center"/>
    </xf>
    <xf numFmtId="0" fontId="42" fillId="2" borderId="22" xfId="0" applyFont="1" applyFill="1" applyBorder="1" applyAlignment="1">
      <alignment horizontal="center" vertical="center" wrapText="1"/>
    </xf>
    <xf numFmtId="14" fontId="43" fillId="2" borderId="22" xfId="0" applyNumberFormat="1" applyFont="1" applyFill="1" applyBorder="1" applyAlignment="1">
      <alignment horizontal="center" vertical="center"/>
    </xf>
    <xf numFmtId="14" fontId="43" fillId="2" borderId="22" xfId="0" applyNumberFormat="1" applyFont="1" applyFill="1" applyBorder="1" applyAlignment="1">
      <alignment horizontal="center" vertical="center" wrapText="1"/>
    </xf>
    <xf numFmtId="0" fontId="44" fillId="2" borderId="22" xfId="9" applyFont="1" applyFill="1" applyBorder="1" applyAlignment="1">
      <alignment vertical="center" wrapText="1"/>
    </xf>
    <xf numFmtId="0" fontId="43" fillId="0" borderId="22" xfId="0" applyFont="1" applyFill="1" applyBorder="1" applyAlignment="1">
      <alignment horizontal="center" vertical="center" wrapText="1"/>
    </xf>
    <xf numFmtId="0" fontId="43" fillId="0" borderId="22" xfId="0" applyFont="1" applyFill="1" applyBorder="1" applyAlignment="1">
      <alignment horizontal="justify" vertical="center" wrapText="1"/>
    </xf>
    <xf numFmtId="0" fontId="43" fillId="2" borderId="22" xfId="0" applyFont="1" applyFill="1" applyBorder="1" applyAlignment="1">
      <alignment horizontal="justify" vertical="center"/>
    </xf>
    <xf numFmtId="0" fontId="43" fillId="9" borderId="22" xfId="0" applyFont="1" applyFill="1" applyBorder="1" applyAlignment="1">
      <alignment horizontal="center" vertical="center" wrapText="1"/>
    </xf>
    <xf numFmtId="0" fontId="43" fillId="0" borderId="1" xfId="0" applyFont="1" applyFill="1" applyBorder="1" applyAlignment="1">
      <alignment horizontal="justify" vertical="center" wrapText="1"/>
    </xf>
    <xf numFmtId="0" fontId="43" fillId="0" borderId="1" xfId="0" applyFont="1" applyBorder="1" applyAlignment="1">
      <alignment horizontal="justify" vertical="center" wrapText="1"/>
    </xf>
    <xf numFmtId="0" fontId="43" fillId="0" borderId="1" xfId="0" applyFont="1" applyFill="1" applyBorder="1" applyAlignment="1">
      <alignment horizontal="center" vertical="center"/>
    </xf>
    <xf numFmtId="0" fontId="41" fillId="7" borderId="1" xfId="0" applyFont="1" applyFill="1" applyBorder="1" applyAlignment="1">
      <alignment horizontal="center" vertical="center"/>
    </xf>
    <xf numFmtId="0" fontId="43" fillId="0" borderId="1" xfId="0" applyFont="1" applyBorder="1" applyAlignment="1">
      <alignment horizontal="center" vertical="center" wrapText="1"/>
    </xf>
    <xf numFmtId="0" fontId="43" fillId="0" borderId="1" xfId="0" applyFont="1" applyBorder="1" applyAlignment="1">
      <alignment horizontal="center" vertical="center"/>
    </xf>
    <xf numFmtId="14" fontId="43" fillId="0" borderId="1" xfId="0" applyNumberFormat="1" applyFont="1" applyBorder="1" applyAlignment="1">
      <alignment horizontal="center" vertical="center" wrapText="1"/>
    </xf>
    <xf numFmtId="14" fontId="43" fillId="0" borderId="1" xfId="0" applyNumberFormat="1" applyFont="1" applyFill="1" applyBorder="1" applyAlignment="1">
      <alignment horizontal="center" vertical="center" wrapText="1"/>
    </xf>
    <xf numFmtId="0" fontId="41" fillId="7" borderId="79" xfId="0" applyFont="1" applyFill="1" applyBorder="1" applyAlignment="1">
      <alignment horizontal="center" vertical="center"/>
    </xf>
    <xf numFmtId="0" fontId="43" fillId="0" borderId="79" xfId="0" applyFont="1" applyFill="1" applyBorder="1" applyAlignment="1">
      <alignment horizontal="justify" vertical="center" wrapText="1"/>
    </xf>
    <xf numFmtId="0" fontId="43" fillId="0" borderId="79" xfId="0" applyFont="1" applyBorder="1" applyAlignment="1">
      <alignment horizontal="justify" vertical="center" wrapText="1"/>
    </xf>
    <xf numFmtId="0" fontId="43" fillId="0" borderId="79" xfId="0" applyFont="1" applyBorder="1" applyAlignment="1">
      <alignment horizontal="center" vertical="center" wrapText="1"/>
    </xf>
    <xf numFmtId="0" fontId="43" fillId="0" borderId="79" xfId="0" applyFont="1" applyBorder="1" applyAlignment="1">
      <alignment horizontal="center" vertical="center"/>
    </xf>
    <xf numFmtId="14" fontId="43" fillId="0" borderId="79" xfId="0" applyNumberFormat="1" applyFont="1" applyBorder="1" applyAlignment="1">
      <alignment horizontal="center" vertical="center" wrapText="1"/>
    </xf>
    <xf numFmtId="0" fontId="41" fillId="8" borderId="1" xfId="0" applyFont="1" applyFill="1" applyBorder="1" applyAlignment="1">
      <alignment horizontal="center" vertical="center" wrapText="1"/>
    </xf>
    <xf numFmtId="0" fontId="18" fillId="9" borderId="62" xfId="0" applyFont="1" applyFill="1" applyBorder="1" applyAlignment="1">
      <alignment horizontal="center" vertical="center" wrapText="1"/>
    </xf>
    <xf numFmtId="0" fontId="37" fillId="2" borderId="22" xfId="0" applyFont="1" applyFill="1" applyBorder="1" applyAlignment="1">
      <alignment horizontal="justify" vertical="center" wrapText="1"/>
    </xf>
    <xf numFmtId="14" fontId="19" fillId="2" borderId="22" xfId="0" applyNumberFormat="1" applyFont="1" applyFill="1" applyBorder="1" applyAlignment="1">
      <alignment horizontal="center" vertical="center" wrapText="1"/>
    </xf>
    <xf numFmtId="14" fontId="19" fillId="0" borderId="22" xfId="0" applyNumberFormat="1" applyFont="1" applyFill="1" applyBorder="1" applyAlignment="1">
      <alignment horizontal="center" vertical="center" wrapText="1"/>
    </xf>
    <xf numFmtId="0" fontId="1" fillId="0" borderId="22" xfId="9" applyFill="1" applyBorder="1" applyAlignment="1">
      <alignment horizontal="center" vertical="center" wrapText="1"/>
    </xf>
    <xf numFmtId="0" fontId="19" fillId="2" borderId="22" xfId="0" applyFont="1" applyFill="1" applyBorder="1" applyAlignment="1">
      <alignment horizontal="justify" vertical="center" wrapText="1"/>
    </xf>
    <xf numFmtId="0" fontId="40" fillId="2" borderId="22" xfId="0" applyFont="1" applyFill="1" applyBorder="1" applyAlignment="1">
      <alignment horizontal="center" vertical="center" wrapText="1"/>
    </xf>
    <xf numFmtId="0" fontId="18" fillId="0" borderId="22" xfId="0" applyFont="1" applyFill="1" applyBorder="1" applyAlignment="1">
      <alignment horizontal="center" vertical="center" wrapText="1"/>
    </xf>
    <xf numFmtId="0" fontId="18" fillId="2" borderId="22" xfId="0" applyFont="1" applyFill="1" applyBorder="1" applyAlignment="1">
      <alignment horizontal="center" vertical="center" wrapText="1"/>
    </xf>
    <xf numFmtId="0" fontId="19" fillId="17" borderId="22" xfId="0" applyFont="1" applyFill="1" applyBorder="1" applyAlignment="1">
      <alignment horizontal="center" vertical="center" wrapText="1"/>
    </xf>
    <xf numFmtId="9" fontId="33" fillId="2" borderId="82" xfId="28" applyFont="1" applyFill="1" applyBorder="1" applyAlignment="1">
      <alignment horizontal="center" vertical="center"/>
    </xf>
    <xf numFmtId="9" fontId="19" fillId="2" borderId="22" xfId="0" applyNumberFormat="1" applyFont="1" applyFill="1" applyBorder="1" applyAlignment="1">
      <alignment horizontal="center" vertical="center"/>
    </xf>
    <xf numFmtId="14" fontId="19" fillId="0" borderId="1" xfId="0" applyNumberFormat="1" applyFont="1" applyFill="1" applyBorder="1" applyAlignment="1">
      <alignment horizontal="center" vertical="center"/>
    </xf>
    <xf numFmtId="0" fontId="18" fillId="17" borderId="22" xfId="0" applyFont="1" applyFill="1" applyBorder="1" applyAlignment="1">
      <alignment horizontal="center" vertical="center" wrapText="1"/>
    </xf>
    <xf numFmtId="0" fontId="1" fillId="2" borderId="22" xfId="9" applyFill="1" applyBorder="1" applyAlignment="1">
      <alignment horizontal="center" vertical="center" wrapText="1"/>
    </xf>
    <xf numFmtId="14" fontId="18" fillId="2" borderId="22" xfId="0" applyNumberFormat="1" applyFont="1" applyFill="1" applyBorder="1" applyAlignment="1">
      <alignment horizontal="center" vertical="center" wrapText="1"/>
    </xf>
    <xf numFmtId="0" fontId="39" fillId="2" borderId="22" xfId="0" applyFont="1" applyFill="1" applyBorder="1" applyAlignment="1">
      <alignment horizontal="center" vertical="center" wrapText="1"/>
    </xf>
    <xf numFmtId="0" fontId="29" fillId="18" borderId="22" xfId="0" applyFont="1" applyFill="1" applyBorder="1" applyAlignment="1">
      <alignment horizontal="center" vertical="center" wrapText="1"/>
    </xf>
    <xf numFmtId="0" fontId="29" fillId="2" borderId="22" xfId="0" applyFont="1" applyFill="1" applyBorder="1" applyAlignment="1">
      <alignment horizontal="center" vertical="center" wrapText="1"/>
    </xf>
    <xf numFmtId="14" fontId="29" fillId="2" borderId="22" xfId="0" applyNumberFormat="1" applyFont="1" applyFill="1" applyBorder="1" applyAlignment="1">
      <alignment horizontal="center" vertical="center" wrapText="1"/>
    </xf>
    <xf numFmtId="17" fontId="18" fillId="2" borderId="22" xfId="0" applyNumberFormat="1" applyFont="1" applyFill="1" applyBorder="1" applyAlignment="1">
      <alignment horizontal="center" vertical="center" wrapText="1"/>
    </xf>
    <xf numFmtId="0" fontId="48" fillId="0" borderId="1" xfId="0" applyFont="1" applyFill="1" applyBorder="1" applyAlignment="1" applyProtection="1">
      <alignment horizontal="center" vertical="center" wrapText="1"/>
      <protection locked="0"/>
    </xf>
    <xf numFmtId="0" fontId="49" fillId="0" borderId="22" xfId="282" applyFont="1" applyFill="1" applyBorder="1" applyAlignment="1">
      <alignment horizontal="center" vertical="center" wrapText="1"/>
    </xf>
    <xf numFmtId="9" fontId="19" fillId="2" borderId="22" xfId="0" applyNumberFormat="1" applyFont="1" applyFill="1" applyBorder="1" applyAlignment="1">
      <alignment horizontal="center" vertical="center" wrapText="1"/>
    </xf>
    <xf numFmtId="17" fontId="19" fillId="2" borderId="22" xfId="0" applyNumberFormat="1" applyFont="1" applyFill="1" applyBorder="1" applyAlignment="1">
      <alignment horizontal="center" vertical="center" wrapText="1"/>
    </xf>
    <xf numFmtId="9" fontId="15" fillId="0" borderId="0" xfId="28" applyNumberFormat="1" applyFont="1"/>
    <xf numFmtId="0" fontId="22" fillId="0" borderId="0" xfId="0" applyFont="1" applyAlignment="1">
      <alignment horizontal="center" vertical="center"/>
    </xf>
    <xf numFmtId="9" fontId="19" fillId="0" borderId="22" xfId="0" applyNumberFormat="1" applyFont="1" applyFill="1" applyBorder="1" applyAlignment="1">
      <alignment horizontal="center" vertical="center" wrapText="1"/>
    </xf>
    <xf numFmtId="14" fontId="18" fillId="0" borderId="22" xfId="0" applyNumberFormat="1" applyFont="1" applyFill="1" applyBorder="1" applyAlignment="1">
      <alignment horizontal="center" vertical="center" wrapText="1"/>
    </xf>
    <xf numFmtId="9" fontId="18" fillId="0" borderId="22" xfId="0" applyNumberFormat="1" applyFont="1" applyFill="1" applyBorder="1" applyAlignment="1">
      <alignment horizontal="center" vertical="center" wrapText="1"/>
    </xf>
    <xf numFmtId="0" fontId="50" fillId="0" borderId="1" xfId="0" applyFont="1" applyFill="1" applyBorder="1" applyAlignment="1" applyProtection="1">
      <alignment horizontal="center" vertical="center" wrapText="1"/>
      <protection locked="0"/>
    </xf>
    <xf numFmtId="0" fontId="18" fillId="3" borderId="55" xfId="0" applyFont="1" applyFill="1" applyBorder="1" applyAlignment="1">
      <alignment horizontal="center" vertical="center" wrapText="1"/>
    </xf>
    <xf numFmtId="0" fontId="18" fillId="3" borderId="51" xfId="0" applyFont="1" applyFill="1" applyBorder="1" applyAlignment="1">
      <alignment horizontal="center" vertical="center" wrapText="1"/>
    </xf>
    <xf numFmtId="0" fontId="18" fillId="3" borderId="55" xfId="0" applyFont="1" applyFill="1" applyBorder="1" applyAlignment="1">
      <alignment horizontal="center" vertical="center" wrapText="1"/>
    </xf>
    <xf numFmtId="0" fontId="43" fillId="2" borderId="0" xfId="0" applyFont="1" applyFill="1"/>
    <xf numFmtId="0" fontId="54" fillId="4" borderId="4" xfId="0" applyFont="1" applyFill="1" applyBorder="1" applyAlignment="1">
      <alignment horizontal="center" vertical="center" wrapText="1"/>
    </xf>
    <xf numFmtId="0" fontId="43" fillId="2" borderId="0" xfId="0" applyFont="1" applyFill="1" applyAlignment="1">
      <alignment horizontal="center"/>
    </xf>
    <xf numFmtId="0" fontId="43" fillId="2" borderId="0" xfId="0" applyFont="1" applyFill="1" applyAlignment="1">
      <alignment horizontal="center" wrapText="1"/>
    </xf>
    <xf numFmtId="0" fontId="43" fillId="2" borderId="0" xfId="0" applyFont="1" applyFill="1" applyAlignment="1">
      <alignment horizontal="center" vertical="center"/>
    </xf>
    <xf numFmtId="0" fontId="58" fillId="20" borderId="88" xfId="0" applyFont="1" applyFill="1" applyBorder="1" applyAlignment="1">
      <alignment horizontal="center" vertical="center" wrapText="1"/>
    </xf>
    <xf numFmtId="0" fontId="57" fillId="20" borderId="78" xfId="0" applyFont="1" applyFill="1" applyBorder="1" applyAlignment="1">
      <alignment horizontal="center" vertical="center" wrapText="1"/>
    </xf>
    <xf numFmtId="0" fontId="42" fillId="0" borderId="1" xfId="0" applyFont="1" applyBorder="1" applyAlignment="1">
      <alignment horizontal="center" vertical="center" wrapText="1"/>
    </xf>
    <xf numFmtId="0" fontId="42" fillId="0" borderId="79" xfId="0" applyFont="1" applyBorder="1" applyAlignment="1">
      <alignment horizontal="center" vertical="center" wrapText="1"/>
    </xf>
    <xf numFmtId="0" fontId="0" fillId="0" borderId="1" xfId="0" applyBorder="1" applyAlignment="1">
      <alignment horizontal="center" vertical="center" wrapText="1"/>
    </xf>
    <xf numFmtId="14" fontId="43" fillId="0" borderId="1" xfId="0" applyNumberFormat="1" applyFont="1" applyBorder="1" applyAlignment="1">
      <alignment horizontal="center" vertical="center"/>
    </xf>
    <xf numFmtId="0" fontId="43" fillId="2" borderId="1" xfId="0" applyFont="1" applyFill="1" applyBorder="1"/>
    <xf numFmtId="0" fontId="43" fillId="0" borderId="22" xfId="0" applyFont="1" applyBorder="1" applyAlignment="1">
      <alignment horizontal="center" vertical="center" wrapText="1"/>
    </xf>
    <xf numFmtId="0" fontId="43" fillId="0" borderId="22" xfId="0" applyFont="1" applyBorder="1" applyAlignment="1">
      <alignment horizontal="justify" vertical="center" wrapText="1"/>
    </xf>
    <xf numFmtId="0" fontId="1" fillId="2" borderId="1" xfId="9" applyFill="1" applyBorder="1" applyAlignment="1">
      <alignment vertical="center" wrapText="1"/>
    </xf>
    <xf numFmtId="0" fontId="43" fillId="2" borderId="58" xfId="0" applyFont="1" applyFill="1" applyBorder="1" applyAlignment="1">
      <alignment horizontal="justify" vertical="center"/>
    </xf>
    <xf numFmtId="0" fontId="43" fillId="2" borderId="77" xfId="0" applyFont="1" applyFill="1" applyBorder="1" applyAlignment="1">
      <alignment horizontal="center" vertical="center" wrapText="1"/>
    </xf>
    <xf numFmtId="0" fontId="43" fillId="15" borderId="1" xfId="0" applyFont="1" applyFill="1" applyBorder="1" applyAlignment="1">
      <alignment horizontal="justify" vertical="center" wrapText="1"/>
    </xf>
    <xf numFmtId="14" fontId="19" fillId="9" borderId="1" xfId="0" applyNumberFormat="1" applyFont="1" applyFill="1" applyBorder="1" applyAlignment="1">
      <alignment horizontal="center" vertical="center"/>
    </xf>
    <xf numFmtId="0" fontId="19" fillId="9" borderId="1" xfId="0" applyFont="1" applyFill="1" applyBorder="1" applyAlignment="1">
      <alignment horizontal="center" vertical="center" wrapText="1"/>
    </xf>
    <xf numFmtId="0" fontId="19" fillId="0" borderId="1" xfId="0" applyFont="1" applyBorder="1" applyAlignment="1">
      <alignment horizontal="center" vertical="center" wrapText="1"/>
    </xf>
    <xf numFmtId="0" fontId="19" fillId="0" borderId="1" xfId="0" applyFont="1" applyBorder="1" applyAlignment="1">
      <alignment horizontal="center" vertical="center"/>
    </xf>
    <xf numFmtId="0" fontId="19" fillId="15" borderId="22" xfId="0" applyFont="1" applyFill="1" applyBorder="1" applyAlignment="1">
      <alignment horizontal="center" vertical="center" wrapText="1"/>
    </xf>
    <xf numFmtId="14" fontId="37" fillId="0" borderId="1" xfId="0" applyNumberFormat="1" applyFont="1" applyBorder="1" applyAlignment="1">
      <alignment horizontal="center" vertical="center" wrapText="1"/>
    </xf>
    <xf numFmtId="0" fontId="18" fillId="3" borderId="55" xfId="0" applyFont="1" applyFill="1" applyBorder="1" applyAlignment="1">
      <alignment horizontal="center" vertical="center" wrapText="1"/>
    </xf>
    <xf numFmtId="0" fontId="65" fillId="0" borderId="1" xfId="0" applyFont="1" applyBorder="1" applyAlignment="1">
      <alignment horizontal="left" vertical="center" wrapText="1"/>
    </xf>
    <xf numFmtId="0" fontId="19" fillId="0" borderId="1" xfId="0" applyFont="1" applyBorder="1" applyAlignment="1">
      <alignment horizontal="left" vertical="center" wrapText="1"/>
    </xf>
    <xf numFmtId="0" fontId="19" fillId="22" borderId="1" xfId="0" applyFont="1" applyFill="1" applyBorder="1" applyAlignment="1">
      <alignment horizontal="center" vertical="center" wrapText="1"/>
    </xf>
    <xf numFmtId="14" fontId="1" fillId="2" borderId="22" xfId="9" applyNumberFormat="1" applyFill="1" applyBorder="1" applyAlignment="1">
      <alignment horizontal="center" vertical="center" wrapText="1"/>
    </xf>
    <xf numFmtId="0" fontId="19" fillId="23" borderId="1" xfId="0" applyFont="1" applyFill="1" applyBorder="1" applyAlignment="1">
      <alignment horizontal="center" vertical="center" wrapText="1"/>
    </xf>
    <xf numFmtId="0" fontId="1" fillId="17" borderId="22" xfId="9" applyFill="1" applyBorder="1" applyAlignment="1">
      <alignment horizontal="center" vertical="center" wrapText="1"/>
    </xf>
    <xf numFmtId="0" fontId="64" fillId="0" borderId="0" xfId="0" applyFont="1" applyFill="1" applyBorder="1" applyAlignment="1">
      <alignment vertical="center" wrapText="1"/>
    </xf>
    <xf numFmtId="0" fontId="10" fillId="3" borderId="23" xfId="0" applyFont="1" applyFill="1" applyBorder="1" applyAlignment="1">
      <alignment horizontal="center" vertical="center" wrapText="1"/>
    </xf>
    <xf numFmtId="0" fontId="10" fillId="3" borderId="24" xfId="0" applyFont="1" applyFill="1" applyBorder="1" applyAlignment="1">
      <alignment horizontal="center" vertical="center" wrapText="1"/>
    </xf>
    <xf numFmtId="0" fontId="10" fillId="3" borderId="33" xfId="0" applyFont="1" applyFill="1" applyBorder="1" applyAlignment="1">
      <alignment horizontal="center" vertical="center" wrapText="1"/>
    </xf>
    <xf numFmtId="0" fontId="10" fillId="3" borderId="34" xfId="0" applyFont="1" applyFill="1" applyBorder="1" applyAlignment="1">
      <alignment horizontal="center" vertical="center" wrapText="1"/>
    </xf>
    <xf numFmtId="0" fontId="10" fillId="3" borderId="25" xfId="0" applyFont="1" applyFill="1" applyBorder="1" applyAlignment="1">
      <alignment horizontal="center" vertical="center" wrapText="1"/>
    </xf>
    <xf numFmtId="0" fontId="10" fillId="3" borderId="35" xfId="0" applyFont="1" applyFill="1" applyBorder="1" applyAlignment="1">
      <alignment horizontal="center" vertical="center" wrapText="1"/>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9" fillId="2" borderId="11" xfId="0" applyFont="1" applyFill="1" applyBorder="1" applyAlignment="1">
      <alignment horizontal="left" vertical="center" wrapText="1"/>
    </xf>
    <xf numFmtId="0" fontId="9" fillId="2" borderId="12" xfId="0"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7" fillId="2" borderId="8"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6" fillId="5" borderId="2" xfId="0" applyFont="1" applyFill="1" applyBorder="1" applyAlignment="1">
      <alignment horizontal="center" vertical="center" wrapText="1"/>
    </xf>
    <xf numFmtId="0" fontId="6" fillId="5" borderId="20" xfId="0" applyFont="1" applyFill="1" applyBorder="1" applyAlignment="1">
      <alignment horizontal="center" vertical="center" wrapText="1"/>
    </xf>
    <xf numFmtId="0" fontId="6" fillId="5" borderId="21" xfId="0" applyFont="1" applyFill="1" applyBorder="1" applyAlignment="1">
      <alignment horizontal="center" vertical="center" wrapText="1"/>
    </xf>
    <xf numFmtId="0" fontId="11" fillId="3" borderId="26" xfId="0" applyFont="1" applyFill="1" applyBorder="1" applyAlignment="1">
      <alignment horizontal="center" vertical="center" wrapText="1"/>
    </xf>
    <xf numFmtId="0" fontId="11" fillId="3" borderId="27"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10" fillId="3" borderId="30"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10" fillId="3" borderId="32" xfId="0" applyFont="1" applyFill="1" applyBorder="1" applyAlignment="1">
      <alignment horizontal="center" vertical="center" wrapText="1"/>
    </xf>
    <xf numFmtId="0" fontId="10" fillId="3" borderId="39" xfId="0" applyFont="1" applyFill="1" applyBorder="1" applyAlignment="1">
      <alignment horizontal="center" vertical="center" wrapText="1"/>
    </xf>
    <xf numFmtId="0" fontId="57" fillId="20" borderId="23" xfId="0" applyFont="1" applyFill="1" applyBorder="1" applyAlignment="1">
      <alignment horizontal="center" vertical="center" wrapText="1"/>
    </xf>
    <xf numFmtId="0" fontId="57" fillId="20" borderId="24" xfId="0" applyFont="1" applyFill="1" applyBorder="1" applyAlignment="1">
      <alignment horizontal="center" vertical="center" wrapText="1"/>
    </xf>
    <xf numFmtId="0" fontId="57" fillId="20" borderId="85" xfId="0" applyFont="1" applyFill="1" applyBorder="1" applyAlignment="1">
      <alignment horizontal="center" vertical="center" wrapText="1"/>
    </xf>
    <xf numFmtId="0" fontId="57" fillId="20" borderId="86" xfId="0" applyFont="1" applyFill="1" applyBorder="1" applyAlignment="1">
      <alignment horizontal="center" vertical="center" wrapText="1"/>
    </xf>
    <xf numFmtId="0" fontId="57" fillId="20" borderId="25" xfId="0" applyFont="1" applyFill="1" applyBorder="1" applyAlignment="1">
      <alignment horizontal="center" vertical="center" wrapText="1"/>
    </xf>
    <xf numFmtId="0" fontId="57" fillId="20" borderId="87" xfId="0" applyFont="1" applyFill="1" applyBorder="1" applyAlignment="1">
      <alignment horizontal="center" vertical="center" wrapText="1"/>
    </xf>
    <xf numFmtId="0" fontId="57" fillId="20" borderId="83" xfId="0" applyFont="1" applyFill="1" applyBorder="1" applyAlignment="1">
      <alignment horizontal="center" vertical="center" wrapText="1"/>
    </xf>
    <xf numFmtId="0" fontId="57" fillId="20" borderId="78" xfId="0" applyFont="1" applyFill="1" applyBorder="1" applyAlignment="1">
      <alignment horizontal="center" vertical="center" wrapText="1"/>
    </xf>
    <xf numFmtId="0" fontId="43" fillId="2" borderId="3" xfId="0" applyFont="1" applyFill="1" applyBorder="1" applyAlignment="1">
      <alignment horizontal="center" vertical="center"/>
    </xf>
    <xf numFmtId="0" fontId="43" fillId="2" borderId="2" xfId="0" applyFont="1" applyFill="1" applyBorder="1" applyAlignment="1">
      <alignment horizontal="center" vertical="center"/>
    </xf>
    <xf numFmtId="0" fontId="52" fillId="2" borderId="11" xfId="0" applyFont="1" applyFill="1" applyBorder="1" applyAlignment="1">
      <alignment horizontal="left" vertical="center" wrapText="1"/>
    </xf>
    <xf numFmtId="0" fontId="52" fillId="2" borderId="12" xfId="0" applyFont="1" applyFill="1" applyBorder="1" applyAlignment="1">
      <alignment horizontal="left" vertical="center" wrapText="1"/>
    </xf>
    <xf numFmtId="0" fontId="52" fillId="2" borderId="9" xfId="0" applyFont="1" applyFill="1" applyBorder="1" applyAlignment="1">
      <alignment horizontal="left" vertical="center" wrapText="1"/>
    </xf>
    <xf numFmtId="0" fontId="52" fillId="2" borderId="10" xfId="0" applyFont="1" applyFill="1" applyBorder="1" applyAlignment="1">
      <alignment horizontal="left" vertical="center" wrapText="1"/>
    </xf>
    <xf numFmtId="0" fontId="53" fillId="2" borderId="8" xfId="0" applyFont="1" applyFill="1" applyBorder="1" applyAlignment="1">
      <alignment horizontal="center" vertical="center" wrapText="1"/>
    </xf>
    <xf numFmtId="0" fontId="53" fillId="2" borderId="19" xfId="0" applyFont="1" applyFill="1" applyBorder="1" applyAlignment="1">
      <alignment horizontal="center" vertical="center" wrapText="1"/>
    </xf>
    <xf numFmtId="0" fontId="53" fillId="2" borderId="9" xfId="0" applyFont="1" applyFill="1" applyBorder="1" applyAlignment="1">
      <alignment horizontal="center" vertical="center" wrapText="1"/>
    </xf>
    <xf numFmtId="0" fontId="53" fillId="2" borderId="10" xfId="0" applyFont="1" applyFill="1" applyBorder="1" applyAlignment="1">
      <alignment horizontal="center" vertical="center" wrapText="1"/>
    </xf>
    <xf numFmtId="0" fontId="55" fillId="2" borderId="5" xfId="0" applyFont="1" applyFill="1" applyBorder="1" applyAlignment="1">
      <alignment horizontal="left" vertical="center" wrapText="1"/>
    </xf>
    <xf numFmtId="0" fontId="55" fillId="2" borderId="6" xfId="0" applyFont="1" applyFill="1" applyBorder="1" applyAlignment="1">
      <alignment horizontal="left" vertical="center" wrapText="1"/>
    </xf>
    <xf numFmtId="0" fontId="55" fillId="2" borderId="7" xfId="0" applyFont="1" applyFill="1" applyBorder="1" applyAlignment="1">
      <alignment horizontal="left" vertical="center" wrapText="1"/>
    </xf>
    <xf numFmtId="0" fontId="56" fillId="5" borderId="2" xfId="0" applyFont="1" applyFill="1" applyBorder="1" applyAlignment="1">
      <alignment horizontal="center" vertical="center" wrapText="1"/>
    </xf>
    <xf numFmtId="0" fontId="56" fillId="5" borderId="20" xfId="0" applyFont="1" applyFill="1" applyBorder="1" applyAlignment="1">
      <alignment horizontal="center" vertical="center" wrapText="1"/>
    </xf>
    <xf numFmtId="0" fontId="56" fillId="5" borderId="21" xfId="0" applyFont="1" applyFill="1" applyBorder="1" applyAlignment="1">
      <alignment horizontal="center" vertical="center" wrapText="1"/>
    </xf>
    <xf numFmtId="0" fontId="57" fillId="20" borderId="81" xfId="0" applyFont="1" applyFill="1" applyBorder="1" applyAlignment="1">
      <alignment horizontal="center" vertical="center" wrapText="1"/>
    </xf>
    <xf numFmtId="0" fontId="57" fillId="20" borderId="88" xfId="0" applyFont="1" applyFill="1" applyBorder="1" applyAlignment="1">
      <alignment horizontal="center" vertical="center" wrapText="1"/>
    </xf>
    <xf numFmtId="0" fontId="58" fillId="20" borderId="26" xfId="0" applyFont="1" applyFill="1" applyBorder="1" applyAlignment="1">
      <alignment horizontal="center" vertical="center" wrapText="1"/>
    </xf>
    <xf numFmtId="0" fontId="58" fillId="20" borderId="27" xfId="0" applyFont="1" applyFill="1" applyBorder="1" applyAlignment="1">
      <alignment horizontal="center" vertical="center" wrapText="1"/>
    </xf>
    <xf numFmtId="0" fontId="57" fillId="20" borderId="28" xfId="0" applyFont="1" applyFill="1" applyBorder="1" applyAlignment="1">
      <alignment horizontal="center" vertical="center" wrapText="1"/>
    </xf>
    <xf numFmtId="0" fontId="57" fillId="20" borderId="89" xfId="0" applyFont="1" applyFill="1" applyBorder="1" applyAlignment="1">
      <alignment horizontal="center" vertical="center" wrapText="1"/>
    </xf>
    <xf numFmtId="0" fontId="57" fillId="20" borderId="29" xfId="0" applyFont="1" applyFill="1" applyBorder="1" applyAlignment="1">
      <alignment horizontal="center" vertical="center" wrapText="1"/>
    </xf>
    <xf numFmtId="0" fontId="57" fillId="20" borderId="30" xfId="0" applyFont="1" applyFill="1" applyBorder="1" applyAlignment="1">
      <alignment horizontal="center" vertical="center" wrapText="1"/>
    </xf>
    <xf numFmtId="0" fontId="57" fillId="20" borderId="31" xfId="0" applyFont="1" applyFill="1" applyBorder="1" applyAlignment="1">
      <alignment horizontal="center" vertical="center" wrapText="1"/>
    </xf>
    <xf numFmtId="0" fontId="57" fillId="20" borderId="1" xfId="0" applyFont="1" applyFill="1" applyBorder="1" applyAlignment="1">
      <alignment horizontal="center" vertical="center" wrapText="1"/>
    </xf>
    <xf numFmtId="0" fontId="57" fillId="20" borderId="84" xfId="0" applyFont="1" applyFill="1" applyBorder="1" applyAlignment="1">
      <alignment horizontal="center" vertical="center" wrapText="1"/>
    </xf>
    <xf numFmtId="0" fontId="57" fillId="20" borderId="67" xfId="0" applyFont="1" applyFill="1" applyBorder="1" applyAlignment="1">
      <alignment horizontal="center" vertical="center" wrapText="1"/>
    </xf>
    <xf numFmtId="0" fontId="57" fillId="20" borderId="32" xfId="0" applyFont="1" applyFill="1" applyBorder="1" applyAlignment="1">
      <alignment horizontal="center" vertical="center" wrapText="1"/>
    </xf>
    <xf numFmtId="0" fontId="57" fillId="20" borderId="90" xfId="0" applyFont="1" applyFill="1" applyBorder="1" applyAlignment="1">
      <alignment horizontal="center" vertical="center" wrapText="1"/>
    </xf>
    <xf numFmtId="0" fontId="20" fillId="2" borderId="1" xfId="0" applyFont="1" applyFill="1" applyBorder="1" applyAlignment="1">
      <alignment horizontal="center" vertical="center"/>
    </xf>
    <xf numFmtId="0" fontId="46" fillId="15" borderId="1" xfId="0" applyFont="1" applyFill="1" applyBorder="1" applyAlignment="1">
      <alignment horizontal="center" vertical="center" wrapText="1"/>
    </xf>
    <xf numFmtId="0" fontId="36" fillId="2" borderId="58" xfId="0" applyFont="1" applyFill="1" applyBorder="1" applyAlignment="1">
      <alignment horizontal="center" vertical="center" wrapText="1"/>
    </xf>
    <xf numFmtId="0" fontId="36" fillId="2" borderId="64" xfId="0" applyFont="1" applyFill="1" applyBorder="1" applyAlignment="1">
      <alignment horizontal="center" vertical="center" wrapText="1"/>
    </xf>
    <xf numFmtId="0" fontId="36" fillId="2" borderId="77" xfId="0" applyFont="1" applyFill="1" applyBorder="1" applyAlignment="1">
      <alignment horizontal="center" vertical="center" wrapText="1"/>
    </xf>
    <xf numFmtId="0" fontId="22" fillId="2" borderId="66" xfId="0" applyFont="1" applyFill="1" applyBorder="1" applyAlignment="1">
      <alignment horizontal="center" vertical="center"/>
    </xf>
    <xf numFmtId="0" fontId="22" fillId="2" borderId="67" xfId="0" applyFont="1" applyFill="1" applyBorder="1" applyAlignment="1">
      <alignment horizontal="center" vertical="center"/>
    </xf>
    <xf numFmtId="0" fontId="22" fillId="2" borderId="68" xfId="0" applyFont="1" applyFill="1" applyBorder="1" applyAlignment="1">
      <alignment horizontal="center" vertical="center"/>
    </xf>
    <xf numFmtId="0" fontId="30" fillId="5" borderId="75" xfId="0" applyFont="1" applyFill="1" applyBorder="1" applyAlignment="1">
      <alignment horizontal="center" vertical="center" wrapText="1"/>
    </xf>
    <xf numFmtId="0" fontId="30" fillId="5" borderId="76" xfId="0" applyFont="1" applyFill="1" applyBorder="1" applyAlignment="1">
      <alignment horizontal="center" vertical="center" wrapText="1"/>
    </xf>
    <xf numFmtId="0" fontId="21" fillId="5" borderId="41" xfId="0" applyFont="1" applyFill="1" applyBorder="1" applyAlignment="1">
      <alignment horizontal="center" vertical="center" wrapText="1"/>
    </xf>
    <xf numFmtId="0" fontId="21" fillId="5" borderId="0" xfId="0" applyFont="1" applyFill="1" applyBorder="1" applyAlignment="1">
      <alignment horizontal="center" vertical="center" wrapText="1"/>
    </xf>
    <xf numFmtId="0" fontId="17" fillId="3" borderId="50" xfId="0" applyFont="1" applyFill="1" applyBorder="1" applyAlignment="1">
      <alignment horizontal="center" vertical="center" wrapText="1"/>
    </xf>
    <xf numFmtId="0" fontId="17" fillId="3" borderId="54" xfId="0" applyFont="1" applyFill="1" applyBorder="1" applyAlignment="1">
      <alignment horizontal="center" vertical="center" wrapText="1"/>
    </xf>
    <xf numFmtId="0" fontId="17" fillId="3" borderId="51" xfId="0" applyFont="1" applyFill="1" applyBorder="1" applyAlignment="1">
      <alignment horizontal="center" vertical="center" wrapText="1"/>
    </xf>
    <xf numFmtId="0" fontId="17" fillId="3" borderId="52" xfId="0" applyFont="1" applyFill="1" applyBorder="1" applyAlignment="1">
      <alignment horizontal="center" vertical="center" wrapText="1"/>
    </xf>
    <xf numFmtId="0" fontId="17" fillId="3" borderId="53" xfId="0" applyFont="1" applyFill="1" applyBorder="1" applyAlignment="1">
      <alignment horizontal="center" vertical="center" wrapText="1"/>
    </xf>
    <xf numFmtId="0" fontId="34" fillId="4" borderId="42" xfId="0" applyFont="1" applyFill="1" applyBorder="1" applyAlignment="1">
      <alignment horizontal="center" vertical="center" wrapText="1"/>
    </xf>
    <xf numFmtId="0" fontId="34" fillId="4" borderId="49" xfId="0" applyFont="1" applyFill="1" applyBorder="1" applyAlignment="1">
      <alignment horizontal="center" vertical="center" wrapText="1"/>
    </xf>
    <xf numFmtId="0" fontId="34" fillId="4" borderId="43" xfId="0" applyFont="1" applyFill="1" applyBorder="1" applyAlignment="1">
      <alignment horizontal="center" vertical="center" wrapText="1"/>
    </xf>
    <xf numFmtId="0" fontId="34" fillId="4" borderId="41" xfId="0" applyFont="1" applyFill="1" applyBorder="1" applyAlignment="1">
      <alignment horizontal="center" vertical="center" wrapText="1"/>
    </xf>
    <xf numFmtId="0" fontId="34" fillId="4" borderId="0" xfId="0" applyFont="1" applyFill="1" applyBorder="1" applyAlignment="1">
      <alignment horizontal="center" vertical="center" wrapText="1"/>
    </xf>
    <xf numFmtId="0" fontId="34" fillId="4" borderId="47" xfId="0" applyFont="1" applyFill="1" applyBorder="1" applyAlignment="1">
      <alignment horizontal="center" vertical="center" wrapText="1"/>
    </xf>
    <xf numFmtId="0" fontId="19" fillId="2" borderId="60" xfId="0" applyFont="1" applyFill="1" applyBorder="1" applyAlignment="1">
      <alignment horizontal="center" vertical="center" wrapText="1"/>
    </xf>
    <xf numFmtId="0" fontId="19" fillId="2" borderId="70" xfId="0" applyFont="1" applyFill="1" applyBorder="1" applyAlignment="1">
      <alignment horizontal="center" vertical="center" wrapText="1"/>
    </xf>
    <xf numFmtId="0" fontId="19" fillId="2" borderId="74" xfId="0" applyFont="1" applyFill="1" applyBorder="1" applyAlignment="1">
      <alignment horizontal="center" vertical="center" wrapText="1"/>
    </xf>
    <xf numFmtId="0" fontId="19" fillId="0" borderId="44" xfId="0" applyFont="1" applyFill="1" applyBorder="1" applyAlignment="1">
      <alignment horizontal="center" vertical="center" wrapText="1"/>
    </xf>
    <xf numFmtId="0" fontId="19" fillId="0" borderId="45" xfId="0" applyFont="1" applyFill="1" applyBorder="1" applyAlignment="1">
      <alignment horizontal="center" vertical="center" wrapText="1"/>
    </xf>
    <xf numFmtId="0" fontId="19" fillId="0" borderId="46" xfId="0" applyFont="1" applyFill="1" applyBorder="1" applyAlignment="1">
      <alignment horizontal="center" vertical="center" wrapText="1"/>
    </xf>
    <xf numFmtId="0" fontId="19" fillId="2" borderId="42" xfId="0" applyFont="1" applyFill="1" applyBorder="1" applyAlignment="1">
      <alignment horizontal="center" vertical="center" wrapText="1"/>
    </xf>
    <xf numFmtId="0" fontId="19" fillId="2" borderId="49" xfId="0" applyFont="1" applyFill="1" applyBorder="1" applyAlignment="1">
      <alignment horizontal="center" vertical="center" wrapText="1"/>
    </xf>
    <xf numFmtId="0" fontId="19" fillId="2" borderId="43" xfId="0" applyFont="1" applyFill="1" applyBorder="1" applyAlignment="1">
      <alignment horizontal="center" vertical="center" wrapText="1"/>
    </xf>
    <xf numFmtId="0" fontId="23" fillId="0" borderId="41"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2" fillId="2" borderId="48" xfId="0" applyFont="1" applyFill="1" applyBorder="1" applyAlignment="1">
      <alignment horizontal="center" vertical="center"/>
    </xf>
    <xf numFmtId="0" fontId="22" fillId="2" borderId="64" xfId="0" applyFont="1" applyFill="1" applyBorder="1" applyAlignment="1">
      <alignment horizontal="center" vertical="center"/>
    </xf>
    <xf numFmtId="0" fontId="22" fillId="2" borderId="65" xfId="0" applyFont="1" applyFill="1" applyBorder="1" applyAlignment="1">
      <alignment horizontal="center" vertical="center"/>
    </xf>
    <xf numFmtId="0" fontId="22" fillId="2" borderId="44" xfId="0" applyFont="1" applyFill="1" applyBorder="1" applyAlignment="1">
      <alignment horizontal="center" vertical="center"/>
    </xf>
    <xf numFmtId="0" fontId="22" fillId="2" borderId="45" xfId="0" applyFont="1" applyFill="1" applyBorder="1" applyAlignment="1">
      <alignment horizontal="center" vertical="center"/>
    </xf>
    <xf numFmtId="0" fontId="22" fillId="2" borderId="46" xfId="0" applyFont="1" applyFill="1" applyBorder="1" applyAlignment="1">
      <alignment horizontal="center" vertical="center"/>
    </xf>
    <xf numFmtId="0" fontId="19" fillId="0" borderId="0" xfId="0" applyFont="1" applyAlignment="1">
      <alignment horizontal="center"/>
    </xf>
    <xf numFmtId="0" fontId="17" fillId="3" borderId="60" xfId="0" applyFont="1" applyFill="1" applyBorder="1" applyAlignment="1">
      <alignment horizontal="center" vertical="center" wrapText="1"/>
    </xf>
    <xf numFmtId="0" fontId="17" fillId="3" borderId="61"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17" fillId="3" borderId="55" xfId="0" applyFont="1" applyFill="1" applyBorder="1" applyAlignment="1">
      <alignment horizontal="center" vertical="center" wrapText="1"/>
    </xf>
    <xf numFmtId="0" fontId="20" fillId="2" borderId="0" xfId="0" applyFont="1" applyFill="1" applyBorder="1" applyAlignment="1">
      <alignment horizontal="center" vertical="center"/>
    </xf>
    <xf numFmtId="0" fontId="18" fillId="3" borderId="78" xfId="0" applyFont="1" applyFill="1" applyBorder="1" applyAlignment="1">
      <alignment horizontal="center" vertical="center" wrapText="1"/>
    </xf>
    <xf numFmtId="0" fontId="18" fillId="3" borderId="55" xfId="0" applyFont="1" applyFill="1" applyBorder="1" applyAlignment="1">
      <alignment horizontal="center" vertical="center" wrapText="1"/>
    </xf>
    <xf numFmtId="0" fontId="17" fillId="3" borderId="2" xfId="0" applyFont="1" applyFill="1" applyBorder="1" applyAlignment="1">
      <alignment horizontal="center" vertical="center" wrapText="1"/>
    </xf>
    <xf numFmtId="0" fontId="17" fillId="3" borderId="56" xfId="0" applyFont="1" applyFill="1" applyBorder="1" applyAlignment="1">
      <alignment horizontal="center" vertical="center" wrapText="1"/>
    </xf>
    <xf numFmtId="0" fontId="17" fillId="3" borderId="57" xfId="0" applyFont="1" applyFill="1" applyBorder="1" applyAlignment="1">
      <alignment horizontal="center" vertical="center" wrapText="1"/>
    </xf>
    <xf numFmtId="0" fontId="17" fillId="3" borderId="63" xfId="0" applyFont="1" applyFill="1" applyBorder="1" applyAlignment="1">
      <alignment horizontal="center" vertical="center" wrapText="1"/>
    </xf>
    <xf numFmtId="0" fontId="23" fillId="2" borderId="72" xfId="0" applyFont="1" applyFill="1" applyBorder="1" applyAlignment="1">
      <alignment horizontal="center" vertical="center" wrapText="1"/>
    </xf>
    <xf numFmtId="0" fontId="23" fillId="2" borderId="73" xfId="0" applyFont="1" applyFill="1" applyBorder="1" applyAlignment="1">
      <alignment horizontal="center" vertical="center" wrapText="1"/>
    </xf>
    <xf numFmtId="0" fontId="70" fillId="0" borderId="67" xfId="0" applyFont="1" applyFill="1" applyBorder="1" applyAlignment="1">
      <alignment horizontal="center" vertical="center" wrapText="1"/>
    </xf>
    <xf numFmtId="0" fontId="70" fillId="0" borderId="41" xfId="0" applyFont="1" applyFill="1" applyBorder="1" applyAlignment="1">
      <alignment horizontal="center" vertical="center" wrapText="1"/>
    </xf>
    <xf numFmtId="0" fontId="70" fillId="0" borderId="0" xfId="0" applyFont="1" applyFill="1" applyBorder="1" applyAlignment="1">
      <alignment horizontal="center" vertical="center" wrapText="1"/>
    </xf>
    <xf numFmtId="0" fontId="64" fillId="0" borderId="67" xfId="0" applyFont="1" applyBorder="1" applyAlignment="1">
      <alignment horizontal="center" vertical="center" wrapText="1"/>
    </xf>
    <xf numFmtId="0" fontId="64" fillId="0" borderId="0" xfId="0" applyFont="1" applyAlignment="1">
      <alignment horizontal="center" vertical="center" wrapText="1"/>
    </xf>
    <xf numFmtId="0" fontId="21" fillId="21" borderId="42" xfId="0" applyFont="1" applyFill="1" applyBorder="1" applyAlignment="1">
      <alignment horizontal="center" vertical="center" wrapText="1"/>
    </xf>
    <xf numFmtId="0" fontId="21" fillId="21" borderId="49" xfId="0" applyFont="1" applyFill="1" applyBorder="1" applyAlignment="1">
      <alignment horizontal="center" vertical="center" wrapText="1"/>
    </xf>
    <xf numFmtId="0" fontId="21" fillId="21" borderId="43" xfId="0" applyFont="1" applyFill="1" applyBorder="1" applyAlignment="1">
      <alignment horizontal="center" vertical="center" wrapText="1"/>
    </xf>
    <xf numFmtId="0" fontId="21" fillId="21" borderId="41" xfId="0" applyFont="1" applyFill="1" applyBorder="1" applyAlignment="1">
      <alignment horizontal="center" vertical="center" wrapText="1"/>
    </xf>
    <xf numFmtId="0" fontId="21" fillId="21" borderId="0" xfId="0" applyFont="1" applyFill="1" applyBorder="1" applyAlignment="1">
      <alignment horizontal="center" vertical="center" wrapText="1"/>
    </xf>
    <xf numFmtId="0" fontId="21" fillId="21" borderId="47" xfId="0" applyFont="1" applyFill="1" applyBorder="1" applyAlignment="1">
      <alignment horizontal="center" vertical="center" wrapText="1"/>
    </xf>
    <xf numFmtId="0" fontId="19" fillId="15" borderId="44" xfId="0" applyFont="1" applyFill="1" applyBorder="1" applyAlignment="1">
      <alignment horizontal="center" vertical="center" wrapText="1"/>
    </xf>
    <xf numFmtId="0" fontId="19" fillId="15" borderId="45" xfId="0" applyFont="1" applyFill="1" applyBorder="1" applyAlignment="1">
      <alignment horizontal="center" vertical="center" wrapText="1"/>
    </xf>
    <xf numFmtId="0" fontId="19" fillId="15" borderId="46" xfId="0" applyFont="1" applyFill="1" applyBorder="1" applyAlignment="1">
      <alignment horizontal="center" vertical="center" wrapText="1"/>
    </xf>
    <xf numFmtId="0" fontId="39" fillId="3" borderId="50" xfId="0" applyFont="1" applyFill="1" applyBorder="1" applyAlignment="1">
      <alignment horizontal="center" vertical="center" wrapText="1"/>
    </xf>
    <xf numFmtId="0" fontId="39" fillId="3" borderId="54" xfId="0" applyFont="1" applyFill="1" applyBorder="1" applyAlignment="1">
      <alignment horizontal="center" vertical="center" wrapText="1"/>
    </xf>
    <xf numFmtId="0" fontId="51" fillId="0" borderId="0" xfId="0" applyFont="1" applyAlignment="1">
      <alignment horizontal="center"/>
    </xf>
    <xf numFmtId="17" fontId="19" fillId="0" borderId="22" xfId="0" applyNumberFormat="1" applyFont="1" applyFill="1" applyBorder="1" applyAlignment="1">
      <alignment horizontal="center" vertical="center" wrapText="1"/>
    </xf>
  </cellXfs>
  <cellStyles count="320">
    <cellStyle name="Hipervínculo" xfId="3" builtinId="8" hidden="1"/>
    <cellStyle name="Hipervínculo" xfId="1" builtinId="8" hidden="1"/>
    <cellStyle name="Hipervínculo" xfId="7" builtinId="8" hidden="1"/>
    <cellStyle name="Hipervínculo" xfId="5" builtinId="8" hidden="1"/>
    <cellStyle name="Hipervínculo" xfId="9" builtinId="8"/>
    <cellStyle name="Hipervínculo visitado" xfId="43" builtinId="9" hidden="1"/>
    <cellStyle name="Hipervínculo visitado" xfId="36" builtinId="9" hidden="1"/>
    <cellStyle name="Hipervínculo visitado" xfId="27" builtinId="9" hidden="1"/>
    <cellStyle name="Hipervínculo visitado" xfId="19" builtinId="9" hidden="1"/>
    <cellStyle name="Hipervínculo visitado" xfId="12" builtinId="9" hidden="1"/>
    <cellStyle name="Hipervínculo visitado" xfId="14" builtinId="9" hidden="1"/>
    <cellStyle name="Hipervínculo visitado" xfId="17" builtinId="9" hidden="1"/>
    <cellStyle name="Hipervínculo visitado" xfId="6" builtinId="9" hidden="1"/>
    <cellStyle name="Hipervínculo visitado" xfId="10" builtinId="9" hidden="1"/>
    <cellStyle name="Hipervínculo visitado" xfId="2"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1" builtinId="9" hidden="1"/>
    <cellStyle name="Hipervínculo visitado" xfId="103" builtinId="9" hidden="1"/>
    <cellStyle name="Hipervínculo visitado" xfId="105" builtinId="9" hidden="1"/>
    <cellStyle name="Hipervínculo visitado" xfId="107" builtinId="9" hidden="1"/>
    <cellStyle name="Hipervínculo visitado" xfId="109" builtinId="9" hidden="1"/>
    <cellStyle name="Hipervínculo visitado" xfId="111" builtinId="9" hidden="1"/>
    <cellStyle name="Hipervínculo visitado" xfId="113" builtinId="9" hidden="1"/>
    <cellStyle name="Hipervínculo visitado" xfId="115" builtinId="9" hidden="1"/>
    <cellStyle name="Hipervínculo visitado" xfId="117" builtinId="9" hidden="1"/>
    <cellStyle name="Hipervínculo visitado" xfId="119" builtinId="9" hidden="1"/>
    <cellStyle name="Hipervínculo visitado" xfId="121" builtinId="9" hidden="1"/>
    <cellStyle name="Hipervínculo visitado" xfId="123" builtinId="9" hidden="1"/>
    <cellStyle name="Hipervínculo visitado" xfId="125" builtinId="9" hidden="1"/>
    <cellStyle name="Hipervínculo visitado" xfId="127" builtinId="9" hidden="1"/>
    <cellStyle name="Hipervínculo visitado" xfId="129" builtinId="9" hidden="1"/>
    <cellStyle name="Hipervínculo visitado" xfId="131" builtinId="9" hidden="1"/>
    <cellStyle name="Hipervínculo visitado" xfId="133" builtinId="9" hidden="1"/>
    <cellStyle name="Hipervínculo visitado" xfId="135" builtinId="9" hidden="1"/>
    <cellStyle name="Hipervínculo visitado" xfId="137" builtinId="9" hidden="1"/>
    <cellStyle name="Hipervínculo visitado" xfId="139" builtinId="9" hidden="1"/>
    <cellStyle name="Hipervínculo visitado" xfId="141" builtinId="9" hidden="1"/>
    <cellStyle name="Hipervínculo visitado" xfId="143" builtinId="9" hidden="1"/>
    <cellStyle name="Hipervínculo visitado" xfId="145" builtinId="9" hidden="1"/>
    <cellStyle name="Hipervínculo visitado" xfId="147" builtinId="9" hidden="1"/>
    <cellStyle name="Hipervínculo visitado" xfId="149" builtinId="9" hidden="1"/>
    <cellStyle name="Hipervínculo visitado" xfId="151" builtinId="9" hidden="1"/>
    <cellStyle name="Hipervínculo visitado" xfId="153" builtinId="9" hidden="1"/>
    <cellStyle name="Hipervínculo visitado" xfId="155" builtinId="9" hidden="1"/>
    <cellStyle name="Hipervínculo visitado" xfId="157" builtinId="9" hidden="1"/>
    <cellStyle name="Hipervínculo visitado" xfId="159" builtinId="9" hidden="1"/>
    <cellStyle name="Hipervínculo visitado" xfId="161" builtinId="9" hidden="1"/>
    <cellStyle name="Hipervínculo visitado" xfId="163" builtinId="9" hidden="1"/>
    <cellStyle name="Hipervínculo visitado" xfId="165" builtinId="9" hidden="1"/>
    <cellStyle name="Hipervínculo visitado" xfId="167" builtinId="9" hidden="1"/>
    <cellStyle name="Hipervínculo visitado" xfId="169" builtinId="9" hidden="1"/>
    <cellStyle name="Hipervínculo visitado" xfId="171" builtinId="9" hidden="1"/>
    <cellStyle name="Hipervínculo visitado" xfId="173" builtinId="9" hidden="1"/>
    <cellStyle name="Hipervínculo visitado" xfId="175" builtinId="9" hidden="1"/>
    <cellStyle name="Hipervínculo visitado" xfId="177" builtinId="9" hidden="1"/>
    <cellStyle name="Hipervínculo visitado" xfId="179" builtinId="9" hidden="1"/>
    <cellStyle name="Hipervínculo visitado" xfId="181" builtinId="9" hidden="1"/>
    <cellStyle name="Hipervínculo visitado" xfId="183" builtinId="9" hidden="1"/>
    <cellStyle name="Hipervínculo visitado" xfId="185" builtinId="9" hidden="1"/>
    <cellStyle name="Hipervínculo visitado" xfId="187" builtinId="9" hidden="1"/>
    <cellStyle name="Hipervínculo visitado" xfId="189" builtinId="9" hidden="1"/>
    <cellStyle name="Hipervínculo visitado" xfId="191" builtinId="9" hidden="1"/>
    <cellStyle name="Hipervínculo visitado" xfId="193" builtinId="9" hidden="1"/>
    <cellStyle name="Hipervínculo visitado" xfId="195" builtinId="9" hidden="1"/>
    <cellStyle name="Hipervínculo visitado" xfId="197" builtinId="9" hidden="1"/>
    <cellStyle name="Hipervínculo visitado" xfId="199" builtinId="9" hidden="1"/>
    <cellStyle name="Hipervínculo visitado" xfId="201" builtinId="9" hidden="1"/>
    <cellStyle name="Hipervínculo visitado" xfId="203" builtinId="9" hidden="1"/>
    <cellStyle name="Hipervínculo visitado" xfId="205" builtinId="9" hidden="1"/>
    <cellStyle name="Hipervínculo visitado" xfId="207" builtinId="9" hidden="1"/>
    <cellStyle name="Hipervínculo visitado" xfId="209" builtinId="9" hidden="1"/>
    <cellStyle name="Hipervínculo visitado" xfId="211" builtinId="9" hidden="1"/>
    <cellStyle name="Hipervínculo visitado" xfId="213" builtinId="9" hidden="1"/>
    <cellStyle name="Hipervínculo visitado" xfId="215" builtinId="9" hidden="1"/>
    <cellStyle name="Hipervínculo visitado" xfId="217" builtinId="9" hidden="1"/>
    <cellStyle name="Hipervínculo visitado" xfId="219" builtinId="9" hidden="1"/>
    <cellStyle name="Hipervínculo visitado" xfId="221" builtinId="9" hidden="1"/>
    <cellStyle name="Hipervínculo visitado" xfId="223" builtinId="9" hidden="1"/>
    <cellStyle name="Hipervínculo visitado" xfId="225" builtinId="9" hidden="1"/>
    <cellStyle name="Hipervínculo visitado" xfId="227" builtinId="9" hidden="1"/>
    <cellStyle name="Hipervínculo visitado" xfId="229" builtinId="9" hidden="1"/>
    <cellStyle name="Hipervínculo visitado" xfId="231" builtinId="9" hidden="1"/>
    <cellStyle name="Hipervínculo visitado" xfId="233" builtinId="9" hidden="1"/>
    <cellStyle name="Hipervínculo visitado" xfId="235" builtinId="9" hidden="1"/>
    <cellStyle name="Hipervínculo visitado" xfId="237" builtinId="9" hidden="1"/>
    <cellStyle name="Hipervínculo visitado" xfId="239" builtinId="9" hidden="1"/>
    <cellStyle name="Hipervínculo visitado" xfId="241" builtinId="9" hidden="1"/>
    <cellStyle name="Hipervínculo visitado" xfId="243" builtinId="9" hidden="1"/>
    <cellStyle name="Hipervínculo visitado" xfId="245" builtinId="9" hidden="1"/>
    <cellStyle name="Hipervínculo visitado" xfId="247" builtinId="9" hidden="1"/>
    <cellStyle name="Hipervínculo visitado" xfId="249" builtinId="9" hidden="1"/>
    <cellStyle name="Hipervínculo visitado" xfId="248" builtinId="9" hidden="1"/>
    <cellStyle name="Hipervínculo visitado" xfId="246" builtinId="9" hidden="1"/>
    <cellStyle name="Hipervínculo visitado" xfId="244" builtinId="9" hidden="1"/>
    <cellStyle name="Hipervínculo visitado" xfId="242" builtinId="9" hidden="1"/>
    <cellStyle name="Hipervínculo visitado" xfId="240" builtinId="9" hidden="1"/>
    <cellStyle name="Hipervínculo visitado" xfId="238" builtinId="9" hidden="1"/>
    <cellStyle name="Hipervínculo visitado" xfId="236" builtinId="9" hidden="1"/>
    <cellStyle name="Hipervínculo visitado" xfId="234" builtinId="9" hidden="1"/>
    <cellStyle name="Hipervínculo visitado" xfId="232" builtinId="9" hidden="1"/>
    <cellStyle name="Hipervínculo visitado" xfId="230" builtinId="9" hidden="1"/>
    <cellStyle name="Hipervínculo visitado" xfId="228" builtinId="9" hidden="1"/>
    <cellStyle name="Hipervínculo visitado" xfId="226" builtinId="9" hidden="1"/>
    <cellStyle name="Hipervínculo visitado" xfId="224" builtinId="9" hidden="1"/>
    <cellStyle name="Hipervínculo visitado" xfId="222" builtinId="9" hidden="1"/>
    <cellStyle name="Hipervínculo visitado" xfId="220" builtinId="9" hidden="1"/>
    <cellStyle name="Hipervínculo visitado" xfId="218" builtinId="9" hidden="1"/>
    <cellStyle name="Hipervínculo visitado" xfId="216" builtinId="9" hidden="1"/>
    <cellStyle name="Hipervínculo visitado" xfId="214" builtinId="9" hidden="1"/>
    <cellStyle name="Hipervínculo visitado" xfId="212" builtinId="9" hidden="1"/>
    <cellStyle name="Hipervínculo visitado" xfId="210" builtinId="9" hidden="1"/>
    <cellStyle name="Hipervínculo visitado" xfId="208" builtinId="9" hidden="1"/>
    <cellStyle name="Hipervínculo visitado" xfId="206" builtinId="9" hidden="1"/>
    <cellStyle name="Hipervínculo visitado" xfId="204" builtinId="9" hidden="1"/>
    <cellStyle name="Hipervínculo visitado" xfId="202" builtinId="9" hidden="1"/>
    <cellStyle name="Hipervínculo visitado" xfId="200" builtinId="9" hidden="1"/>
    <cellStyle name="Hipervínculo visitado" xfId="198" builtinId="9" hidden="1"/>
    <cellStyle name="Hipervínculo visitado" xfId="196" builtinId="9" hidden="1"/>
    <cellStyle name="Hipervínculo visitado" xfId="194" builtinId="9" hidden="1"/>
    <cellStyle name="Hipervínculo visitado" xfId="192" builtinId="9" hidden="1"/>
    <cellStyle name="Hipervínculo visitado" xfId="190" builtinId="9" hidden="1"/>
    <cellStyle name="Hipervínculo visitado" xfId="188" builtinId="9" hidden="1"/>
    <cellStyle name="Hipervínculo visitado" xfId="186" builtinId="9" hidden="1"/>
    <cellStyle name="Hipervínculo visitado" xfId="184" builtinId="9" hidden="1"/>
    <cellStyle name="Hipervínculo visitado" xfId="182" builtinId="9" hidden="1"/>
    <cellStyle name="Hipervínculo visitado" xfId="180" builtinId="9" hidden="1"/>
    <cellStyle name="Hipervínculo visitado" xfId="178" builtinId="9" hidden="1"/>
    <cellStyle name="Hipervínculo visitado" xfId="176" builtinId="9" hidden="1"/>
    <cellStyle name="Hipervínculo visitado" xfId="174" builtinId="9" hidden="1"/>
    <cellStyle name="Hipervínculo visitado" xfId="172" builtinId="9" hidden="1"/>
    <cellStyle name="Hipervínculo visitado" xfId="170" builtinId="9" hidden="1"/>
    <cellStyle name="Hipervínculo visitado" xfId="168" builtinId="9" hidden="1"/>
    <cellStyle name="Hipervínculo visitado" xfId="166" builtinId="9" hidden="1"/>
    <cellStyle name="Hipervínculo visitado" xfId="164" builtinId="9" hidden="1"/>
    <cellStyle name="Hipervínculo visitado" xfId="162" builtinId="9" hidden="1"/>
    <cellStyle name="Hipervínculo visitado" xfId="160" builtinId="9" hidden="1"/>
    <cellStyle name="Hipervínculo visitado" xfId="158" builtinId="9" hidden="1"/>
    <cellStyle name="Hipervínculo visitado" xfId="156" builtinId="9" hidden="1"/>
    <cellStyle name="Hipervínculo visitado" xfId="154" builtinId="9" hidden="1"/>
    <cellStyle name="Hipervínculo visitado" xfId="152" builtinId="9" hidden="1"/>
    <cellStyle name="Hipervínculo visitado" xfId="150" builtinId="9" hidden="1"/>
    <cellStyle name="Hipervínculo visitado" xfId="148" builtinId="9" hidden="1"/>
    <cellStyle name="Hipervínculo visitado" xfId="146" builtinId="9" hidden="1"/>
    <cellStyle name="Hipervínculo visitado" xfId="144" builtinId="9" hidden="1"/>
    <cellStyle name="Hipervínculo visitado" xfId="142" builtinId="9" hidden="1"/>
    <cellStyle name="Hipervínculo visitado" xfId="140" builtinId="9" hidden="1"/>
    <cellStyle name="Hipervínculo visitado" xfId="138" builtinId="9" hidden="1"/>
    <cellStyle name="Hipervínculo visitado" xfId="136" builtinId="9" hidden="1"/>
    <cellStyle name="Hipervínculo visitado" xfId="134" builtinId="9" hidden="1"/>
    <cellStyle name="Hipervínculo visitado" xfId="132" builtinId="9" hidden="1"/>
    <cellStyle name="Hipervínculo visitado" xfId="130" builtinId="9" hidden="1"/>
    <cellStyle name="Hipervínculo visitado" xfId="128" builtinId="9" hidden="1"/>
    <cellStyle name="Hipervínculo visitado" xfId="126" builtinId="9" hidden="1"/>
    <cellStyle name="Hipervínculo visitado" xfId="124" builtinId="9" hidden="1"/>
    <cellStyle name="Hipervínculo visitado" xfId="122" builtinId="9" hidden="1"/>
    <cellStyle name="Hipervínculo visitado" xfId="120" builtinId="9" hidden="1"/>
    <cellStyle name="Hipervínculo visitado" xfId="118" builtinId="9" hidden="1"/>
    <cellStyle name="Hipervínculo visitado" xfId="116" builtinId="9" hidden="1"/>
    <cellStyle name="Hipervínculo visitado" xfId="114" builtinId="9" hidden="1"/>
    <cellStyle name="Hipervínculo visitado" xfId="112" builtinId="9" hidden="1"/>
    <cellStyle name="Hipervínculo visitado" xfId="110" builtinId="9" hidden="1"/>
    <cellStyle name="Hipervínculo visitado" xfId="108" builtinId="9" hidden="1"/>
    <cellStyle name="Hipervínculo visitado" xfId="106" builtinId="9" hidden="1"/>
    <cellStyle name="Hipervínculo visitado" xfId="104" builtinId="9" hidden="1"/>
    <cellStyle name="Hipervínculo visitado" xfId="102" builtinId="9" hidden="1"/>
    <cellStyle name="Hipervínculo visitado" xfId="100" builtinId="9" hidden="1"/>
    <cellStyle name="Hipervínculo visitado" xfId="98" builtinId="9" hidden="1"/>
    <cellStyle name="Hipervínculo visitado" xfId="96" builtinId="9" hidden="1"/>
    <cellStyle name="Hipervínculo visitado" xfId="94" builtinId="9" hidden="1"/>
    <cellStyle name="Hipervínculo visitado" xfId="92" builtinId="9" hidden="1"/>
    <cellStyle name="Hipervínculo visitado" xfId="90" builtinId="9" hidden="1"/>
    <cellStyle name="Hipervínculo visitado" xfId="88" builtinId="9" hidden="1"/>
    <cellStyle name="Hipervínculo visitado" xfId="86" builtinId="9" hidden="1"/>
    <cellStyle name="Hipervínculo visitado" xfId="84" builtinId="9" hidden="1"/>
    <cellStyle name="Hipervínculo visitado" xfId="82" builtinId="9" hidden="1"/>
    <cellStyle name="Hipervínculo visitado" xfId="80" builtinId="9" hidden="1"/>
    <cellStyle name="Hipervínculo visitado" xfId="78" builtinId="9" hidden="1"/>
    <cellStyle name="Hipervínculo visitado" xfId="76" builtinId="9" hidden="1"/>
    <cellStyle name="Hipervínculo visitado" xfId="74" builtinId="9" hidden="1"/>
    <cellStyle name="Hipervínculo visitado" xfId="72" builtinId="9" hidden="1"/>
    <cellStyle name="Hipervínculo visitado" xfId="70" builtinId="9" hidden="1"/>
    <cellStyle name="Hipervínculo visitado" xfId="68" builtinId="9" hidden="1"/>
    <cellStyle name="Hipervínculo visitado" xfId="66" builtinId="9" hidden="1"/>
    <cellStyle name="Hipervínculo visitado" xfId="64" builtinId="9" hidden="1"/>
    <cellStyle name="Hipervínculo visitado" xfId="4" builtinId="9" hidden="1"/>
    <cellStyle name="Hipervínculo visitado" xfId="8" builtinId="9" hidden="1"/>
    <cellStyle name="Hipervínculo visitado" xfId="15" builtinId="9" hidden="1"/>
    <cellStyle name="Hipervínculo visitado" xfId="16" builtinId="9" hidden="1"/>
    <cellStyle name="Hipervínculo visitado" xfId="13" builtinId="9" hidden="1"/>
    <cellStyle name="Hipervínculo visitado" xfId="11" builtinId="9" hidden="1"/>
    <cellStyle name="Hipervínculo visitado" xfId="23" builtinId="9" hidden="1"/>
    <cellStyle name="Hipervínculo visitado" xfId="32" builtinId="9" hidden="1"/>
    <cellStyle name="Hipervínculo visitado" xfId="40" builtinId="9" hidden="1"/>
    <cellStyle name="Hipervínculo visitado" xfId="42" builtinId="9" hidden="1"/>
    <cellStyle name="Hipervínculo visitado" xfId="58" builtinId="9" hidden="1"/>
    <cellStyle name="Hipervínculo visitado" xfId="54" builtinId="9" hidden="1"/>
    <cellStyle name="Hipervínculo visitado" xfId="52" builtinId="9" hidden="1"/>
    <cellStyle name="Hipervínculo visitado" xfId="50" builtinId="9" hidden="1"/>
    <cellStyle name="Hipervínculo visitado" xfId="46" builtinId="9" hidden="1"/>
    <cellStyle name="Hipervínculo visitado" xfId="44" builtinId="9" hidden="1"/>
    <cellStyle name="Hipervínculo visitado" xfId="18" builtinId="9" hidden="1"/>
    <cellStyle name="Hipervínculo visitado" xfId="21" builtinId="9" hidden="1"/>
    <cellStyle name="Hipervínculo visitado" xfId="22" builtinId="9" hidden="1"/>
    <cellStyle name="Hipervínculo visitado" xfId="24" builtinId="9" hidden="1"/>
    <cellStyle name="Hipervínculo visitado" xfId="26" builtinId="9" hidden="1"/>
    <cellStyle name="Hipervínculo visitado" xfId="29" builtinId="9" hidden="1"/>
    <cellStyle name="Hipervínculo visitado" xfId="30" builtinId="9" hidden="1"/>
    <cellStyle name="Hipervínculo visitado" xfId="33" builtinId="9" hidden="1"/>
    <cellStyle name="Hipervínculo visitado" xfId="34" builtinId="9" hidden="1"/>
    <cellStyle name="Hipervínculo visitado" xfId="35" builtinId="9" hidden="1"/>
    <cellStyle name="Hipervínculo visitado" xfId="38" builtinId="9" hidden="1"/>
    <cellStyle name="Hipervínculo visitado" xfId="39" builtinId="9" hidden="1"/>
    <cellStyle name="Hipervínculo visitado" xfId="41" builtinId="9" hidden="1"/>
    <cellStyle name="Hipervínculo visitado" xfId="37" builtinId="9" hidden="1"/>
    <cellStyle name="Hipervínculo visitado" xfId="31" builtinId="9" hidden="1"/>
    <cellStyle name="Hipervínculo visitado" xfId="25" builtinId="9" hidden="1"/>
    <cellStyle name="Hipervínculo visitado" xfId="20" builtinId="9" hidden="1"/>
    <cellStyle name="Hipervínculo visitado" xfId="48" builtinId="9" hidden="1"/>
    <cellStyle name="Hipervínculo visitado" xfId="56"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2" builtinId="9" hidden="1"/>
    <cellStyle name="Hipervínculo visitado" xfId="60" builtinId="9" hidden="1"/>
    <cellStyle name="Hipervínculo visitado" xfId="63" builtinId="9" hidden="1"/>
    <cellStyle name="Hipervínculo visitado" xfId="49" builtinId="9" hidden="1"/>
    <cellStyle name="Hipervínculo visitado" xfId="51" builtinId="9" hidden="1"/>
    <cellStyle name="Hipervínculo visitado" xfId="53" builtinId="9" hidden="1"/>
    <cellStyle name="Hipervínculo visitado" xfId="47" builtinId="9" hidden="1"/>
    <cellStyle name="Hipervínculo visitado" xfId="45" builtinId="9" hidden="1"/>
    <cellStyle name="Hipervínculo visitado" xfId="250" builtinId="9" hidden="1"/>
    <cellStyle name="Hipervínculo visitado" xfId="251" builtinId="9" hidden="1"/>
    <cellStyle name="Hipervínculo visitado" xfId="252" builtinId="9" hidden="1"/>
    <cellStyle name="Hipervínculo visitado" xfId="253" builtinId="9" hidden="1"/>
    <cellStyle name="Hipervínculo visitado" xfId="254" builtinId="9" hidden="1"/>
    <cellStyle name="Hipervínculo visitado" xfId="255" builtinId="9" hidden="1"/>
    <cellStyle name="Hipervínculo visitado" xfId="256" builtinId="9" hidden="1"/>
    <cellStyle name="Hipervínculo visitado" xfId="257" builtinId="9" hidden="1"/>
    <cellStyle name="Hipervínculo visitado" xfId="258" builtinId="9" hidden="1"/>
    <cellStyle name="Hipervínculo visitado" xfId="259" builtinId="9" hidden="1"/>
    <cellStyle name="Hipervínculo visitado" xfId="260" builtinId="9" hidden="1"/>
    <cellStyle name="Hipervínculo visitado" xfId="261" builtinId="9" hidden="1"/>
    <cellStyle name="Hipervínculo visitado" xfId="262" builtinId="9" hidden="1"/>
    <cellStyle name="Hipervínculo visitado" xfId="263" builtinId="9" hidden="1"/>
    <cellStyle name="Hipervínculo visitado" xfId="264" builtinId="9" hidden="1"/>
    <cellStyle name="Hipervínculo visitado" xfId="265" builtinId="9" hidden="1"/>
    <cellStyle name="Hipervínculo visitado" xfId="266" builtinId="9" hidden="1"/>
    <cellStyle name="Hipervínculo visitado" xfId="267" builtinId="9" hidden="1"/>
    <cellStyle name="Hipervínculo visitado" xfId="268" builtinId="9" hidden="1"/>
    <cellStyle name="Hipervínculo visitado" xfId="269" builtinId="9" hidden="1"/>
    <cellStyle name="Hipervínculo visitado" xfId="270" builtinId="9" hidden="1"/>
    <cellStyle name="Hipervínculo visitado" xfId="271" builtinId="9" hidden="1"/>
    <cellStyle name="Hipervínculo visitado" xfId="272" builtinId="9" hidden="1"/>
    <cellStyle name="Hipervínculo visitado" xfId="273" builtinId="9" hidden="1"/>
    <cellStyle name="Hipervínculo visitado" xfId="274" builtinId="9" hidden="1"/>
    <cellStyle name="Hipervínculo visitado" xfId="275" builtinId="9" hidden="1"/>
    <cellStyle name="Hipervínculo visitado" xfId="276" builtinId="9" hidden="1"/>
    <cellStyle name="Hipervínculo visitado" xfId="277" builtinId="9" hidden="1"/>
    <cellStyle name="Hipervínculo visitado" xfId="278" builtinId="9" hidden="1"/>
    <cellStyle name="Hipervínculo visitado" xfId="279" builtinId="9" hidden="1"/>
    <cellStyle name="Hipervínculo visitado" xfId="280" builtinId="9" hidden="1"/>
    <cellStyle name="Hipervínculo visitado" xfId="281" builtinId="9" hidden="1"/>
    <cellStyle name="Hipervínculo visitado" xfId="283" builtinId="9" hidden="1"/>
    <cellStyle name="Hipervínculo visitado" xfId="284" builtinId="9" hidden="1"/>
    <cellStyle name="Hipervínculo visitado" xfId="285" builtinId="9" hidden="1"/>
    <cellStyle name="Hipervínculo visitado" xfId="286" builtinId="9" hidden="1"/>
    <cellStyle name="Hipervínculo visitado" xfId="287" builtinId="9" hidden="1"/>
    <cellStyle name="Hipervínculo visitado" xfId="288" builtinId="9" hidden="1"/>
    <cellStyle name="Hipervínculo visitado" xfId="289" builtinId="9" hidden="1"/>
    <cellStyle name="Hipervínculo visitado" xfId="290" builtinId="9" hidden="1"/>
    <cellStyle name="Hipervínculo visitado" xfId="291" builtinId="9" hidden="1"/>
    <cellStyle name="Hipervínculo visitado" xfId="292" builtinId="9" hidden="1"/>
    <cellStyle name="Hipervínculo visitado" xfId="293" builtinId="9" hidden="1"/>
    <cellStyle name="Hipervínculo visitado" xfId="294" builtinId="9" hidden="1"/>
    <cellStyle name="Hipervínculo visitado" xfId="295" builtinId="9" hidden="1"/>
    <cellStyle name="Hipervínculo visitado" xfId="296" builtinId="9" hidden="1"/>
    <cellStyle name="Hipervínculo visitado" xfId="297" builtinId="9" hidden="1"/>
    <cellStyle name="Hipervínculo visitado" xfId="298" builtinId="9" hidden="1"/>
    <cellStyle name="Hipervínculo visitado" xfId="299" builtinId="9" hidden="1"/>
    <cellStyle name="Hipervínculo visitado" xfId="300" builtinId="9" hidden="1"/>
    <cellStyle name="Hipervínculo visitado" xfId="301" builtinId="9" hidden="1"/>
    <cellStyle name="Hipervínculo visitado" xfId="302" builtinId="9" hidden="1"/>
    <cellStyle name="Hipervínculo visitado" xfId="303" builtinId="9" hidden="1"/>
    <cellStyle name="Hipervínculo visitado" xfId="304" builtinId="9" hidden="1"/>
    <cellStyle name="Hipervínculo visitado" xfId="305" builtinId="9" hidden="1"/>
    <cellStyle name="Hipervínculo visitado" xfId="306" builtinId="9" hidden="1"/>
    <cellStyle name="Hipervínculo visitado" xfId="307" builtinId="9" hidden="1"/>
    <cellStyle name="Hipervínculo visitado" xfId="308" builtinId="9" hidden="1"/>
    <cellStyle name="Hipervínculo visitado" xfId="309" builtinId="9" hidden="1"/>
    <cellStyle name="Hipervínculo visitado" xfId="310" builtinId="9" hidden="1"/>
    <cellStyle name="Hipervínculo visitado" xfId="311" builtinId="9" hidden="1"/>
    <cellStyle name="Hipervínculo visitado" xfId="312" builtinId="9" hidden="1"/>
    <cellStyle name="Hipervínculo visitado" xfId="313" builtinId="9" hidden="1"/>
    <cellStyle name="Hipervínculo visitado" xfId="314" builtinId="9" hidden="1"/>
    <cellStyle name="Hipervínculo visitado" xfId="315" builtinId="9" hidden="1"/>
    <cellStyle name="Hipervínculo visitado" xfId="316" builtinId="9" hidden="1"/>
    <cellStyle name="Hipervínculo visitado" xfId="317" builtinId="9" hidden="1"/>
    <cellStyle name="Hipervínculo visitado" xfId="318" builtinId="9" hidden="1"/>
    <cellStyle name="Hipervínculo visitado" xfId="319" builtinId="9" hidden="1"/>
    <cellStyle name="Incorrecto" xfId="282" builtinId="27"/>
    <cellStyle name="Normal" xfId="0" builtinId="0"/>
    <cellStyle name="Porcentaje" xfId="28" builtinId="5"/>
  </cellStyles>
  <dxfs count="76">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s>
  <tableStyles count="0" defaultTableStyle="TableStyleMedium2" defaultPivotStyle="PivotStyleLight16"/>
  <colors>
    <mruColors>
      <color rgb="FFFFFFCC"/>
      <color rgb="FFF5FF95"/>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pivotCacheDefinition" Target="pivotCache/pivotCacheDefinition5.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pivotCacheDefinition" Target="pivotCache/pivotCacheDefinition4.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pivotCacheDefinition" Target="pivotCache/pivotCacheDefinition3.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pivotCacheDefinition" Target="pivotCache/pivotCacheDefinition2.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1.xml"/><Relationship Id="rId22"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s-ES"/>
              <a:t>Avance del plan de participación 2020 por cuatrimestre</a:t>
            </a:r>
          </a:p>
        </c:rich>
      </c:tx>
      <c:overlay val="0"/>
    </c:title>
    <c:autoTitleDeleted val="0"/>
    <c:plotArea>
      <c:layout/>
      <c:barChart>
        <c:barDir val="col"/>
        <c:grouping val="clustered"/>
        <c:varyColors val="0"/>
        <c:ser>
          <c:idx val="0"/>
          <c:order val="0"/>
          <c:tx>
            <c:v>Avnace por perioros</c:v>
          </c:tx>
          <c:invertIfNegative val="0"/>
          <c:dPt>
            <c:idx val="0"/>
            <c:invertIfNegative val="0"/>
            <c:bubble3D val="0"/>
            <c:spPr>
              <a:solidFill>
                <a:srgbClr val="ED7D31"/>
              </a:solidFill>
            </c:spPr>
            <c:extLst>
              <c:ext xmlns:c16="http://schemas.microsoft.com/office/drawing/2014/chart" uri="{C3380CC4-5D6E-409C-BE32-E72D297353CC}">
                <c16:uniqueId val="{00000001-1E72-4153-B319-68D07AE67B9D}"/>
              </c:ext>
            </c:extLst>
          </c:dPt>
          <c:dPt>
            <c:idx val="1"/>
            <c:invertIfNegative val="0"/>
            <c:bubble3D val="0"/>
            <c:spPr>
              <a:solidFill>
                <a:srgbClr val="660066"/>
              </a:solidFill>
            </c:spPr>
            <c:extLst>
              <c:ext xmlns:c16="http://schemas.microsoft.com/office/drawing/2014/chart" uri="{C3380CC4-5D6E-409C-BE32-E72D297353CC}">
                <c16:uniqueId val="{00000003-1E72-4153-B319-68D07AE67B9D}"/>
              </c:ext>
            </c:extLst>
          </c:dPt>
          <c:dPt>
            <c:idx val="2"/>
            <c:invertIfNegative val="0"/>
            <c:bubble3D val="0"/>
            <c:spPr>
              <a:solidFill>
                <a:schemeClr val="accent1">
                  <a:lumMod val="50000"/>
                </a:schemeClr>
              </a:solidFill>
            </c:spPr>
            <c:extLst>
              <c:ext xmlns:c16="http://schemas.microsoft.com/office/drawing/2014/chart" uri="{C3380CC4-5D6E-409C-BE32-E72D297353CC}">
                <c16:uniqueId val="{00000005-1E72-4153-B319-68D07AE67B9D}"/>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trendline>
            <c:trendlineType val="poly"/>
            <c:order val="2"/>
            <c:dispRSqr val="0"/>
            <c:dispEq val="0"/>
          </c:trendline>
          <c:cat>
            <c:strRef>
              <c:f>Gráficas!$A$1:$A$3</c:f>
              <c:strCache>
                <c:ptCount val="3"/>
                <c:pt idx="0">
                  <c:v>Cuatrimestre 1º</c:v>
                </c:pt>
                <c:pt idx="1">
                  <c:v>Cuatrimestre 2º</c:v>
                </c:pt>
                <c:pt idx="2">
                  <c:v>Cuatrimestre 3º</c:v>
                </c:pt>
              </c:strCache>
            </c:strRef>
          </c:cat>
          <c:val>
            <c:numRef>
              <c:f>Gráficas!$B$1:$B$3</c:f>
              <c:numCache>
                <c:formatCode>0.0%</c:formatCode>
                <c:ptCount val="3"/>
                <c:pt idx="0">
                  <c:v>0.51270270270270268</c:v>
                </c:pt>
                <c:pt idx="1">
                  <c:v>0.73348837209302331</c:v>
                </c:pt>
                <c:pt idx="2">
                  <c:v>0</c:v>
                </c:pt>
              </c:numCache>
            </c:numRef>
          </c:val>
          <c:extLst>
            <c:ext xmlns:c16="http://schemas.microsoft.com/office/drawing/2014/chart" uri="{C3380CC4-5D6E-409C-BE32-E72D297353CC}">
              <c16:uniqueId val="{00000007-1E72-4153-B319-68D07AE67B9D}"/>
            </c:ext>
          </c:extLst>
        </c:ser>
        <c:dLbls>
          <c:showLegendKey val="0"/>
          <c:showVal val="0"/>
          <c:showCatName val="0"/>
          <c:showSerName val="0"/>
          <c:showPercent val="0"/>
          <c:showBubbleSize val="0"/>
        </c:dLbls>
        <c:gapWidth val="75"/>
        <c:overlap val="-25"/>
        <c:axId val="2147409112"/>
        <c:axId val="2147035848"/>
      </c:barChart>
      <c:catAx>
        <c:axId val="2147409112"/>
        <c:scaling>
          <c:orientation val="minMax"/>
        </c:scaling>
        <c:delete val="0"/>
        <c:axPos val="b"/>
        <c:numFmt formatCode="General" sourceLinked="0"/>
        <c:majorTickMark val="none"/>
        <c:minorTickMark val="none"/>
        <c:tickLblPos val="nextTo"/>
        <c:crossAx val="2147035848"/>
        <c:crosses val="autoZero"/>
        <c:auto val="1"/>
        <c:lblAlgn val="ctr"/>
        <c:lblOffset val="100"/>
        <c:noMultiLvlLbl val="0"/>
      </c:catAx>
      <c:valAx>
        <c:axId val="2147035848"/>
        <c:scaling>
          <c:orientation val="minMax"/>
        </c:scaling>
        <c:delete val="1"/>
        <c:axPos val="l"/>
        <c:majorGridlines/>
        <c:numFmt formatCode="0.0%" sourceLinked="1"/>
        <c:majorTickMark val="none"/>
        <c:minorTickMark val="none"/>
        <c:tickLblPos val="nextTo"/>
        <c:crossAx val="2147409112"/>
        <c:crosses val="autoZero"/>
        <c:crossBetween val="between"/>
      </c:valAx>
    </c:plotArea>
    <c:plotVisOnly val="1"/>
    <c:dispBlanksAs val="gap"/>
    <c:showDLblsOverMax val="0"/>
  </c:chart>
  <c:txPr>
    <a:bodyPr/>
    <a:lstStyle/>
    <a:p>
      <a:pPr>
        <a:defRPr sz="1200">
          <a:latin typeface="Lucida Sans"/>
          <a:cs typeface="Lucida Sans"/>
        </a:defRPr>
      </a:pPr>
      <a:endParaRPr lang="es-CO"/>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bar"/>
        <c:grouping val="clustered"/>
        <c:varyColors val="0"/>
        <c:ser>
          <c:idx val="0"/>
          <c:order val="0"/>
          <c:spPr>
            <a:solidFill>
              <a:srgbClr val="F5FF95"/>
            </a:solidFill>
          </c:spPr>
          <c:invertIfNegative val="0"/>
          <c:dLbls>
            <c:spPr>
              <a:noFill/>
              <a:ln>
                <a:noFill/>
              </a:ln>
              <a:effectLst/>
            </c:spPr>
            <c:txPr>
              <a:bodyPr/>
              <a:lstStyle/>
              <a:p>
                <a:pPr>
                  <a:defRPr sz="1400"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Gráficas!$D$5:$D$8</c:f>
              <c:numCache>
                <c:formatCode>0%</c:formatCode>
                <c:ptCount val="4"/>
                <c:pt idx="0">
                  <c:v>0.73348837209302331</c:v>
                </c:pt>
                <c:pt idx="1">
                  <c:v>0.72048780487804887</c:v>
                </c:pt>
                <c:pt idx="2">
                  <c:v>0.79874999999999996</c:v>
                </c:pt>
                <c:pt idx="3">
                  <c:v>1</c:v>
                </c:pt>
              </c:numCache>
            </c:numRef>
          </c:val>
          <c:extLst>
            <c:ext xmlns:c16="http://schemas.microsoft.com/office/drawing/2014/chart" uri="{C3380CC4-5D6E-409C-BE32-E72D297353CC}">
              <c16:uniqueId val="{00000000-A8E7-4411-8C9F-C340472FC142}"/>
            </c:ext>
          </c:extLst>
        </c:ser>
        <c:dLbls>
          <c:showLegendKey val="0"/>
          <c:showVal val="1"/>
          <c:showCatName val="0"/>
          <c:showSerName val="0"/>
          <c:showPercent val="0"/>
          <c:showBubbleSize val="0"/>
        </c:dLbls>
        <c:gapWidth val="75"/>
        <c:axId val="-2103784584"/>
        <c:axId val="-2103823096"/>
      </c:barChart>
      <c:catAx>
        <c:axId val="-2103784584"/>
        <c:scaling>
          <c:orientation val="maxMin"/>
        </c:scaling>
        <c:delete val="1"/>
        <c:axPos val="l"/>
        <c:majorTickMark val="none"/>
        <c:minorTickMark val="none"/>
        <c:tickLblPos val="nextTo"/>
        <c:crossAx val="-2103823096"/>
        <c:crosses val="autoZero"/>
        <c:auto val="1"/>
        <c:lblAlgn val="ctr"/>
        <c:lblOffset val="100"/>
        <c:noMultiLvlLbl val="0"/>
      </c:catAx>
      <c:valAx>
        <c:axId val="-2103823096"/>
        <c:scaling>
          <c:orientation val="minMax"/>
        </c:scaling>
        <c:delete val="1"/>
        <c:axPos val="t"/>
        <c:numFmt formatCode="0%" sourceLinked="1"/>
        <c:majorTickMark val="none"/>
        <c:minorTickMark val="none"/>
        <c:tickLblPos val="nextTo"/>
        <c:crossAx val="-2103784584"/>
        <c:crosses val="autoZero"/>
        <c:crossBetween val="between"/>
      </c:valAx>
    </c:plotArea>
    <c:plotVisOnly val="1"/>
    <c:dispBlanksAs val="gap"/>
    <c:showDLblsOverMax val="0"/>
  </c:chart>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1"/>
    <c:plotArea>
      <c:layout/>
      <c:doughnutChart>
        <c:varyColors val="1"/>
        <c:ser>
          <c:idx val="0"/>
          <c:order val="0"/>
          <c:dPt>
            <c:idx val="1"/>
            <c:bubble3D val="0"/>
            <c:spPr>
              <a:solidFill>
                <a:schemeClr val="accent1">
                  <a:lumMod val="60000"/>
                  <a:lumOff val="40000"/>
                </a:schemeClr>
              </a:solidFill>
            </c:spPr>
            <c:extLst>
              <c:ext xmlns:c16="http://schemas.microsoft.com/office/drawing/2014/chart" uri="{C3380CC4-5D6E-409C-BE32-E72D297353CC}">
                <c16:uniqueId val="{00000001-CA4B-6548-8122-4B15B38E109A}"/>
              </c:ext>
            </c:extLst>
          </c:dPt>
          <c:dPt>
            <c:idx val="2"/>
            <c:bubble3D val="0"/>
            <c:spPr>
              <a:solidFill>
                <a:schemeClr val="accent4"/>
              </a:solidFill>
            </c:spPr>
            <c:extLst>
              <c:ext xmlns:c16="http://schemas.microsoft.com/office/drawing/2014/chart" uri="{C3380CC4-5D6E-409C-BE32-E72D297353CC}">
                <c16:uniqueId val="{00000003-CA4B-6548-8122-4B15B38E109A}"/>
              </c:ext>
            </c:extLst>
          </c:dPt>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val>
            <c:numRef>
              <c:f>Gráficas!$C$6:$C$8</c:f>
              <c:numCache>
                <c:formatCode>0%</c:formatCode>
                <c:ptCount val="3"/>
                <c:pt idx="0">
                  <c:v>0.72093023255813948</c:v>
                </c:pt>
                <c:pt idx="1">
                  <c:v>0.18604651162790697</c:v>
                </c:pt>
                <c:pt idx="2">
                  <c:v>9.3023255813953487E-2</c:v>
                </c:pt>
              </c:numCache>
            </c:numRef>
          </c:val>
          <c:extLst>
            <c:ext xmlns:c16="http://schemas.microsoft.com/office/drawing/2014/chart" uri="{C3380CC4-5D6E-409C-BE32-E72D297353CC}">
              <c16:uniqueId val="{00000004-CA4B-6548-8122-4B15B38E109A}"/>
            </c:ext>
          </c:extLst>
        </c:ser>
        <c:dLbls>
          <c:showLegendKey val="0"/>
          <c:showVal val="0"/>
          <c:showCatName val="0"/>
          <c:showSerName val="0"/>
          <c:showPercent val="1"/>
          <c:showBubbleSize val="0"/>
          <c:showLeaderLines val="1"/>
        </c:dLbls>
        <c:firstSliceAng val="0"/>
        <c:holeSize val="50"/>
      </c:doughnutChart>
    </c:plotArea>
    <c:plotVisOnly val="1"/>
    <c:dispBlanksAs val="gap"/>
    <c:showDLblsOverMax val="0"/>
  </c:chart>
  <c:txPr>
    <a:bodyPr/>
    <a:lstStyle/>
    <a:p>
      <a:pPr>
        <a:defRPr sz="1100" b="1">
          <a:latin typeface="Arial"/>
          <a:cs typeface="Arial"/>
        </a:defRPr>
      </a:pPr>
      <a:endParaRPr lang="es-CO"/>
    </a:p>
  </c:tx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3</xdr:col>
      <xdr:colOff>292101</xdr:colOff>
      <xdr:row>0</xdr:row>
      <xdr:rowOff>177698</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8108"/>
        <a:stretch/>
      </xdr:blipFill>
      <xdr:spPr>
        <a:xfrm>
          <a:off x="1" y="0"/>
          <a:ext cx="3962400" cy="82539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3</xdr:col>
      <xdr:colOff>952501</xdr:colOff>
      <xdr:row>2</xdr:row>
      <xdr:rowOff>83753</xdr:rowOff>
    </xdr:to>
    <xdr:pic>
      <xdr:nvPicPr>
        <xdr:cNvPr id="2" name="Imagen 1">
          <a:extLst>
            <a:ext uri="{FF2B5EF4-FFF2-40B4-BE49-F238E27FC236}">
              <a16:creationId xmlns:a16="http://schemas.microsoft.com/office/drawing/2014/main" id="{B4F58DDC-DE65-A040-85E3-16E0B50768E5}"/>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8108"/>
        <a:stretch/>
      </xdr:blipFill>
      <xdr:spPr>
        <a:xfrm>
          <a:off x="1" y="0"/>
          <a:ext cx="3962400" cy="82035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124760</xdr:colOff>
      <xdr:row>0</xdr:row>
      <xdr:rowOff>0</xdr:rowOff>
    </xdr:from>
    <xdr:to>
      <xdr:col>2</xdr:col>
      <xdr:colOff>1970816</xdr:colOff>
      <xdr:row>0</xdr:row>
      <xdr:rowOff>774700</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4760" y="0"/>
          <a:ext cx="3408156" cy="7747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124760</xdr:colOff>
      <xdr:row>0</xdr:row>
      <xdr:rowOff>0</xdr:rowOff>
    </xdr:from>
    <xdr:to>
      <xdr:col>2</xdr:col>
      <xdr:colOff>1970816</xdr:colOff>
      <xdr:row>0</xdr:row>
      <xdr:rowOff>774700</xdr:rowOff>
    </xdr:to>
    <xdr:pic>
      <xdr:nvPicPr>
        <xdr:cNvPr id="2" name="Imagen 1">
          <a:extLst>
            <a:ext uri="{FF2B5EF4-FFF2-40B4-BE49-F238E27FC236}">
              <a16:creationId xmlns:a16="http://schemas.microsoft.com/office/drawing/2014/main" id="{183F7B62-ABF3-3E4A-A7D5-4B095309976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4760" y="0"/>
          <a:ext cx="3408156" cy="7747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6</xdr:col>
      <xdr:colOff>33867</xdr:colOff>
      <xdr:row>11</xdr:row>
      <xdr:rowOff>50799</xdr:rowOff>
    </xdr:from>
    <xdr:to>
      <xdr:col>12</xdr:col>
      <xdr:colOff>97367</xdr:colOff>
      <xdr:row>29</xdr:row>
      <xdr:rowOff>29633</xdr:rowOff>
    </xdr:to>
    <xdr:graphicFrame macro="">
      <xdr:nvGraphicFramePr>
        <xdr:cNvPr id="2" name="Gráfico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389467</xdr:colOff>
      <xdr:row>9</xdr:row>
      <xdr:rowOff>52916</xdr:rowOff>
    </xdr:from>
    <xdr:to>
      <xdr:col>5</xdr:col>
      <xdr:colOff>385234</xdr:colOff>
      <xdr:row>30</xdr:row>
      <xdr:rowOff>190499</xdr:rowOff>
    </xdr:to>
    <xdr:graphicFrame macro="">
      <xdr:nvGraphicFramePr>
        <xdr:cNvPr id="3" name="Gráfico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855133</xdr:colOff>
      <xdr:row>0</xdr:row>
      <xdr:rowOff>0</xdr:rowOff>
    </xdr:from>
    <xdr:to>
      <xdr:col>10</xdr:col>
      <xdr:colOff>778934</xdr:colOff>
      <xdr:row>9</xdr:row>
      <xdr:rowOff>152400</xdr:rowOff>
    </xdr:to>
    <xdr:graphicFrame macro="">
      <xdr:nvGraphicFramePr>
        <xdr:cNvPr id="4" name="Gráfico 3">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Users/erikaalexandralealvillamizar/Desktop/MinJusticia/Plan%20participaci&#243;n/Formato%20de%20reporte%20interno%20de%20actividades%20de%20participaci&#243;n%20ciudadan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2020 consolidado"/>
      <sheetName val="Estrategia 1"/>
      <sheetName val="Estrategia 2"/>
      <sheetName val="Estrategia 3"/>
      <sheetName val="Formato interno de reporte"/>
    </sheetNames>
    <sheetDataSet>
      <sheetData sheetId="0" refreshError="1">
        <row r="5">
          <cell r="V5" t="str">
            <v>Dependencia (s) responsable (s)</v>
          </cell>
        </row>
      </sheetData>
      <sheetData sheetId="1" refreshError="1"/>
      <sheetData sheetId="2" refreshError="1"/>
      <sheetData sheetId="3" refreshError="1"/>
      <sheetData sheetId="4"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_rels/pivotCacheDefinition4.xml.rels><?xml version="1.0" encoding="UTF-8" standalone="yes"?>
<Relationships xmlns="http://schemas.openxmlformats.org/package/2006/relationships"><Relationship Id="rId1" Type="http://schemas.openxmlformats.org/officeDocument/2006/relationships/pivotCacheRecords" Target="pivotCacheRecords4.xml"/></Relationships>
</file>

<file path=xl/pivotCache/_rels/pivotCacheDefinition5.xml.rels><?xml version="1.0" encoding="UTF-8" standalone="yes"?>
<Relationships xmlns="http://schemas.openxmlformats.org/package/2006/relationships"><Relationship Id="rId1" Type="http://schemas.openxmlformats.org/officeDocument/2006/relationships/pivotCacheRecords" Target="pivotCacheRecords5.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eri lae" refreshedDate="44208.668935300928" createdVersion="4" refreshedVersion="4" minRefreshableVersion="3" recordCount="42" xr:uid="{00000000-000A-0000-FFFF-FFFF0F000000}">
  <cacheSource type="worksheet">
    <worksheetSource ref="A1:A1048576" sheet="Hoja1"/>
  </cacheSource>
  <cacheFields count="1">
    <cacheField name="Grupos" numFmtId="0">
      <sharedItems containsBlank="1" count="21">
        <s v="Instituciones o dependencias públicas del nivel departamental  y distrital"/>
        <m/>
        <s v="Organizaciones en general"/>
        <s v="Personas privadas de la libertad, familiares, apoderados o cualquier tercero interesado en la consulta del trámite. "/>
        <s v="Ciudadanos nacionales y"/>
        <s v="extranjeros usuarios del trámite"/>
        <s v="Organizaciones con ánimo de lucro"/>
        <s v="Organizaciones sin ánimo de lucro"/>
        <s v="Ciudadanos no usuarios del trámite  (potenciales usuarios)"/>
        <s v="Medios de comunicación"/>
        <s v="Ciudadano"/>
        <s v="Extranjeros"/>
        <s v="Instituciones o dependencias públicas"/>
        <s v="Organizaciones"/>
        <s v="Centros de conciliación, arbitraje y amigable composición"/>
        <s v="Funcionarios públicos habilitados para conciliar"/>
        <s v="Ciudadanía en general"/>
        <s v="Funcionarios de la rama judicial"/>
        <s v="Academia"/>
        <s v="Servidores públicos en general"/>
        <s v="Servidores públicos de entidades públicas territoriales "/>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eri lae" refreshedDate="44208.671206712963" createdVersion="4" refreshedVersion="4" minRefreshableVersion="3" recordCount="42" xr:uid="{00000000-000A-0000-FFFF-FFFF10000000}">
  <cacheSource type="worksheet">
    <worksheetSource ref="B1:B1048576" sheet="Hoja1"/>
  </cacheSource>
  <cacheFields count="1">
    <cacheField name="Número de participantes" numFmtId="0">
      <sharedItems containsBlank="1" containsMixedTypes="1" containsNumber="1" containsInteger="1" minValue="10" maxValue="4000" count="29">
        <s v="aproximadamente 400 participantes"/>
        <s v="41 participantes en consulta previa y  60 particioantes en medición de percepción"/>
        <s v="SIN"/>
        <n v="400"/>
        <n v="4000"/>
        <n v="412"/>
        <s v="producto 1: 15, producto 2: 9"/>
        <s v="Se envío el correo  a todos los Muncipios de Colombia 1.103_x000d__x000d_Se dio apertura al curso de suin con  744 personas"/>
        <s v="8 personas"/>
        <n v="38"/>
        <n v="10"/>
        <n v="706"/>
        <s v="NA"/>
        <s v="370 participantes aproximadamente"/>
        <s v="30 participantes por la plataforma Microsoft Teams y 64 siguiendo la transmisión por YouTube"/>
        <s v="1. Girón: 25_x000d_ 2. Envigado: 18_x000d_3. Bogotá: 19_x000d_4. Sabanalarga: 12"/>
        <s v="423_x000d_inscritos_x000d__x000d_175 certificados"/>
        <s v="1. _x000d__x000d_660 _x000d_inscritos_x000d__x000d_247 certificados_x000d__x000d_2._x000d__x000d_806_x000d_ inscritos_x000d__x000d_210 certificadas"/>
        <s v="872_x000d_ inscritos_x000d__x000d_305_x000d_certificados"/>
        <s v="1er cuatrimestre_x000d_Aproximadamente 600 participantes en los dos días de foro._x000d__x000d_2do cuatrimestre_x000d_Aproximadamente 300 personas "/>
        <s v="724.522_x000d_Cuentas_x000d_alcanzadas_x000d__x000d_326.693_x000d_Interacciones ciudadanas en:_x000d_ _x000d_"/>
        <s v="454 ciudadanos"/>
        <n v="24"/>
        <n v="385"/>
        <n v="34"/>
        <s v="40 personas"/>
        <n v="49"/>
        <s v="Píldoras y Lanzamiento Código de Integridad: Actividad dirigida a Todo el MJD , Servidores de planta y contratistas convocados 720 servidores"/>
        <m/>
      </sharedItems>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eri lae" refreshedDate="44208.703213773151" createdVersion="4" refreshedVersion="4" minRefreshableVersion="3" recordCount="48" xr:uid="{00000000-000A-0000-FFFF-FFFF11000000}">
  <cacheSource type="worksheet">
    <worksheetSource ref="C1:C1048576" sheet="Hoja1"/>
  </cacheSource>
  <cacheFields count="1">
    <cacheField name="Etapa del ciclo de la gestión" numFmtId="0">
      <sharedItems containsBlank="1" count="7">
        <m/>
        <s v="Ejecución e implementación participativa"/>
        <s v="Participación en la identificación de necesidades o diagnóstico"/>
        <s v="Evaluación y control ciudadanos"/>
        <s v="Formulación participativa"/>
        <s v="Diligencia Grupo de Servicio al Ciudadano"/>
        <s v="No aplica"/>
      </sharedItems>
    </cacheField>
  </cacheFields>
  <extLst>
    <ext xmlns:x14="http://schemas.microsoft.com/office/spreadsheetml/2009/9/main" uri="{725AE2AE-9491-48be-B2B4-4EB974FC3084}">
      <x14:pivotCacheDefinition/>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eri lae" refreshedDate="44208.710274537036" createdVersion="4" refreshedVersion="4" minRefreshableVersion="3" recordCount="54" xr:uid="{00000000-000A-0000-FFFF-FFFF12000000}">
  <cacheSource type="worksheet">
    <worksheetSource ref="E1:G1048576" sheet="Hoja1"/>
  </cacheSource>
  <cacheFields count="3">
    <cacheField name="Presencial" numFmtId="0">
      <sharedItems containsBlank="1" count="3">
        <s v="X"/>
        <m/>
        <s v="No aplica"/>
      </sharedItems>
    </cacheField>
    <cacheField name="Télefonico" numFmtId="0">
      <sharedItems containsBlank="1" count="3">
        <m/>
        <s v="X"/>
        <s v="No aplica"/>
      </sharedItems>
    </cacheField>
    <cacheField name="Virtual " numFmtId="0">
      <sharedItems containsBlank="1" count="3">
        <m/>
        <s v="X"/>
        <s v="No aplica"/>
      </sharedItems>
    </cacheField>
  </cacheFields>
  <extLst>
    <ext xmlns:x14="http://schemas.microsoft.com/office/spreadsheetml/2009/9/main" uri="{725AE2AE-9491-48be-B2B4-4EB974FC3084}">
      <x14:pivotCacheDefinition/>
    </ext>
  </extLst>
</pivotCacheDefinition>
</file>

<file path=xl/pivotCache/pivotCacheDefinition5.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eri lae" refreshedDate="44208.720034606478" createdVersion="4" refreshedVersion="4" minRefreshableVersion="3" recordCount="24" xr:uid="{00000000-000A-0000-FFFF-FFFF13000000}">
  <cacheSource type="worksheet">
    <worksheetSource ref="I1:I25" sheet="Hoja1"/>
  </cacheSource>
  <cacheFields count="1">
    <cacheField name="Ejecución o implementación participativa" numFmtId="0">
      <sharedItems count="6">
        <s v="Ejecución o implementación participativa"/>
        <s v="Participación en la información"/>
        <s v="Control y Evaluación"/>
        <s v="Formulación participativa"/>
        <s v="Diligencia Grupo de Servicio al Ciudadano"/>
        <s v="Consulta/Innovación abierta"/>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2">
  <r>
    <x v="0"/>
  </r>
  <r>
    <x v="1"/>
  </r>
  <r>
    <x v="2"/>
  </r>
  <r>
    <x v="0"/>
  </r>
  <r>
    <x v="1"/>
  </r>
  <r>
    <x v="2"/>
  </r>
  <r>
    <x v="3"/>
  </r>
  <r>
    <x v="4"/>
  </r>
  <r>
    <x v="5"/>
  </r>
  <r>
    <x v="1"/>
  </r>
  <r>
    <x v="6"/>
  </r>
  <r>
    <x v="1"/>
  </r>
  <r>
    <x v="7"/>
  </r>
  <r>
    <x v="1"/>
  </r>
  <r>
    <x v="8"/>
  </r>
  <r>
    <x v="1"/>
  </r>
  <r>
    <x v="9"/>
  </r>
  <r>
    <x v="10"/>
  </r>
  <r>
    <x v="1"/>
  </r>
  <r>
    <x v="11"/>
  </r>
  <r>
    <x v="1"/>
  </r>
  <r>
    <x v="12"/>
  </r>
  <r>
    <x v="1"/>
  </r>
  <r>
    <x v="13"/>
  </r>
  <r>
    <x v="14"/>
  </r>
  <r>
    <x v="1"/>
  </r>
  <r>
    <x v="15"/>
  </r>
  <r>
    <x v="16"/>
  </r>
  <r>
    <x v="1"/>
  </r>
  <r>
    <x v="17"/>
  </r>
  <r>
    <x v="1"/>
  </r>
  <r>
    <x v="18"/>
  </r>
  <r>
    <x v="1"/>
  </r>
  <r>
    <x v="19"/>
  </r>
  <r>
    <x v="20"/>
  </r>
  <r>
    <x v="16"/>
  </r>
  <r>
    <x v="1"/>
  </r>
  <r>
    <x v="17"/>
  </r>
  <r>
    <x v="1"/>
  </r>
  <r>
    <x v="19"/>
  </r>
  <r>
    <x v="18"/>
  </r>
  <r>
    <x v="1"/>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2">
  <r>
    <x v="0"/>
  </r>
  <r>
    <x v="1"/>
  </r>
  <r>
    <x v="2"/>
  </r>
  <r>
    <x v="3"/>
  </r>
  <r>
    <x v="4"/>
  </r>
  <r>
    <x v="5"/>
  </r>
  <r>
    <x v="6"/>
  </r>
  <r>
    <x v="7"/>
  </r>
  <r>
    <x v="8"/>
  </r>
  <r>
    <x v="9"/>
  </r>
  <r>
    <x v="10"/>
  </r>
  <r>
    <x v="11"/>
  </r>
  <r>
    <x v="12"/>
  </r>
  <r>
    <x v="13"/>
  </r>
  <r>
    <x v="14"/>
  </r>
  <r>
    <x v="14"/>
  </r>
  <r>
    <x v="15"/>
  </r>
  <r>
    <x v="16"/>
  </r>
  <r>
    <x v="17"/>
  </r>
  <r>
    <x v="18"/>
  </r>
  <r>
    <x v="17"/>
  </r>
  <r>
    <x v="18"/>
  </r>
  <r>
    <x v="19"/>
  </r>
  <r>
    <x v="20"/>
  </r>
  <r>
    <x v="21"/>
  </r>
  <r>
    <x v="22"/>
  </r>
  <r>
    <x v="23"/>
  </r>
  <r>
    <x v="24"/>
  </r>
  <r>
    <x v="25"/>
  </r>
  <r>
    <x v="12"/>
  </r>
  <r>
    <x v="12"/>
  </r>
  <r>
    <x v="12"/>
  </r>
  <r>
    <x v="12"/>
  </r>
  <r>
    <x v="12"/>
  </r>
  <r>
    <x v="12"/>
  </r>
  <r>
    <x v="12"/>
  </r>
  <r>
    <x v="12"/>
  </r>
  <r>
    <x v="26"/>
  </r>
  <r>
    <x v="12"/>
  </r>
  <r>
    <x v="12"/>
  </r>
  <r>
    <x v="27"/>
  </r>
  <r>
    <x v="28"/>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8">
  <r>
    <x v="0"/>
  </r>
  <r>
    <x v="1"/>
  </r>
  <r>
    <x v="2"/>
  </r>
  <r>
    <x v="2"/>
  </r>
  <r>
    <x v="1"/>
  </r>
  <r>
    <x v="1"/>
  </r>
  <r>
    <x v="1"/>
  </r>
  <r>
    <x v="1"/>
  </r>
  <r>
    <x v="1"/>
  </r>
  <r>
    <x v="1"/>
  </r>
  <r>
    <x v="1"/>
  </r>
  <r>
    <x v="2"/>
  </r>
  <r>
    <x v="2"/>
  </r>
  <r>
    <x v="1"/>
  </r>
  <r>
    <x v="3"/>
  </r>
  <r>
    <x v="2"/>
  </r>
  <r>
    <x v="3"/>
  </r>
  <r>
    <x v="1"/>
  </r>
  <r>
    <x v="1"/>
  </r>
  <r>
    <x v="1"/>
  </r>
  <r>
    <x v="1"/>
  </r>
  <r>
    <x v="1"/>
  </r>
  <r>
    <x v="1"/>
  </r>
  <r>
    <x v="1"/>
  </r>
  <r>
    <x v="4"/>
  </r>
  <r>
    <x v="2"/>
  </r>
  <r>
    <x v="4"/>
  </r>
  <r>
    <x v="0"/>
  </r>
  <r>
    <x v="5"/>
  </r>
  <r>
    <x v="4"/>
  </r>
  <r>
    <x v="6"/>
  </r>
  <r>
    <x v="6"/>
  </r>
  <r>
    <x v="6"/>
  </r>
  <r>
    <x v="6"/>
  </r>
  <r>
    <x v="6"/>
  </r>
  <r>
    <x v="6"/>
  </r>
  <r>
    <x v="6"/>
  </r>
  <r>
    <x v="6"/>
  </r>
  <r>
    <x v="4"/>
  </r>
  <r>
    <x v="6"/>
  </r>
  <r>
    <x v="6"/>
  </r>
  <r>
    <x v="4"/>
  </r>
  <r>
    <x v="0"/>
  </r>
  <r>
    <x v="0"/>
  </r>
  <r>
    <x v="0"/>
  </r>
  <r>
    <x v="0"/>
  </r>
  <r>
    <x v="0"/>
  </r>
  <r>
    <x v="0"/>
  </r>
</pivotCacheRecords>
</file>

<file path=xl/pivotCache/pivotCacheRecords4.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4">
  <r>
    <x v="0"/>
    <x v="0"/>
    <x v="0"/>
  </r>
  <r>
    <x v="1"/>
    <x v="0"/>
    <x v="1"/>
  </r>
  <r>
    <x v="1"/>
    <x v="0"/>
    <x v="1"/>
  </r>
  <r>
    <x v="1"/>
    <x v="0"/>
    <x v="1"/>
  </r>
  <r>
    <x v="1"/>
    <x v="0"/>
    <x v="1"/>
  </r>
  <r>
    <x v="1"/>
    <x v="0"/>
    <x v="1"/>
  </r>
  <r>
    <x v="0"/>
    <x v="0"/>
    <x v="0"/>
  </r>
  <r>
    <x v="1"/>
    <x v="0"/>
    <x v="1"/>
  </r>
  <r>
    <x v="0"/>
    <x v="0"/>
    <x v="0"/>
  </r>
  <r>
    <x v="0"/>
    <x v="0"/>
    <x v="0"/>
  </r>
  <r>
    <x v="1"/>
    <x v="1"/>
    <x v="0"/>
  </r>
  <r>
    <x v="0"/>
    <x v="0"/>
    <x v="0"/>
  </r>
  <r>
    <x v="1"/>
    <x v="0"/>
    <x v="1"/>
  </r>
  <r>
    <x v="0"/>
    <x v="0"/>
    <x v="1"/>
  </r>
  <r>
    <x v="0"/>
    <x v="0"/>
    <x v="0"/>
  </r>
  <r>
    <x v="1"/>
    <x v="0"/>
    <x v="1"/>
  </r>
  <r>
    <x v="1"/>
    <x v="0"/>
    <x v="1"/>
  </r>
  <r>
    <x v="1"/>
    <x v="0"/>
    <x v="1"/>
  </r>
  <r>
    <x v="1"/>
    <x v="0"/>
    <x v="1"/>
  </r>
  <r>
    <x v="0"/>
    <x v="0"/>
    <x v="1"/>
  </r>
  <r>
    <x v="1"/>
    <x v="0"/>
    <x v="1"/>
  </r>
  <r>
    <x v="1"/>
    <x v="0"/>
    <x v="1"/>
  </r>
  <r>
    <x v="1"/>
    <x v="0"/>
    <x v="1"/>
  </r>
  <r>
    <x v="1"/>
    <x v="1"/>
    <x v="1"/>
  </r>
  <r>
    <x v="0"/>
    <x v="0"/>
    <x v="0"/>
  </r>
  <r>
    <x v="1"/>
    <x v="0"/>
    <x v="1"/>
  </r>
  <r>
    <x v="0"/>
    <x v="0"/>
    <x v="0"/>
  </r>
  <r>
    <x v="0"/>
    <x v="0"/>
    <x v="0"/>
  </r>
  <r>
    <x v="1"/>
    <x v="0"/>
    <x v="1"/>
  </r>
  <r>
    <x v="2"/>
    <x v="2"/>
    <x v="2"/>
  </r>
  <r>
    <x v="2"/>
    <x v="2"/>
    <x v="2"/>
  </r>
  <r>
    <x v="2"/>
    <x v="2"/>
    <x v="2"/>
  </r>
  <r>
    <x v="2"/>
    <x v="2"/>
    <x v="2"/>
  </r>
  <r>
    <x v="2"/>
    <x v="2"/>
    <x v="1"/>
  </r>
  <r>
    <x v="2"/>
    <x v="2"/>
    <x v="2"/>
  </r>
  <r>
    <x v="2"/>
    <x v="2"/>
    <x v="2"/>
  </r>
  <r>
    <x v="2"/>
    <x v="2"/>
    <x v="2"/>
  </r>
  <r>
    <x v="0"/>
    <x v="0"/>
    <x v="1"/>
  </r>
  <r>
    <x v="0"/>
    <x v="0"/>
    <x v="1"/>
  </r>
  <r>
    <x v="1"/>
    <x v="0"/>
    <x v="1"/>
  </r>
  <r>
    <x v="1"/>
    <x v="0"/>
    <x v="1"/>
  </r>
  <r>
    <x v="1"/>
    <x v="0"/>
    <x v="0"/>
  </r>
  <r>
    <x v="1"/>
    <x v="0"/>
    <x v="0"/>
  </r>
  <r>
    <x v="1"/>
    <x v="0"/>
    <x v="0"/>
  </r>
  <r>
    <x v="1"/>
    <x v="0"/>
    <x v="0"/>
  </r>
  <r>
    <x v="1"/>
    <x v="0"/>
    <x v="0"/>
  </r>
  <r>
    <x v="1"/>
    <x v="0"/>
    <x v="0"/>
  </r>
  <r>
    <x v="1"/>
    <x v="0"/>
    <x v="0"/>
  </r>
  <r>
    <x v="1"/>
    <x v="0"/>
    <x v="0"/>
  </r>
  <r>
    <x v="1"/>
    <x v="0"/>
    <x v="0"/>
  </r>
  <r>
    <x v="1"/>
    <x v="0"/>
    <x v="0"/>
  </r>
  <r>
    <x v="1"/>
    <x v="0"/>
    <x v="0"/>
  </r>
  <r>
    <x v="1"/>
    <x v="0"/>
    <x v="0"/>
  </r>
  <r>
    <x v="1"/>
    <x v="0"/>
    <x v="0"/>
  </r>
</pivotCacheRecords>
</file>

<file path=xl/pivotCache/pivotCacheRecords5.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4">
  <r>
    <x v="0"/>
  </r>
  <r>
    <x v="0"/>
  </r>
  <r>
    <x v="0"/>
  </r>
  <r>
    <x v="0"/>
  </r>
  <r>
    <x v="0"/>
  </r>
  <r>
    <x v="0"/>
  </r>
  <r>
    <x v="0"/>
  </r>
  <r>
    <x v="1"/>
  </r>
  <r>
    <x v="2"/>
  </r>
  <r>
    <x v="2"/>
  </r>
  <r>
    <x v="0"/>
  </r>
  <r>
    <x v="0"/>
  </r>
  <r>
    <x v="0"/>
  </r>
  <r>
    <x v="0"/>
  </r>
  <r>
    <x v="0"/>
  </r>
  <r>
    <x v="0"/>
  </r>
  <r>
    <x v="0"/>
  </r>
  <r>
    <x v="3"/>
  </r>
  <r>
    <x v="3"/>
  </r>
  <r>
    <x v="4"/>
  </r>
  <r>
    <x v="3"/>
  </r>
  <r>
    <x v="5"/>
  </r>
  <r>
    <x v="3"/>
  </r>
  <r>
    <x v="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Tabla dinámica9" cacheId="1" applyNumberFormats="0" applyBorderFormats="0" applyFontFormats="0" applyPatternFormats="0" applyAlignmentFormats="0" applyWidthHeightFormats="1" dataCaption="Valores" updatedVersion="4" minRefreshableVersion="3" useAutoFormatting="1" itemPrintTitles="1" createdVersion="4" indent="0" outline="1" outlineData="1" gridDropZones="1" multipleFieldFilters="0">
  <location ref="A3:F34" firstHeaderRow="2" firstDataRow="2" firstDataCol="1"/>
  <pivotFields count="1">
    <pivotField axis="axisRow" showAll="0">
      <items count="30">
        <item x="10"/>
        <item x="22"/>
        <item x="24"/>
        <item x="9"/>
        <item x="26"/>
        <item x="23"/>
        <item x="3"/>
        <item x="5"/>
        <item x="11"/>
        <item x="4"/>
        <item x="17"/>
        <item x="15"/>
        <item x="19"/>
        <item x="14"/>
        <item x="13"/>
        <item x="25"/>
        <item x="1"/>
        <item x="16"/>
        <item x="21"/>
        <item x="20"/>
        <item x="8"/>
        <item x="18"/>
        <item x="0"/>
        <item x="12"/>
        <item x="27"/>
        <item x="6"/>
        <item x="7"/>
        <item x="2"/>
        <item x="28"/>
        <item t="default"/>
      </items>
    </pivotField>
  </pivotFields>
  <rowFields count="1">
    <field x="0"/>
  </rowFields>
  <rowItems count="30">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400-000000000000}" name="Tabla dinámica1" cacheId="0" applyNumberFormats="0" applyBorderFormats="0" applyFontFormats="0" applyPatternFormats="0" applyAlignmentFormats="0" applyWidthHeightFormats="1" dataCaption="Valores" updatedVersion="4" minRefreshableVersion="3" useAutoFormatting="1" itemPrintTitles="1" createdVersion="4" indent="0" outline="1" outlineData="1" gridDropZones="1" multipleFieldFilters="0">
  <location ref="A3:F26" firstHeaderRow="2" firstDataRow="2" firstDataCol="1"/>
  <pivotFields count="1">
    <pivotField axis="axisRow" showAll="0">
      <items count="22">
        <item x="18"/>
        <item x="14"/>
        <item x="16"/>
        <item x="10"/>
        <item x="4"/>
        <item x="8"/>
        <item x="11"/>
        <item x="5"/>
        <item x="17"/>
        <item x="15"/>
        <item x="12"/>
        <item x="0"/>
        <item x="9"/>
        <item x="13"/>
        <item x="6"/>
        <item x="2"/>
        <item x="7"/>
        <item x="3"/>
        <item x="20"/>
        <item x="19"/>
        <item x="1"/>
        <item t="default"/>
      </items>
    </pivotField>
  </pivotFields>
  <rowFields count="1">
    <field x="0"/>
  </rowFields>
  <rowItems count="22">
    <i>
      <x/>
    </i>
    <i>
      <x v="1"/>
    </i>
    <i>
      <x v="2"/>
    </i>
    <i>
      <x v="3"/>
    </i>
    <i>
      <x v="4"/>
    </i>
    <i>
      <x v="5"/>
    </i>
    <i>
      <x v="6"/>
    </i>
    <i>
      <x v="7"/>
    </i>
    <i>
      <x v="8"/>
    </i>
    <i>
      <x v="9"/>
    </i>
    <i>
      <x v="10"/>
    </i>
    <i>
      <x v="11"/>
    </i>
    <i>
      <x v="12"/>
    </i>
    <i>
      <x v="13"/>
    </i>
    <i>
      <x v="14"/>
    </i>
    <i>
      <x v="15"/>
    </i>
    <i>
      <x v="16"/>
    </i>
    <i>
      <x v="17"/>
    </i>
    <i>
      <x v="18"/>
    </i>
    <i>
      <x v="19"/>
    </i>
    <i>
      <x v="20"/>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 dinámica2" cacheId="0" applyNumberFormats="0" applyBorderFormats="0" applyFontFormats="0" applyPatternFormats="0" applyAlignmentFormats="0" applyWidthHeightFormats="1" dataCaption="Valores" updatedVersion="4" minRefreshableVersion="3" useAutoFormatting="1" itemPrintTitles="1" createdVersion="4" indent="0" outline="1" outlineData="1" gridDropZones="1" multipleFieldFilters="0">
  <location ref="A3:F26" firstHeaderRow="2" firstDataRow="2" firstDataCol="1"/>
  <pivotFields count="1">
    <pivotField axis="axisRow" showAll="0">
      <items count="22">
        <item x="18"/>
        <item x="14"/>
        <item x="16"/>
        <item x="10"/>
        <item x="4"/>
        <item x="8"/>
        <item x="11"/>
        <item x="5"/>
        <item x="17"/>
        <item x="15"/>
        <item x="12"/>
        <item x="0"/>
        <item x="9"/>
        <item x="13"/>
        <item x="6"/>
        <item x="2"/>
        <item x="7"/>
        <item x="3"/>
        <item x="20"/>
        <item x="19"/>
        <item x="1"/>
        <item t="default"/>
      </items>
    </pivotField>
  </pivotFields>
  <rowFields count="1">
    <field x="0"/>
  </rowFields>
  <rowItems count="22">
    <i>
      <x/>
    </i>
    <i>
      <x v="1"/>
    </i>
    <i>
      <x v="2"/>
    </i>
    <i>
      <x v="3"/>
    </i>
    <i>
      <x v="4"/>
    </i>
    <i>
      <x v="5"/>
    </i>
    <i>
      <x v="6"/>
    </i>
    <i>
      <x v="7"/>
    </i>
    <i>
      <x v="8"/>
    </i>
    <i>
      <x v="9"/>
    </i>
    <i>
      <x v="10"/>
    </i>
    <i>
      <x v="11"/>
    </i>
    <i>
      <x v="12"/>
    </i>
    <i>
      <x v="13"/>
    </i>
    <i>
      <x v="14"/>
    </i>
    <i>
      <x v="15"/>
    </i>
    <i>
      <x v="16"/>
    </i>
    <i>
      <x v="17"/>
    </i>
    <i>
      <x v="18"/>
    </i>
    <i>
      <x v="19"/>
    </i>
    <i>
      <x v="20"/>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Tabla dinámica3" cacheId="2" applyNumberFormats="0" applyBorderFormats="0" applyFontFormats="0" applyPatternFormats="0" applyAlignmentFormats="0" applyWidthHeightFormats="1" dataCaption="Valores" updatedVersion="4" minRefreshableVersion="3" useAutoFormatting="1" itemPrintTitles="1" createdVersion="4" indent="0" outline="1" outlineData="1" gridDropZones="1" multipleFieldFilters="0">
  <location ref="A3:B12" firstHeaderRow="2" firstDataRow="2" firstDataCol="1"/>
  <pivotFields count="1">
    <pivotField axis="axisRow" dataField="1" showAll="0">
      <items count="8">
        <item x="5"/>
        <item x="1"/>
        <item x="3"/>
        <item x="4"/>
        <item x="6"/>
        <item x="2"/>
        <item x="0"/>
        <item t="default"/>
      </items>
    </pivotField>
  </pivotFields>
  <rowFields count="1">
    <field x="0"/>
  </rowFields>
  <rowItems count="8">
    <i>
      <x/>
    </i>
    <i>
      <x v="1"/>
    </i>
    <i>
      <x v="2"/>
    </i>
    <i>
      <x v="3"/>
    </i>
    <i>
      <x v="4"/>
    </i>
    <i>
      <x v="5"/>
    </i>
    <i>
      <x v="6"/>
    </i>
    <i t="grand">
      <x/>
    </i>
  </rowItems>
  <colItems count="1">
    <i/>
  </colItems>
  <dataFields count="1">
    <dataField name="Contar de Etapa del ciclo de la gestión"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00000000-0007-0000-0700-000000000000}" name="Tabla dinámica1" cacheId="3" applyNumberFormats="0" applyBorderFormats="0" applyFontFormats="0" applyPatternFormats="0" applyAlignmentFormats="0" applyWidthHeightFormats="1" dataCaption="Valores" updatedVersion="4" minRefreshableVersion="3" useAutoFormatting="1" itemPrintTitles="1" createdVersion="4" indent="0" outline="1" outlineData="1" gridDropZones="1" multipleFieldFilters="0">
  <location ref="A3:B8" firstHeaderRow="2" firstDataRow="2" firstDataCol="1"/>
  <pivotFields count="3">
    <pivotField showAll="0">
      <items count="4">
        <item x="2"/>
        <item x="0"/>
        <item x="1"/>
        <item t="default"/>
      </items>
    </pivotField>
    <pivotField showAll="0">
      <items count="4">
        <item x="2"/>
        <item x="1"/>
        <item x="0"/>
        <item t="default"/>
      </items>
    </pivotField>
    <pivotField axis="axisRow" dataField="1" showAll="0">
      <items count="4">
        <item x="2"/>
        <item x="1"/>
        <item x="0"/>
        <item t="default"/>
      </items>
    </pivotField>
  </pivotFields>
  <rowFields count="1">
    <field x="2"/>
  </rowFields>
  <rowItems count="4">
    <i>
      <x/>
    </i>
    <i>
      <x v="1"/>
    </i>
    <i>
      <x v="2"/>
    </i>
    <i t="grand">
      <x/>
    </i>
  </rowItems>
  <colItems count="1">
    <i/>
  </colItems>
  <dataFields count="1">
    <dataField name="Contar de Virtual " fld="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00000000-0007-0000-0800-000000000000}" name="Tabla dinámica4" cacheId="4" applyNumberFormats="0" applyBorderFormats="0" applyFontFormats="0" applyPatternFormats="0" applyAlignmentFormats="0" applyWidthHeightFormats="1" dataCaption="Valores" updatedVersion="4" minRefreshableVersion="3" useAutoFormatting="1" itemPrintTitles="1" createdVersion="4" indent="0" outline="1" outlineData="1" gridDropZones="1" multipleFieldFilters="0">
  <location ref="A3:F11" firstHeaderRow="2" firstDataRow="2" firstDataCol="1"/>
  <pivotFields count="1">
    <pivotField axis="axisRow" showAll="0">
      <items count="7">
        <item x="5"/>
        <item x="2"/>
        <item x="4"/>
        <item x="0"/>
        <item x="3"/>
        <item x="1"/>
        <item t="default"/>
      </items>
    </pivotField>
  </pivotFields>
  <rowFields count="1">
    <field x="0"/>
  </rowFields>
  <rowItems count="7">
    <i>
      <x/>
    </i>
    <i>
      <x v="1"/>
    </i>
    <i>
      <x v="2"/>
    </i>
    <i>
      <x v="3"/>
    </i>
    <i>
      <x v="4"/>
    </i>
    <i>
      <x v="5"/>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gestion.integridad@minjusticia.gov.co" TargetMode="External"/><Relationship Id="rId3" Type="http://schemas.openxmlformats.org/officeDocument/2006/relationships/hyperlink" Target="mailto:johana.badillol@minjusticia.gov.co" TargetMode="External"/><Relationship Id="rId7" Type="http://schemas.openxmlformats.org/officeDocument/2006/relationships/hyperlink" Target="mailto:gestion.integridad@minjusticia.gov.co" TargetMode="External"/><Relationship Id="rId2" Type="http://schemas.openxmlformats.org/officeDocument/2006/relationships/hyperlink" Target="mailto:dialoguemoss@minjusticia.gov.co" TargetMode="External"/><Relationship Id="rId1" Type="http://schemas.openxmlformats.org/officeDocument/2006/relationships/hyperlink" Target="mailto:dialoguemos@minjusticia.gov.co" TargetMode="External"/><Relationship Id="rId6" Type="http://schemas.openxmlformats.org/officeDocument/2006/relationships/hyperlink" Target="mailto:conciliacionequidad@minjusticia.gov.co" TargetMode="External"/><Relationship Id="rId5" Type="http://schemas.openxmlformats.org/officeDocument/2006/relationships/hyperlink" Target="mailto:cunigar@minjusticia.gov.co" TargetMode="External"/><Relationship Id="rId10" Type="http://schemas.openxmlformats.org/officeDocument/2006/relationships/drawing" Target="../drawings/drawing1.xml"/><Relationship Id="rId4" Type="http://schemas.openxmlformats.org/officeDocument/2006/relationships/hyperlink" Target="mailto:abautista@minjusticia.gov.co" TargetMode="External"/><Relationship Id="rId9" Type="http://schemas.openxmlformats.org/officeDocument/2006/relationships/hyperlink" Target="mailto:prensajusticia@minjusticia.gov.co" TargetMode="External"/></Relationships>
</file>

<file path=xl/worksheets/_rels/sheet10.xml.rels><?xml version="1.0" encoding="UTF-8" standalone="yes"?>
<Relationships xmlns="http://schemas.openxmlformats.org/package/2006/relationships"><Relationship Id="rId1" Type="http://schemas.openxmlformats.org/officeDocument/2006/relationships/pivotTable" Target="../pivotTables/pivotTable5.xml"/></Relationships>
</file>

<file path=xl/worksheets/_rels/sheet11.xml.rels><?xml version="1.0" encoding="UTF-8" standalone="yes"?>
<Relationships xmlns="http://schemas.openxmlformats.org/package/2006/relationships"><Relationship Id="rId1" Type="http://schemas.openxmlformats.org/officeDocument/2006/relationships/pivotTable" Target="../pivotTables/pivotTable6.xml"/></Relationships>
</file>

<file path=xl/worksheets/_rels/sheet12.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2.xml.rels><?xml version="1.0" encoding="UTF-8" standalone="yes"?>
<Relationships xmlns="http://schemas.openxmlformats.org/package/2006/relationships"><Relationship Id="rId8" Type="http://schemas.openxmlformats.org/officeDocument/2006/relationships/hyperlink" Target="mailto:gestion.integridad@minjusticia.gov.co" TargetMode="External"/><Relationship Id="rId13" Type="http://schemas.openxmlformats.org/officeDocument/2006/relationships/hyperlink" Target="mailto:gesti%C3%B3n.documental@minjusticia.gov.co" TargetMode="External"/><Relationship Id="rId3" Type="http://schemas.openxmlformats.org/officeDocument/2006/relationships/hyperlink" Target="mailto:johana.badillol@minjusticia.gov.co" TargetMode="External"/><Relationship Id="rId7" Type="http://schemas.openxmlformats.org/officeDocument/2006/relationships/hyperlink" Target="mailto:gestion.integridad@minjusticia.gov.co" TargetMode="External"/><Relationship Id="rId12" Type="http://schemas.openxmlformats.org/officeDocument/2006/relationships/hyperlink" Target="mailto:sicaac@minjusticia.gov.co" TargetMode="External"/><Relationship Id="rId2" Type="http://schemas.openxmlformats.org/officeDocument/2006/relationships/hyperlink" Target="mailto:dialoguemoss@minjusticia.gov.co" TargetMode="External"/><Relationship Id="rId1" Type="http://schemas.openxmlformats.org/officeDocument/2006/relationships/hyperlink" Target="mailto:dialoguemos@minjusticia.gov.co" TargetMode="External"/><Relationship Id="rId6" Type="http://schemas.openxmlformats.org/officeDocument/2006/relationships/hyperlink" Target="mailto:conciliacionequidad@minjusticia.gov.co" TargetMode="External"/><Relationship Id="rId11" Type="http://schemas.openxmlformats.org/officeDocument/2006/relationships/hyperlink" Target="mailto:inforjusticia@minjusticia.gov.co" TargetMode="External"/><Relationship Id="rId5" Type="http://schemas.openxmlformats.org/officeDocument/2006/relationships/hyperlink" Target="mailto:cunigar@minjusticia.gov.co" TargetMode="External"/><Relationship Id="rId15" Type="http://schemas.openxmlformats.org/officeDocument/2006/relationships/drawing" Target="../drawings/drawing2.xml"/><Relationship Id="rId10" Type="http://schemas.openxmlformats.org/officeDocument/2006/relationships/hyperlink" Target="mailto:inforjusticia@minjusticia.gov.co" TargetMode="External"/><Relationship Id="rId4" Type="http://schemas.openxmlformats.org/officeDocument/2006/relationships/hyperlink" Target="mailto:abautista@minjusticia.gov.co" TargetMode="External"/><Relationship Id="rId9" Type="http://schemas.openxmlformats.org/officeDocument/2006/relationships/hyperlink" Target="mailto:prensajusticia@minjusticia.gov.co" TargetMode="External"/><Relationship Id="rId14" Type="http://schemas.openxmlformats.org/officeDocument/2006/relationships/hyperlink" Target="mailto:inforjusticia@minjusticia.gov.co"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minjusticiagovco-my.sharepoint.com/:f:/g/personal/kairy_moreno_minjusticia_gov_co/Er2rMQFcBc9Erz8TbcPllCgBLlOlpUbWqVY7C5-m_ca1eQ?e=Pqhizf" TargetMode="External"/><Relationship Id="rId7" Type="http://schemas.openxmlformats.org/officeDocument/2006/relationships/comments" Target="../comments1.xml"/><Relationship Id="rId2" Type="http://schemas.openxmlformats.org/officeDocument/2006/relationships/hyperlink" Target="https://minjusticiagovco-my.sharepoint.com/:f:/g/personal/kairy_moreno_minjusticia_gov_co/ElxjjO3_EMVLmah5ZuoUhscBO2O0evGvzrUOYAAczpOGsg?e=zAkDZ1" TargetMode="External"/><Relationship Id="rId1" Type="http://schemas.openxmlformats.org/officeDocument/2006/relationships/hyperlink" Target="https://twitter.com/masc_colombia" TargetMode="External"/><Relationship Id="rId6" Type="http://schemas.openxmlformats.org/officeDocument/2006/relationships/vmlDrawing" Target="../drawings/vmlDrawing1.vml"/><Relationship Id="rId5" Type="http://schemas.openxmlformats.org/officeDocument/2006/relationships/drawing" Target="../drawings/drawing3.xml"/><Relationship Id="rId4" Type="http://schemas.openxmlformats.org/officeDocument/2006/relationships/hyperlink" Target="https://minjusticiagovco-my.sharepoint.com/:f:/g/personal/kairy_moreno_minjusticia_gov_co/Eop6MScaIk1Aq1a3L8t0L8sBIK2uR5LBnzEkMV5MXlaMpA?e=4giqTw" TargetMode="External"/></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4.xml"/><Relationship Id="rId3" Type="http://schemas.openxmlformats.org/officeDocument/2006/relationships/hyperlink" Target="https://minjusticiagovco-my.sharepoint.com/:f:/r/personal/kairy_moreno_minjusticia_gov_co/Documents/DJF-2021/REPORTES%202021-%20DIRECCI%C3%93N%20DE%20JUSTICIA%20FORMAL/PLAN%20DE%20PARTICIPACI%C3%93N%20CIUDADANA%202021/II%20CUATRIMESTRE%202021/1.%20Evidencia%20%239%20socializar%20la%20Ley%20de%20consultorios%20jur%C3%ADdicos?csf=1&amp;web=1&amp;e=C6KVYj" TargetMode="External"/><Relationship Id="rId7" Type="http://schemas.openxmlformats.org/officeDocument/2006/relationships/hyperlink" Target="https://forms.office.com/Pages/ResponsePage.aspx?id=zfse-ze-OEKE0k-sLHVR3N_w5CSpOupPgA3Rwqg8SJhUNkFSQVdLREZGSE9XVEk4R0s0M0w4NjlCSC4u" TargetMode="External"/><Relationship Id="rId2" Type="http://schemas.openxmlformats.org/officeDocument/2006/relationships/hyperlink" Target="https://www.minjusticia.gov.co/servicio-ciudadano/Imagenesparticipa/InformeResultados/Informe%20actividad_participacio%C2%B4n%20de%20los%20grupos%20de%20intere%C2%B4s%20en%20el%20reto%20de%20uso%20de%20datos%20abiertos%202021.pdf" TargetMode="External"/><Relationship Id="rId1" Type="http://schemas.openxmlformats.org/officeDocument/2006/relationships/hyperlink" Target="https://minjusticiagovco-my.sharepoint.com/:b:/r/personal/infojusticia_minjusticia_gov_co/Documents/TRD%201610%20-%202021/PROYECTOS/Construyendo%20Pa%C3%ADs/Lanzamiento%20App%20M%C3%B3vil%20Minjusticia%20Colombia/Informe%20Resultados%20campa%C3%B1a%20encuesta%20conoce%20y%20participa%20en%20la%202da%20y%203ra%20fase%20app.pdf?csf=1&amp;web=1&amp;e=PPZ2LQ." TargetMode="External"/><Relationship Id="rId6" Type="http://schemas.openxmlformats.org/officeDocument/2006/relationships/hyperlink" Target="https://www.youtube.com/watch?v=U-qHYgU5AxA&amp;t=1011s" TargetMode="External"/><Relationship Id="rId5" Type="http://schemas.openxmlformats.org/officeDocument/2006/relationships/hyperlink" Target="https://minjusticiagovco-my.sharepoint.com/:f:/r/personal/kairy_moreno_minjusticia_gov_co/Documents/DJF-2021/REPORTES%202021-%20DIRECCI%C3%93N%20DE%20JUSTICIA%20FORMAL/PLAN%20DE%20PARTICIPACI%C3%93N%20CIUDADANA%202021/II%20CUATRIMESTRE%202021/1.%20Evidencia%20%239%20socializar%20la%20Ley%20de%20consultorios%20jur%C3%ADdicos?csf=1&amp;web=1&amp;e=C6KVYj" TargetMode="External"/><Relationship Id="rId10" Type="http://schemas.openxmlformats.org/officeDocument/2006/relationships/comments" Target="../comments2.xml"/><Relationship Id="rId4" Type="http://schemas.openxmlformats.org/officeDocument/2006/relationships/hyperlink" Target="https://minjusticiagovco-my.sharepoint.com/:f:/r/personal/kairy_moreno_minjusticia_gov_co/Documents/DJF-2021/REPORTES%202021-%20DIRECCI%C3%93N%20DE%20JUSTICIA%20FORMAL/PLAN%20DE%20PARTICIPACI%C3%93N%20CIUDADANA%202021/II%20CUATRIMESTRE%202021/1.%20Evidencia%20%239%20socializar%20la%20Ley%20de%20consultorios%20jur%C3%ADdicos?csf=1&amp;web=1&amp;e=C6KVYj" TargetMode="External"/><Relationship Id="rId9"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7.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8.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_rels/sheet9.xml.rels><?xml version="1.0" encoding="UTF-8" standalone="yes"?>
<Relationships xmlns="http://schemas.openxmlformats.org/package/2006/relationships"><Relationship Id="rId1" Type="http://schemas.openxmlformats.org/officeDocument/2006/relationships/pivotTable" Target="../pivotTables/pivot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71"/>
  <sheetViews>
    <sheetView topLeftCell="A31" workbookViewId="0">
      <selection activeCell="D8" sqref="D8"/>
    </sheetView>
  </sheetViews>
  <sheetFormatPr baseColWidth="10" defaultColWidth="10.83203125" defaultRowHeight="15"/>
  <cols>
    <col min="1" max="1" width="7.1640625" style="3" customWidth="1"/>
    <col min="2" max="2" width="24.5" style="3" customWidth="1"/>
    <col min="3" max="3" width="7.83203125" style="3" customWidth="1"/>
    <col min="4" max="4" width="29.5" style="1" customWidth="1"/>
    <col min="5" max="5" width="32.5" style="1" customWidth="1"/>
    <col min="6" max="6" width="20.83203125" style="9" customWidth="1"/>
    <col min="7" max="7" width="11.83203125" style="3" customWidth="1"/>
    <col min="8" max="8" width="16.6640625" style="3" customWidth="1"/>
    <col min="9" max="9" width="18.5" style="9" customWidth="1"/>
    <col min="10" max="10" width="30.5" style="9" customWidth="1"/>
    <col min="11" max="11" width="30.1640625" style="10" customWidth="1"/>
    <col min="12" max="12" width="37.6640625" style="10" customWidth="1"/>
    <col min="13" max="14" width="15.33203125" style="10" customWidth="1"/>
    <col min="15" max="16" width="13.5" style="10" customWidth="1"/>
    <col min="17" max="17" width="15.6640625" style="10" customWidth="1"/>
    <col min="18" max="19" width="19.1640625" style="1" customWidth="1"/>
    <col min="20" max="21" width="18.33203125" style="10" customWidth="1"/>
    <col min="22" max="22" width="25.1640625" style="10" customWidth="1"/>
    <col min="23" max="25" width="25.1640625" style="1" customWidth="1"/>
    <col min="26" max="26" width="21.83203125" style="1" customWidth="1"/>
    <col min="27" max="16384" width="10.83203125" style="1"/>
  </cols>
  <sheetData>
    <row r="1" spans="1:26" ht="36" thickBot="1">
      <c r="A1" s="222"/>
      <c r="B1" s="223"/>
      <c r="C1" s="223"/>
      <c r="D1" s="223"/>
      <c r="E1" s="224" t="s">
        <v>0</v>
      </c>
      <c r="F1" s="225"/>
      <c r="G1" s="225"/>
      <c r="H1" s="225"/>
      <c r="I1" s="225"/>
      <c r="J1" s="226"/>
      <c r="K1" s="226"/>
      <c r="L1" s="226"/>
      <c r="M1" s="226"/>
      <c r="N1" s="226"/>
      <c r="O1" s="226"/>
      <c r="P1" s="226"/>
      <c r="Q1" s="226"/>
      <c r="R1" s="226"/>
      <c r="S1" s="226"/>
      <c r="T1" s="226"/>
      <c r="U1" s="226"/>
      <c r="V1" s="226"/>
      <c r="W1" s="226"/>
      <c r="X1" s="226"/>
      <c r="Y1" s="226"/>
      <c r="Z1" s="227"/>
    </row>
    <row r="2" spans="1:26" ht="33" thickBot="1">
      <c r="A2" s="228" t="s">
        <v>1</v>
      </c>
      <c r="B2" s="229"/>
      <c r="C2" s="229"/>
      <c r="D2" s="230"/>
      <c r="E2" s="230"/>
      <c r="F2" s="230"/>
      <c r="G2" s="230"/>
      <c r="H2" s="230"/>
      <c r="I2" s="231"/>
      <c r="J2" s="2" t="s">
        <v>2</v>
      </c>
      <c r="K2" s="232">
        <v>2020</v>
      </c>
      <c r="L2" s="233"/>
      <c r="M2" s="233"/>
      <c r="N2" s="233"/>
      <c r="O2" s="233"/>
      <c r="P2" s="233"/>
      <c r="Q2" s="233"/>
      <c r="R2" s="233"/>
      <c r="S2" s="233"/>
      <c r="T2" s="233"/>
      <c r="U2" s="233"/>
      <c r="V2" s="233"/>
      <c r="W2" s="233"/>
      <c r="X2" s="233"/>
      <c r="Y2" s="233"/>
      <c r="Z2" s="234"/>
    </row>
    <row r="3" spans="1:26" ht="16" thickBot="1">
      <c r="D3" s="4"/>
      <c r="E3" s="4"/>
    </row>
    <row r="4" spans="1:26" ht="46" thickBot="1">
      <c r="A4" s="235" t="s">
        <v>3</v>
      </c>
      <c r="B4" s="236"/>
      <c r="C4" s="236"/>
      <c r="D4" s="236"/>
      <c r="E4" s="236"/>
      <c r="F4" s="236"/>
      <c r="G4" s="236"/>
      <c r="H4" s="236"/>
      <c r="I4" s="236"/>
      <c r="J4" s="236"/>
      <c r="K4" s="236"/>
      <c r="L4" s="236"/>
      <c r="M4" s="236"/>
      <c r="N4" s="236"/>
      <c r="O4" s="236"/>
      <c r="P4" s="236"/>
      <c r="Q4" s="236"/>
      <c r="R4" s="236"/>
      <c r="S4" s="236"/>
      <c r="T4" s="236"/>
      <c r="U4" s="236"/>
      <c r="V4" s="236"/>
      <c r="W4" s="236"/>
      <c r="X4" s="236"/>
      <c r="Y4" s="236"/>
      <c r="Z4" s="237"/>
    </row>
    <row r="5" spans="1:26" s="5" customFormat="1" ht="18" thickBot="1">
      <c r="A5" s="216" t="s">
        <v>4</v>
      </c>
      <c r="B5" s="217"/>
      <c r="C5" s="220" t="s">
        <v>5</v>
      </c>
      <c r="D5" s="220" t="s">
        <v>6</v>
      </c>
      <c r="E5" s="220" t="s">
        <v>7</v>
      </c>
      <c r="F5" s="220" t="s">
        <v>8</v>
      </c>
      <c r="G5" s="220" t="s">
        <v>9</v>
      </c>
      <c r="H5" s="220" t="s">
        <v>10</v>
      </c>
      <c r="I5" s="238" t="s">
        <v>11</v>
      </c>
      <c r="J5" s="239"/>
      <c r="K5" s="240" t="s">
        <v>12</v>
      </c>
      <c r="L5" s="220" t="s">
        <v>13</v>
      </c>
      <c r="M5" s="242" t="s">
        <v>14</v>
      </c>
      <c r="N5" s="243"/>
      <c r="O5" s="244"/>
      <c r="P5" s="220" t="s">
        <v>15</v>
      </c>
      <c r="Q5" s="220" t="s">
        <v>16</v>
      </c>
      <c r="R5" s="220" t="s">
        <v>17</v>
      </c>
      <c r="S5" s="220" t="s">
        <v>18</v>
      </c>
      <c r="T5" s="220" t="s">
        <v>19</v>
      </c>
      <c r="U5" s="220" t="s">
        <v>20</v>
      </c>
      <c r="V5" s="220" t="s">
        <v>21</v>
      </c>
      <c r="W5" s="220" t="s">
        <v>22</v>
      </c>
      <c r="X5" s="220" t="s">
        <v>23</v>
      </c>
      <c r="Y5" s="220" t="s">
        <v>24</v>
      </c>
      <c r="Z5" s="245" t="s">
        <v>25</v>
      </c>
    </row>
    <row r="6" spans="1:26" s="5" customFormat="1" ht="69" thickBot="1">
      <c r="A6" s="218"/>
      <c r="B6" s="219"/>
      <c r="C6" s="221"/>
      <c r="D6" s="221"/>
      <c r="E6" s="221"/>
      <c r="F6" s="221"/>
      <c r="G6" s="221"/>
      <c r="H6" s="221"/>
      <c r="I6" s="14" t="s">
        <v>26</v>
      </c>
      <c r="J6" s="14" t="s">
        <v>27</v>
      </c>
      <c r="K6" s="241"/>
      <c r="L6" s="221"/>
      <c r="M6" s="15" t="s">
        <v>28</v>
      </c>
      <c r="N6" s="15" t="s">
        <v>122</v>
      </c>
      <c r="O6" s="15" t="s">
        <v>30</v>
      </c>
      <c r="P6" s="221"/>
      <c r="Q6" s="221"/>
      <c r="R6" s="221"/>
      <c r="S6" s="221"/>
      <c r="T6" s="221"/>
      <c r="U6" s="221"/>
      <c r="V6" s="221"/>
      <c r="W6" s="221"/>
      <c r="X6" s="221" t="s">
        <v>23</v>
      </c>
      <c r="Y6" s="221" t="s">
        <v>31</v>
      </c>
      <c r="Z6" s="246" t="s">
        <v>25</v>
      </c>
    </row>
    <row r="7" spans="1:26" ht="105">
      <c r="A7" s="98">
        <v>1</v>
      </c>
      <c r="B7" s="99" t="s">
        <v>230</v>
      </c>
      <c r="C7" s="100">
        <v>1</v>
      </c>
      <c r="D7" s="101" t="s">
        <v>231</v>
      </c>
      <c r="E7" s="102" t="s">
        <v>232</v>
      </c>
      <c r="F7" s="103" t="s">
        <v>52</v>
      </c>
      <c r="G7" s="104">
        <v>1</v>
      </c>
      <c r="H7" s="103" t="s">
        <v>233</v>
      </c>
      <c r="I7" s="103" t="s">
        <v>35</v>
      </c>
      <c r="J7" s="103" t="s">
        <v>234</v>
      </c>
      <c r="K7" s="103" t="s">
        <v>37</v>
      </c>
      <c r="L7" s="103" t="s">
        <v>235</v>
      </c>
      <c r="M7" s="104"/>
      <c r="N7" s="104"/>
      <c r="O7" s="105" t="s">
        <v>38</v>
      </c>
      <c r="P7" s="106" t="s">
        <v>236</v>
      </c>
      <c r="Q7" s="103" t="s">
        <v>237</v>
      </c>
      <c r="R7" s="103" t="s">
        <v>41</v>
      </c>
      <c r="S7" s="107" t="s">
        <v>42</v>
      </c>
      <c r="T7" s="108">
        <v>44348</v>
      </c>
      <c r="U7" s="108">
        <v>44561</v>
      </c>
      <c r="V7" s="109" t="s">
        <v>56</v>
      </c>
      <c r="W7" s="110" t="s">
        <v>238</v>
      </c>
      <c r="X7" s="100" t="s">
        <v>44</v>
      </c>
      <c r="Y7" s="100" t="s">
        <v>45</v>
      </c>
      <c r="Z7" s="100" t="s">
        <v>65</v>
      </c>
    </row>
    <row r="8" spans="1:26" ht="120">
      <c r="A8" s="98">
        <v>1</v>
      </c>
      <c r="B8" s="99" t="s">
        <v>230</v>
      </c>
      <c r="C8" s="100">
        <v>2</v>
      </c>
      <c r="D8" s="101" t="s">
        <v>239</v>
      </c>
      <c r="E8" s="102" t="s">
        <v>240</v>
      </c>
      <c r="F8" s="103" t="s">
        <v>52</v>
      </c>
      <c r="G8" s="104">
        <v>1</v>
      </c>
      <c r="H8" s="103" t="s">
        <v>233</v>
      </c>
      <c r="I8" s="103" t="s">
        <v>35</v>
      </c>
      <c r="J8" s="103" t="s">
        <v>241</v>
      </c>
      <c r="K8" s="103" t="s">
        <v>37</v>
      </c>
      <c r="L8" s="103" t="s">
        <v>235</v>
      </c>
      <c r="M8" s="104"/>
      <c r="N8" s="104"/>
      <c r="O8" s="105" t="s">
        <v>38</v>
      </c>
      <c r="P8" s="106" t="s">
        <v>236</v>
      </c>
      <c r="Q8" s="103" t="s">
        <v>237</v>
      </c>
      <c r="R8" s="103" t="s">
        <v>41</v>
      </c>
      <c r="S8" s="107" t="s">
        <v>42</v>
      </c>
      <c r="T8" s="108">
        <v>44348</v>
      </c>
      <c r="U8" s="108">
        <v>44561</v>
      </c>
      <c r="V8" s="109" t="s">
        <v>56</v>
      </c>
      <c r="W8" s="110" t="s">
        <v>238</v>
      </c>
      <c r="X8" s="100" t="s">
        <v>44</v>
      </c>
      <c r="Y8" s="100" t="s">
        <v>45</v>
      </c>
      <c r="Z8" s="100" t="s">
        <v>65</v>
      </c>
    </row>
    <row r="9" spans="1:26" ht="195">
      <c r="A9" s="98">
        <v>1</v>
      </c>
      <c r="B9" s="99" t="s">
        <v>32</v>
      </c>
      <c r="C9" s="100">
        <v>3</v>
      </c>
      <c r="D9" s="101" t="s">
        <v>242</v>
      </c>
      <c r="E9" s="102" t="s">
        <v>243</v>
      </c>
      <c r="F9" s="103" t="s">
        <v>33</v>
      </c>
      <c r="G9" s="104">
        <v>1</v>
      </c>
      <c r="H9" s="103" t="s">
        <v>244</v>
      </c>
      <c r="I9" s="103" t="s">
        <v>35</v>
      </c>
      <c r="J9" s="103" t="s">
        <v>245</v>
      </c>
      <c r="K9" s="103" t="s">
        <v>37</v>
      </c>
      <c r="L9" s="103" t="s">
        <v>246</v>
      </c>
      <c r="M9" s="104"/>
      <c r="N9" s="104"/>
      <c r="O9" s="105" t="s">
        <v>38</v>
      </c>
      <c r="P9" s="106" t="s">
        <v>39</v>
      </c>
      <c r="Q9" s="103" t="s">
        <v>247</v>
      </c>
      <c r="R9" s="103" t="s">
        <v>248</v>
      </c>
      <c r="S9" s="107" t="s">
        <v>249</v>
      </c>
      <c r="T9" s="108">
        <v>44440</v>
      </c>
      <c r="U9" s="108">
        <v>44441</v>
      </c>
      <c r="V9" s="109" t="s">
        <v>43</v>
      </c>
      <c r="W9" s="110" t="s">
        <v>238</v>
      </c>
      <c r="X9" s="100" t="s">
        <v>44</v>
      </c>
      <c r="Y9" s="100" t="s">
        <v>45</v>
      </c>
      <c r="Z9" s="100" t="s">
        <v>250</v>
      </c>
    </row>
    <row r="10" spans="1:26" ht="105">
      <c r="A10" s="98">
        <v>1</v>
      </c>
      <c r="B10" s="99" t="s">
        <v>32</v>
      </c>
      <c r="C10" s="100">
        <v>4</v>
      </c>
      <c r="D10" s="101" t="s">
        <v>251</v>
      </c>
      <c r="E10" s="102" t="s">
        <v>252</v>
      </c>
      <c r="F10" s="103" t="s">
        <v>72</v>
      </c>
      <c r="G10" s="103" t="s">
        <v>253</v>
      </c>
      <c r="H10" s="103" t="s">
        <v>254</v>
      </c>
      <c r="I10" s="103" t="s">
        <v>35</v>
      </c>
      <c r="J10" s="103" t="s">
        <v>255</v>
      </c>
      <c r="K10" s="103" t="s">
        <v>256</v>
      </c>
      <c r="L10" s="103" t="s">
        <v>257</v>
      </c>
      <c r="M10" s="105" t="s">
        <v>38</v>
      </c>
      <c r="N10" s="104"/>
      <c r="O10" s="105" t="s">
        <v>258</v>
      </c>
      <c r="P10" s="106" t="s">
        <v>259</v>
      </c>
      <c r="Q10" s="103" t="s">
        <v>260</v>
      </c>
      <c r="R10" s="103" t="s">
        <v>47</v>
      </c>
      <c r="S10" s="107" t="s">
        <v>48</v>
      </c>
      <c r="T10" s="108">
        <v>44317</v>
      </c>
      <c r="U10" s="108">
        <v>44561</v>
      </c>
      <c r="V10" s="109" t="s">
        <v>261</v>
      </c>
      <c r="W10" s="110" t="s">
        <v>238</v>
      </c>
      <c r="X10" s="100" t="s">
        <v>44</v>
      </c>
      <c r="Y10" s="100" t="s">
        <v>45</v>
      </c>
      <c r="Z10" s="100" t="s">
        <v>262</v>
      </c>
    </row>
    <row r="11" spans="1:26" ht="105">
      <c r="A11" s="98">
        <v>1</v>
      </c>
      <c r="B11" s="99" t="s">
        <v>32</v>
      </c>
      <c r="C11" s="100">
        <v>5</v>
      </c>
      <c r="D11" s="101" t="s">
        <v>263</v>
      </c>
      <c r="E11" s="102" t="s">
        <v>264</v>
      </c>
      <c r="F11" s="103" t="s">
        <v>72</v>
      </c>
      <c r="G11" s="103" t="s">
        <v>265</v>
      </c>
      <c r="H11" s="103" t="s">
        <v>254</v>
      </c>
      <c r="I11" s="103" t="s">
        <v>35</v>
      </c>
      <c r="J11" s="103" t="s">
        <v>266</v>
      </c>
      <c r="K11" s="103" t="s">
        <v>256</v>
      </c>
      <c r="L11" s="103" t="s">
        <v>267</v>
      </c>
      <c r="M11" s="104"/>
      <c r="N11" s="104"/>
      <c r="O11" s="105" t="s">
        <v>38</v>
      </c>
      <c r="P11" s="106" t="s">
        <v>39</v>
      </c>
      <c r="Q11" s="103" t="s">
        <v>268</v>
      </c>
      <c r="R11" s="103" t="s">
        <v>47</v>
      </c>
      <c r="S11" s="107" t="s">
        <v>48</v>
      </c>
      <c r="T11" s="108">
        <v>44317</v>
      </c>
      <c r="U11" s="108">
        <v>44561</v>
      </c>
      <c r="V11" s="109" t="s">
        <v>261</v>
      </c>
      <c r="W11" s="110" t="s">
        <v>238</v>
      </c>
      <c r="X11" s="100" t="s">
        <v>44</v>
      </c>
      <c r="Y11" s="100" t="s">
        <v>45</v>
      </c>
      <c r="Z11" s="100" t="s">
        <v>269</v>
      </c>
    </row>
    <row r="12" spans="1:26" ht="180">
      <c r="A12" s="98">
        <v>1</v>
      </c>
      <c r="B12" s="99" t="s">
        <v>32</v>
      </c>
      <c r="C12" s="100">
        <v>6</v>
      </c>
      <c r="D12" s="101" t="s">
        <v>270</v>
      </c>
      <c r="E12" s="101" t="s">
        <v>271</v>
      </c>
      <c r="F12" s="103" t="s">
        <v>272</v>
      </c>
      <c r="G12" s="104">
        <v>1</v>
      </c>
      <c r="H12" s="103" t="s">
        <v>273</v>
      </c>
      <c r="I12" s="103" t="s">
        <v>35</v>
      </c>
      <c r="J12" s="103" t="s">
        <v>274</v>
      </c>
      <c r="K12" s="103" t="s">
        <v>102</v>
      </c>
      <c r="L12" s="103" t="s">
        <v>275</v>
      </c>
      <c r="M12" s="104"/>
      <c r="N12" s="104"/>
      <c r="O12" s="105" t="s">
        <v>38</v>
      </c>
      <c r="P12" s="106" t="s">
        <v>276</v>
      </c>
      <c r="Q12" s="103" t="s">
        <v>103</v>
      </c>
      <c r="R12" s="103" t="s">
        <v>277</v>
      </c>
      <c r="S12" s="107" t="s">
        <v>42</v>
      </c>
      <c r="T12" s="108">
        <v>44317</v>
      </c>
      <c r="U12" s="108">
        <v>44561</v>
      </c>
      <c r="V12" s="109" t="s">
        <v>278</v>
      </c>
      <c r="W12" s="110" t="s">
        <v>238</v>
      </c>
      <c r="X12" s="100" t="s">
        <v>44</v>
      </c>
      <c r="Y12" s="100" t="s">
        <v>45</v>
      </c>
      <c r="Z12" s="100" t="s">
        <v>65</v>
      </c>
    </row>
    <row r="13" spans="1:26" ht="180">
      <c r="A13" s="98">
        <v>1</v>
      </c>
      <c r="B13" s="99" t="s">
        <v>32</v>
      </c>
      <c r="C13" s="100">
        <v>7</v>
      </c>
      <c r="D13" s="101" t="s">
        <v>279</v>
      </c>
      <c r="E13" s="102" t="s">
        <v>280</v>
      </c>
      <c r="F13" s="103" t="s">
        <v>281</v>
      </c>
      <c r="G13" s="104">
        <v>1</v>
      </c>
      <c r="H13" s="103" t="s">
        <v>282</v>
      </c>
      <c r="I13" s="103" t="s">
        <v>35</v>
      </c>
      <c r="J13" s="103" t="s">
        <v>283</v>
      </c>
      <c r="K13" s="103" t="s">
        <v>102</v>
      </c>
      <c r="L13" s="103" t="s">
        <v>284</v>
      </c>
      <c r="M13" s="104"/>
      <c r="N13" s="104"/>
      <c r="O13" s="105" t="s">
        <v>38</v>
      </c>
      <c r="P13" s="106" t="s">
        <v>276</v>
      </c>
      <c r="Q13" s="103" t="s">
        <v>285</v>
      </c>
      <c r="R13" s="103" t="s">
        <v>41</v>
      </c>
      <c r="S13" s="107" t="s">
        <v>42</v>
      </c>
      <c r="T13" s="108">
        <v>44317</v>
      </c>
      <c r="U13" s="108">
        <v>44469</v>
      </c>
      <c r="V13" s="109" t="s">
        <v>278</v>
      </c>
      <c r="W13" s="110" t="s">
        <v>238</v>
      </c>
      <c r="X13" s="100" t="s">
        <v>44</v>
      </c>
      <c r="Y13" s="100" t="s">
        <v>45</v>
      </c>
      <c r="Z13" s="100" t="s">
        <v>65</v>
      </c>
    </row>
    <row r="14" spans="1:26" ht="270">
      <c r="A14" s="98">
        <v>1</v>
      </c>
      <c r="B14" s="99" t="s">
        <v>32</v>
      </c>
      <c r="C14" s="100">
        <v>8</v>
      </c>
      <c r="D14" s="101" t="s">
        <v>105</v>
      </c>
      <c r="E14" s="102" t="s">
        <v>106</v>
      </c>
      <c r="F14" s="103" t="s">
        <v>107</v>
      </c>
      <c r="G14" s="104">
        <v>50</v>
      </c>
      <c r="H14" s="103" t="s">
        <v>108</v>
      </c>
      <c r="I14" s="103" t="s">
        <v>109</v>
      </c>
      <c r="J14" s="103" t="s">
        <v>286</v>
      </c>
      <c r="K14" s="103" t="s">
        <v>59</v>
      </c>
      <c r="L14" s="103" t="s">
        <v>111</v>
      </c>
      <c r="M14" s="105" t="s">
        <v>287</v>
      </c>
      <c r="N14" s="104"/>
      <c r="O14" s="105" t="s">
        <v>288</v>
      </c>
      <c r="P14" s="106" t="s">
        <v>289</v>
      </c>
      <c r="Q14" s="103" t="s">
        <v>290</v>
      </c>
      <c r="R14" s="103" t="s">
        <v>41</v>
      </c>
      <c r="S14" s="107" t="s">
        <v>42</v>
      </c>
      <c r="T14" s="108">
        <v>44316</v>
      </c>
      <c r="U14" s="108">
        <v>44561</v>
      </c>
      <c r="V14" s="109" t="s">
        <v>104</v>
      </c>
      <c r="W14" s="110" t="s">
        <v>291</v>
      </c>
      <c r="X14" s="100" t="s">
        <v>44</v>
      </c>
      <c r="Y14" s="100" t="s">
        <v>45</v>
      </c>
      <c r="Z14" s="100" t="s">
        <v>65</v>
      </c>
    </row>
    <row r="15" spans="1:26" ht="105">
      <c r="A15" s="98">
        <v>1</v>
      </c>
      <c r="B15" s="99" t="s">
        <v>32</v>
      </c>
      <c r="C15" s="100">
        <v>9</v>
      </c>
      <c r="D15" s="101" t="s">
        <v>292</v>
      </c>
      <c r="E15" s="102" t="s">
        <v>293</v>
      </c>
      <c r="F15" s="103" t="s">
        <v>294</v>
      </c>
      <c r="G15" s="104">
        <v>3</v>
      </c>
      <c r="H15" s="103" t="s">
        <v>295</v>
      </c>
      <c r="I15" s="103" t="s">
        <v>35</v>
      </c>
      <c r="J15" s="103" t="s">
        <v>296</v>
      </c>
      <c r="K15" s="103" t="s">
        <v>59</v>
      </c>
      <c r="L15" s="103" t="s">
        <v>126</v>
      </c>
      <c r="M15" s="104"/>
      <c r="N15" s="104"/>
      <c r="O15" s="105" t="s">
        <v>288</v>
      </c>
      <c r="P15" s="106" t="s">
        <v>297</v>
      </c>
      <c r="Q15" s="103" t="s">
        <v>297</v>
      </c>
      <c r="R15" s="103" t="s">
        <v>277</v>
      </c>
      <c r="S15" s="107" t="s">
        <v>42</v>
      </c>
      <c r="T15" s="108">
        <v>44326</v>
      </c>
      <c r="U15" s="108">
        <v>44454</v>
      </c>
      <c r="V15" s="109" t="s">
        <v>298</v>
      </c>
      <c r="W15" s="110" t="s">
        <v>238</v>
      </c>
      <c r="X15" s="100" t="s">
        <v>44</v>
      </c>
      <c r="Y15" s="100" t="s">
        <v>45</v>
      </c>
      <c r="Z15" s="100" t="s">
        <v>299</v>
      </c>
    </row>
    <row r="16" spans="1:26" ht="328">
      <c r="A16" s="98">
        <v>1</v>
      </c>
      <c r="B16" s="99" t="s">
        <v>32</v>
      </c>
      <c r="C16" s="100">
        <v>10</v>
      </c>
      <c r="D16" s="101" t="s">
        <v>300</v>
      </c>
      <c r="E16" s="102" t="s">
        <v>301</v>
      </c>
      <c r="F16" s="103" t="s">
        <v>294</v>
      </c>
      <c r="G16" s="104">
        <v>3</v>
      </c>
      <c r="H16" s="103" t="s">
        <v>302</v>
      </c>
      <c r="I16" s="103" t="s">
        <v>35</v>
      </c>
      <c r="J16" s="103" t="s">
        <v>303</v>
      </c>
      <c r="K16" s="103" t="s">
        <v>59</v>
      </c>
      <c r="L16" s="103" t="s">
        <v>126</v>
      </c>
      <c r="M16" s="104"/>
      <c r="N16" s="104"/>
      <c r="O16" s="105" t="s">
        <v>288</v>
      </c>
      <c r="P16" s="106" t="s">
        <v>304</v>
      </c>
      <c r="Q16" s="103" t="s">
        <v>40</v>
      </c>
      <c r="R16" s="103" t="s">
        <v>277</v>
      </c>
      <c r="S16" s="107" t="s">
        <v>42</v>
      </c>
      <c r="T16" s="108">
        <v>44256</v>
      </c>
      <c r="U16" s="108">
        <v>44454</v>
      </c>
      <c r="V16" s="109" t="s">
        <v>298</v>
      </c>
      <c r="W16" s="110" t="s">
        <v>238</v>
      </c>
      <c r="X16" s="100" t="s">
        <v>44</v>
      </c>
      <c r="Y16" s="100" t="s">
        <v>45</v>
      </c>
      <c r="Z16" s="100" t="s">
        <v>305</v>
      </c>
    </row>
    <row r="17" spans="1:34" ht="150">
      <c r="A17" s="98">
        <v>1</v>
      </c>
      <c r="B17" s="99" t="s">
        <v>32</v>
      </c>
      <c r="C17" s="100">
        <v>11</v>
      </c>
      <c r="D17" s="101" t="s">
        <v>306</v>
      </c>
      <c r="E17" s="102" t="s">
        <v>307</v>
      </c>
      <c r="F17" s="103" t="s">
        <v>294</v>
      </c>
      <c r="G17" s="104">
        <v>4</v>
      </c>
      <c r="H17" s="103" t="s">
        <v>308</v>
      </c>
      <c r="I17" s="103" t="s">
        <v>35</v>
      </c>
      <c r="J17" s="103" t="s">
        <v>309</v>
      </c>
      <c r="K17" s="103" t="s">
        <v>37</v>
      </c>
      <c r="L17" s="103" t="s">
        <v>125</v>
      </c>
      <c r="M17" s="104"/>
      <c r="N17" s="104"/>
      <c r="O17" s="105" t="s">
        <v>38</v>
      </c>
      <c r="P17" s="106" t="s">
        <v>297</v>
      </c>
      <c r="Q17" s="103" t="s">
        <v>297</v>
      </c>
      <c r="R17" s="103" t="s">
        <v>277</v>
      </c>
      <c r="S17" s="107" t="s">
        <v>42</v>
      </c>
      <c r="T17" s="108">
        <v>44378</v>
      </c>
      <c r="U17" s="108">
        <v>44531</v>
      </c>
      <c r="V17" s="109" t="s">
        <v>310</v>
      </c>
      <c r="W17" s="110" t="s">
        <v>238</v>
      </c>
      <c r="X17" s="100" t="s">
        <v>44</v>
      </c>
      <c r="Y17" s="100" t="s">
        <v>45</v>
      </c>
      <c r="Z17" s="100" t="s">
        <v>305</v>
      </c>
      <c r="AA17" s="37"/>
      <c r="AB17" s="37"/>
      <c r="AC17" s="37"/>
      <c r="AD17" s="37"/>
      <c r="AE17" s="37"/>
      <c r="AF17" s="37"/>
      <c r="AG17" s="37"/>
      <c r="AH17" s="37"/>
    </row>
    <row r="18" spans="1:34" ht="150">
      <c r="A18" s="98">
        <v>1</v>
      </c>
      <c r="B18" s="99" t="s">
        <v>32</v>
      </c>
      <c r="C18" s="100">
        <v>12</v>
      </c>
      <c r="D18" s="101" t="s">
        <v>311</v>
      </c>
      <c r="E18" s="102" t="s">
        <v>312</v>
      </c>
      <c r="F18" s="103" t="s">
        <v>313</v>
      </c>
      <c r="G18" s="104">
        <v>4</v>
      </c>
      <c r="H18" s="103" t="s">
        <v>314</v>
      </c>
      <c r="I18" s="103" t="s">
        <v>35</v>
      </c>
      <c r="J18" s="103" t="s">
        <v>213</v>
      </c>
      <c r="K18" s="103" t="s">
        <v>315</v>
      </c>
      <c r="L18" s="103" t="s">
        <v>316</v>
      </c>
      <c r="M18" s="104"/>
      <c r="N18" s="104"/>
      <c r="O18" s="105" t="s">
        <v>288</v>
      </c>
      <c r="P18" s="106" t="s">
        <v>317</v>
      </c>
      <c r="Q18" s="103" t="s">
        <v>297</v>
      </c>
      <c r="R18" s="103" t="s">
        <v>42</v>
      </c>
      <c r="S18" s="107" t="s">
        <v>42</v>
      </c>
      <c r="T18" s="108">
        <v>44246</v>
      </c>
      <c r="U18" s="108">
        <v>44344</v>
      </c>
      <c r="V18" s="109" t="s">
        <v>318</v>
      </c>
      <c r="W18" s="110" t="s">
        <v>238</v>
      </c>
      <c r="X18" s="100" t="s">
        <v>44</v>
      </c>
      <c r="Y18" s="100" t="s">
        <v>45</v>
      </c>
      <c r="Z18" s="100" t="s">
        <v>305</v>
      </c>
      <c r="AA18" s="37"/>
      <c r="AB18" s="37"/>
      <c r="AC18" s="37"/>
      <c r="AD18" s="37"/>
      <c r="AE18" s="37"/>
      <c r="AF18" s="37"/>
      <c r="AG18" s="37"/>
      <c r="AH18" s="37"/>
    </row>
    <row r="19" spans="1:34" ht="120">
      <c r="A19" s="98">
        <v>1</v>
      </c>
      <c r="B19" s="99" t="s">
        <v>32</v>
      </c>
      <c r="C19" s="100">
        <v>13</v>
      </c>
      <c r="D19" s="101" t="s">
        <v>319</v>
      </c>
      <c r="E19" s="102" t="s">
        <v>320</v>
      </c>
      <c r="F19" s="103" t="s">
        <v>321</v>
      </c>
      <c r="G19" s="104">
        <v>1</v>
      </c>
      <c r="H19" s="103" t="s">
        <v>34</v>
      </c>
      <c r="I19" s="103" t="s">
        <v>35</v>
      </c>
      <c r="J19" s="103" t="s">
        <v>322</v>
      </c>
      <c r="K19" s="103" t="s">
        <v>37</v>
      </c>
      <c r="L19" s="103" t="s">
        <v>323</v>
      </c>
      <c r="M19" s="104"/>
      <c r="N19" s="104"/>
      <c r="O19" s="105" t="s">
        <v>38</v>
      </c>
      <c r="P19" s="106" t="s">
        <v>236</v>
      </c>
      <c r="Q19" s="103" t="s">
        <v>324</v>
      </c>
      <c r="R19" s="103" t="s">
        <v>277</v>
      </c>
      <c r="S19" s="107" t="s">
        <v>42</v>
      </c>
      <c r="T19" s="108">
        <v>44287</v>
      </c>
      <c r="U19" s="108">
        <v>44530</v>
      </c>
      <c r="V19" s="109" t="s">
        <v>325</v>
      </c>
      <c r="W19" s="110" t="s">
        <v>326</v>
      </c>
      <c r="X19" s="100" t="s">
        <v>44</v>
      </c>
      <c r="Y19" s="100" t="s">
        <v>45</v>
      </c>
      <c r="Z19" s="100" t="s">
        <v>327</v>
      </c>
      <c r="AA19" s="37"/>
      <c r="AB19" s="37"/>
      <c r="AC19" s="37"/>
      <c r="AD19" s="37"/>
      <c r="AE19" s="37"/>
      <c r="AF19" s="37"/>
      <c r="AG19" s="37"/>
      <c r="AH19" s="37"/>
    </row>
    <row r="20" spans="1:34" ht="409.6">
      <c r="A20" s="98">
        <v>1</v>
      </c>
      <c r="B20" s="99" t="s">
        <v>32</v>
      </c>
      <c r="C20" s="100">
        <v>14</v>
      </c>
      <c r="D20" s="101" t="s">
        <v>328</v>
      </c>
      <c r="E20" s="102" t="s">
        <v>329</v>
      </c>
      <c r="F20" s="103" t="s">
        <v>330</v>
      </c>
      <c r="G20" s="104">
        <v>3</v>
      </c>
      <c r="H20" s="103" t="s">
        <v>34</v>
      </c>
      <c r="I20" s="103" t="s">
        <v>35</v>
      </c>
      <c r="J20" s="103" t="s">
        <v>331</v>
      </c>
      <c r="K20" s="103" t="s">
        <v>37</v>
      </c>
      <c r="L20" s="103" t="s">
        <v>332</v>
      </c>
      <c r="M20" s="104"/>
      <c r="N20" s="104"/>
      <c r="O20" s="105" t="s">
        <v>38</v>
      </c>
      <c r="P20" s="106" t="s">
        <v>236</v>
      </c>
      <c r="Q20" s="103" t="s">
        <v>333</v>
      </c>
      <c r="R20" s="103" t="s">
        <v>41</v>
      </c>
      <c r="S20" s="107" t="s">
        <v>42</v>
      </c>
      <c r="T20" s="108">
        <v>44211</v>
      </c>
      <c r="U20" s="108">
        <v>44530</v>
      </c>
      <c r="V20" s="109" t="s">
        <v>325</v>
      </c>
      <c r="W20" s="110" t="s">
        <v>334</v>
      </c>
      <c r="X20" s="100" t="s">
        <v>44</v>
      </c>
      <c r="Y20" s="100" t="s">
        <v>335</v>
      </c>
      <c r="Z20" s="100" t="s">
        <v>327</v>
      </c>
      <c r="AA20" s="37"/>
      <c r="AB20" s="37"/>
      <c r="AC20" s="37"/>
      <c r="AD20" s="37"/>
      <c r="AE20" s="37"/>
      <c r="AF20" s="37"/>
      <c r="AG20" s="37"/>
      <c r="AH20" s="37"/>
    </row>
    <row r="21" spans="1:34" ht="180">
      <c r="A21" s="98">
        <v>1</v>
      </c>
      <c r="B21" s="99" t="s">
        <v>32</v>
      </c>
      <c r="C21" s="100">
        <v>15</v>
      </c>
      <c r="D21" s="101" t="s">
        <v>336</v>
      </c>
      <c r="E21" s="102" t="s">
        <v>337</v>
      </c>
      <c r="F21" s="103" t="s">
        <v>338</v>
      </c>
      <c r="G21" s="104">
        <v>1</v>
      </c>
      <c r="H21" s="103" t="s">
        <v>339</v>
      </c>
      <c r="I21" s="103" t="s">
        <v>35</v>
      </c>
      <c r="J21" s="103" t="s">
        <v>340</v>
      </c>
      <c r="K21" s="103" t="s">
        <v>341</v>
      </c>
      <c r="L21" s="103" t="s">
        <v>342</v>
      </c>
      <c r="M21" s="104"/>
      <c r="N21" s="104"/>
      <c r="O21" s="105" t="s">
        <v>38</v>
      </c>
      <c r="P21" s="106" t="s">
        <v>343</v>
      </c>
      <c r="Q21" s="103" t="s">
        <v>344</v>
      </c>
      <c r="R21" s="103" t="s">
        <v>345</v>
      </c>
      <c r="S21" s="107" t="s">
        <v>346</v>
      </c>
      <c r="T21" s="108">
        <v>44211</v>
      </c>
      <c r="U21" s="108">
        <v>44316</v>
      </c>
      <c r="V21" s="109" t="s">
        <v>60</v>
      </c>
      <c r="W21" s="110" t="s">
        <v>347</v>
      </c>
      <c r="X21" s="100" t="s">
        <v>44</v>
      </c>
      <c r="Y21" s="100" t="s">
        <v>348</v>
      </c>
      <c r="Z21" s="100" t="s">
        <v>349</v>
      </c>
      <c r="AA21" s="37"/>
      <c r="AB21" s="37"/>
      <c r="AC21" s="37"/>
      <c r="AD21" s="37"/>
      <c r="AE21" s="37"/>
      <c r="AF21" s="37"/>
      <c r="AG21" s="37"/>
      <c r="AH21" s="37"/>
    </row>
    <row r="22" spans="1:34" ht="105">
      <c r="A22" s="98">
        <v>1</v>
      </c>
      <c r="B22" s="99" t="s">
        <v>32</v>
      </c>
      <c r="C22" s="100">
        <v>16</v>
      </c>
      <c r="D22" s="101" t="s">
        <v>66</v>
      </c>
      <c r="E22" s="102" t="s">
        <v>350</v>
      </c>
      <c r="F22" s="103" t="s">
        <v>351</v>
      </c>
      <c r="G22" s="104">
        <v>1</v>
      </c>
      <c r="H22" s="103" t="s">
        <v>67</v>
      </c>
      <c r="I22" s="103" t="s">
        <v>35</v>
      </c>
      <c r="J22" s="103" t="s">
        <v>68</v>
      </c>
      <c r="K22" s="103" t="s">
        <v>40</v>
      </c>
      <c r="L22" s="103" t="s">
        <v>69</v>
      </c>
      <c r="M22" s="104"/>
      <c r="N22" s="104"/>
      <c r="O22" s="105" t="s">
        <v>38</v>
      </c>
      <c r="P22" s="106" t="s">
        <v>55</v>
      </c>
      <c r="Q22" s="103" t="s">
        <v>70</v>
      </c>
      <c r="R22" s="103" t="s">
        <v>277</v>
      </c>
      <c r="S22" s="107" t="s">
        <v>42</v>
      </c>
      <c r="T22" s="108">
        <v>44237</v>
      </c>
      <c r="U22" s="108">
        <v>44561</v>
      </c>
      <c r="V22" s="109" t="s">
        <v>71</v>
      </c>
      <c r="W22" s="110" t="s">
        <v>238</v>
      </c>
      <c r="X22" s="100" t="s">
        <v>44</v>
      </c>
      <c r="Y22" s="100" t="s">
        <v>45</v>
      </c>
      <c r="Z22" s="100" t="s">
        <v>65</v>
      </c>
      <c r="AA22" s="37"/>
      <c r="AB22" s="37"/>
      <c r="AC22" s="37"/>
      <c r="AD22" s="37"/>
      <c r="AE22" s="37"/>
      <c r="AF22" s="37"/>
      <c r="AG22" s="37"/>
      <c r="AH22" s="37"/>
    </row>
    <row r="23" spans="1:34" ht="105">
      <c r="A23" s="98">
        <v>1</v>
      </c>
      <c r="B23" s="99" t="s">
        <v>32</v>
      </c>
      <c r="C23" s="100">
        <v>17</v>
      </c>
      <c r="D23" s="101" t="s">
        <v>352</v>
      </c>
      <c r="E23" s="102" t="s">
        <v>353</v>
      </c>
      <c r="F23" s="103" t="s">
        <v>354</v>
      </c>
      <c r="G23" s="104">
        <v>3</v>
      </c>
      <c r="H23" s="103" t="s">
        <v>355</v>
      </c>
      <c r="I23" s="103" t="s">
        <v>35</v>
      </c>
      <c r="J23" s="103" t="s">
        <v>356</v>
      </c>
      <c r="K23" s="103" t="s">
        <v>37</v>
      </c>
      <c r="L23" s="103" t="s">
        <v>357</v>
      </c>
      <c r="M23" s="104"/>
      <c r="N23" s="104"/>
      <c r="O23" s="105" t="s">
        <v>38</v>
      </c>
      <c r="P23" s="106" t="s">
        <v>236</v>
      </c>
      <c r="Q23" s="103" t="s">
        <v>358</v>
      </c>
      <c r="R23" s="103" t="s">
        <v>359</v>
      </c>
      <c r="S23" s="107" t="s">
        <v>360</v>
      </c>
      <c r="T23" s="108">
        <v>44378</v>
      </c>
      <c r="U23" s="108">
        <v>44545</v>
      </c>
      <c r="V23" s="109" t="s">
        <v>361</v>
      </c>
      <c r="W23" s="110" t="s">
        <v>238</v>
      </c>
      <c r="X23" s="100" t="s">
        <v>44</v>
      </c>
      <c r="Y23" s="100" t="s">
        <v>45</v>
      </c>
      <c r="Z23" s="100" t="s">
        <v>46</v>
      </c>
      <c r="AA23" s="37"/>
      <c r="AB23" s="37"/>
      <c r="AC23" s="37"/>
      <c r="AD23" s="37"/>
      <c r="AE23" s="37"/>
      <c r="AF23" s="37"/>
      <c r="AG23" s="37"/>
      <c r="AH23" s="37"/>
    </row>
    <row r="24" spans="1:34" ht="135">
      <c r="A24" s="111">
        <v>1</v>
      </c>
      <c r="B24" s="112" t="s">
        <v>32</v>
      </c>
      <c r="C24" s="100">
        <v>18</v>
      </c>
      <c r="D24" s="101" t="s">
        <v>362</v>
      </c>
      <c r="E24" s="113" t="s">
        <v>363</v>
      </c>
      <c r="F24" s="114" t="s">
        <v>364</v>
      </c>
      <c r="G24" s="115">
        <v>1</v>
      </c>
      <c r="H24" s="114" t="s">
        <v>365</v>
      </c>
      <c r="I24" s="114" t="s">
        <v>35</v>
      </c>
      <c r="J24" s="114" t="s">
        <v>366</v>
      </c>
      <c r="K24" s="114" t="s">
        <v>169</v>
      </c>
      <c r="L24" s="114" t="s">
        <v>367</v>
      </c>
      <c r="M24" s="115"/>
      <c r="N24" s="115"/>
      <c r="O24" s="116" t="s">
        <v>38</v>
      </c>
      <c r="P24" s="106" t="s">
        <v>236</v>
      </c>
      <c r="Q24" s="114" t="s">
        <v>358</v>
      </c>
      <c r="R24" s="114" t="s">
        <v>98</v>
      </c>
      <c r="S24" s="117" t="s">
        <v>98</v>
      </c>
      <c r="T24" s="118">
        <v>44208</v>
      </c>
      <c r="U24" s="118">
        <v>44226</v>
      </c>
      <c r="V24" s="119" t="s">
        <v>99</v>
      </c>
      <c r="W24" s="120" t="s">
        <v>238</v>
      </c>
      <c r="X24" s="121" t="s">
        <v>44</v>
      </c>
      <c r="Y24" s="121" t="s">
        <v>45</v>
      </c>
      <c r="Z24" s="121" t="s">
        <v>368</v>
      </c>
      <c r="AA24" s="37"/>
      <c r="AB24" s="37"/>
      <c r="AC24" s="37"/>
      <c r="AD24" s="37"/>
      <c r="AE24" s="37"/>
      <c r="AF24" s="37"/>
      <c r="AG24" s="37"/>
      <c r="AH24" s="37"/>
    </row>
    <row r="25" spans="1:34" ht="144">
      <c r="A25" s="111">
        <v>1</v>
      </c>
      <c r="B25" s="112" t="s">
        <v>32</v>
      </c>
      <c r="C25" s="100">
        <v>19</v>
      </c>
      <c r="D25" s="101" t="s">
        <v>369</v>
      </c>
      <c r="E25" s="122" t="s">
        <v>370</v>
      </c>
      <c r="F25" s="114" t="s">
        <v>371</v>
      </c>
      <c r="G25" s="103" t="s">
        <v>372</v>
      </c>
      <c r="H25" s="123" t="s">
        <v>373</v>
      </c>
      <c r="I25" s="100" t="s">
        <v>40</v>
      </c>
      <c r="J25" s="103" t="s">
        <v>87</v>
      </c>
      <c r="K25" s="100" t="s">
        <v>37</v>
      </c>
      <c r="L25" s="103" t="s">
        <v>374</v>
      </c>
      <c r="M25" s="104"/>
      <c r="N25" s="104"/>
      <c r="O25" s="105" t="s">
        <v>38</v>
      </c>
      <c r="P25" s="100" t="s">
        <v>236</v>
      </c>
      <c r="Q25" s="100" t="s">
        <v>297</v>
      </c>
      <c r="R25" s="103" t="s">
        <v>98</v>
      </c>
      <c r="S25" s="103" t="s">
        <v>98</v>
      </c>
      <c r="T25" s="108">
        <v>44197</v>
      </c>
      <c r="U25" s="124">
        <v>44561</v>
      </c>
      <c r="V25" s="104" t="s">
        <v>375</v>
      </c>
      <c r="W25" s="110" t="s">
        <v>376</v>
      </c>
      <c r="X25" s="100" t="s">
        <v>44</v>
      </c>
      <c r="Y25" s="100" t="s">
        <v>45</v>
      </c>
      <c r="Z25" s="100" t="s">
        <v>115</v>
      </c>
      <c r="AA25" s="37"/>
      <c r="AB25" s="37"/>
      <c r="AC25" s="37"/>
      <c r="AD25" s="37"/>
      <c r="AE25" s="37"/>
      <c r="AF25" s="37"/>
      <c r="AG25" s="37"/>
      <c r="AH25" s="37"/>
    </row>
    <row r="26" spans="1:34" ht="150">
      <c r="A26" s="98">
        <v>1</v>
      </c>
      <c r="B26" s="99" t="s">
        <v>32</v>
      </c>
      <c r="C26" s="100">
        <v>20</v>
      </c>
      <c r="D26" s="122" t="s">
        <v>377</v>
      </c>
      <c r="E26" s="122" t="s">
        <v>378</v>
      </c>
      <c r="F26" s="107" t="s">
        <v>371</v>
      </c>
      <c r="G26" s="107" t="s">
        <v>372</v>
      </c>
      <c r="H26" s="107" t="s">
        <v>379</v>
      </c>
      <c r="I26" s="107" t="s">
        <v>40</v>
      </c>
      <c r="J26" s="107" t="s">
        <v>87</v>
      </c>
      <c r="K26" s="107" t="s">
        <v>37</v>
      </c>
      <c r="L26" s="107" t="s">
        <v>374</v>
      </c>
      <c r="M26" s="125"/>
      <c r="N26" s="125"/>
      <c r="O26" s="126" t="s">
        <v>38</v>
      </c>
      <c r="P26" s="127" t="s">
        <v>236</v>
      </c>
      <c r="Q26" s="107" t="s">
        <v>297</v>
      </c>
      <c r="R26" s="107" t="s">
        <v>98</v>
      </c>
      <c r="S26" s="107" t="s">
        <v>98</v>
      </c>
      <c r="T26" s="128">
        <v>44197</v>
      </c>
      <c r="U26" s="128">
        <v>44561</v>
      </c>
      <c r="V26" s="129" t="s">
        <v>375</v>
      </c>
      <c r="W26" s="130" t="s">
        <v>376</v>
      </c>
      <c r="X26" s="131" t="s">
        <v>44</v>
      </c>
      <c r="Y26" s="131" t="s">
        <v>45</v>
      </c>
      <c r="Z26" s="131" t="s">
        <v>115</v>
      </c>
      <c r="AA26" s="37"/>
      <c r="AB26" s="37"/>
      <c r="AC26" s="37"/>
      <c r="AD26" s="37"/>
      <c r="AE26" s="37"/>
      <c r="AF26" s="37"/>
      <c r="AG26" s="37"/>
      <c r="AH26" s="37"/>
    </row>
    <row r="27" spans="1:34" ht="105">
      <c r="A27" s="98">
        <v>1</v>
      </c>
      <c r="B27" s="99" t="s">
        <v>32</v>
      </c>
      <c r="C27" s="100">
        <v>21</v>
      </c>
      <c r="D27" s="132" t="s">
        <v>380</v>
      </c>
      <c r="E27" s="133" t="s">
        <v>81</v>
      </c>
      <c r="F27" s="107" t="s">
        <v>50</v>
      </c>
      <c r="G27" s="125">
        <v>2</v>
      </c>
      <c r="H27" s="107" t="s">
        <v>82</v>
      </c>
      <c r="I27" s="107" t="s">
        <v>35</v>
      </c>
      <c r="J27" s="107" t="s">
        <v>83</v>
      </c>
      <c r="K27" s="107" t="s">
        <v>37</v>
      </c>
      <c r="L27" s="107" t="s">
        <v>84</v>
      </c>
      <c r="M27" s="134" t="s">
        <v>287</v>
      </c>
      <c r="N27" s="126" t="s">
        <v>38</v>
      </c>
      <c r="O27" s="126" t="s">
        <v>38</v>
      </c>
      <c r="P27" s="127" t="s">
        <v>381</v>
      </c>
      <c r="Q27" s="107" t="s">
        <v>40</v>
      </c>
      <c r="R27" s="107" t="s">
        <v>47</v>
      </c>
      <c r="S27" s="107" t="s">
        <v>48</v>
      </c>
      <c r="T27" s="128">
        <v>44377</v>
      </c>
      <c r="U27" s="128">
        <v>44560</v>
      </c>
      <c r="V27" s="129" t="s">
        <v>85</v>
      </c>
      <c r="W27" s="130" t="s">
        <v>238</v>
      </c>
      <c r="X27" s="131" t="s">
        <v>44</v>
      </c>
      <c r="Y27" s="131" t="s">
        <v>86</v>
      </c>
      <c r="Z27" s="131" t="s">
        <v>65</v>
      </c>
      <c r="AA27" s="37"/>
      <c r="AB27" s="37"/>
      <c r="AC27" s="37"/>
      <c r="AD27" s="37"/>
      <c r="AE27" s="37"/>
      <c r="AF27" s="37"/>
      <c r="AG27" s="37"/>
      <c r="AH27" s="37"/>
    </row>
    <row r="28" spans="1:34" ht="105">
      <c r="A28" s="98">
        <v>1</v>
      </c>
      <c r="B28" s="99" t="s">
        <v>32</v>
      </c>
      <c r="C28" s="100">
        <v>22</v>
      </c>
      <c r="D28" s="135" t="s">
        <v>382</v>
      </c>
      <c r="E28" s="136" t="s">
        <v>383</v>
      </c>
      <c r="F28" s="103" t="s">
        <v>94</v>
      </c>
      <c r="G28" s="104">
        <v>1</v>
      </c>
      <c r="H28" s="103" t="s">
        <v>95</v>
      </c>
      <c r="I28" s="103" t="s">
        <v>35</v>
      </c>
      <c r="J28" s="103" t="s">
        <v>384</v>
      </c>
      <c r="K28" s="103" t="s">
        <v>54</v>
      </c>
      <c r="L28" s="103" t="s">
        <v>385</v>
      </c>
      <c r="M28" s="104"/>
      <c r="N28" s="105" t="s">
        <v>38</v>
      </c>
      <c r="O28" s="105" t="s">
        <v>38</v>
      </c>
      <c r="P28" s="106" t="s">
        <v>381</v>
      </c>
      <c r="Q28" s="103" t="s">
        <v>97</v>
      </c>
      <c r="R28" s="103" t="s">
        <v>98</v>
      </c>
      <c r="S28" s="107" t="s">
        <v>98</v>
      </c>
      <c r="T28" s="108">
        <v>44209</v>
      </c>
      <c r="U28" s="108">
        <v>44316</v>
      </c>
      <c r="V28" s="109" t="s">
        <v>85</v>
      </c>
      <c r="W28" s="110" t="s">
        <v>238</v>
      </c>
      <c r="X28" s="100" t="s">
        <v>44</v>
      </c>
      <c r="Y28" s="100" t="s">
        <v>45</v>
      </c>
      <c r="Z28" s="100" t="s">
        <v>49</v>
      </c>
      <c r="AA28" s="37"/>
      <c r="AB28" s="37"/>
      <c r="AC28" s="37"/>
      <c r="AD28" s="37"/>
      <c r="AE28" s="37"/>
      <c r="AF28" s="37"/>
      <c r="AG28" s="37"/>
      <c r="AH28" s="37"/>
    </row>
    <row r="29" spans="1:34" ht="120">
      <c r="A29" s="98">
        <v>1</v>
      </c>
      <c r="B29" s="99" t="s">
        <v>32</v>
      </c>
      <c r="C29" s="100">
        <v>23</v>
      </c>
      <c r="D29" s="135" t="s">
        <v>386</v>
      </c>
      <c r="E29" s="136" t="s">
        <v>387</v>
      </c>
      <c r="F29" s="103" t="s">
        <v>94</v>
      </c>
      <c r="G29" s="104">
        <v>1</v>
      </c>
      <c r="H29" s="103" t="s">
        <v>388</v>
      </c>
      <c r="I29" s="103" t="s">
        <v>35</v>
      </c>
      <c r="J29" s="103" t="s">
        <v>384</v>
      </c>
      <c r="K29" s="103" t="s">
        <v>54</v>
      </c>
      <c r="L29" s="103" t="s">
        <v>235</v>
      </c>
      <c r="M29" s="104"/>
      <c r="N29" s="104"/>
      <c r="O29" s="105" t="s">
        <v>38</v>
      </c>
      <c r="P29" s="106" t="s">
        <v>381</v>
      </c>
      <c r="Q29" s="103" t="s">
        <v>389</v>
      </c>
      <c r="R29" s="103" t="s">
        <v>277</v>
      </c>
      <c r="S29" s="107" t="s">
        <v>42</v>
      </c>
      <c r="T29" s="108">
        <v>44256</v>
      </c>
      <c r="U29" s="108">
        <v>44316</v>
      </c>
      <c r="V29" s="109" t="s">
        <v>85</v>
      </c>
      <c r="W29" s="110" t="s">
        <v>238</v>
      </c>
      <c r="X29" s="100" t="s">
        <v>44</v>
      </c>
      <c r="Y29" s="100" t="s">
        <v>45</v>
      </c>
      <c r="Z29" s="100" t="s">
        <v>49</v>
      </c>
      <c r="AA29" s="37"/>
      <c r="AB29" s="37"/>
      <c r="AC29" s="37"/>
      <c r="AD29" s="37"/>
      <c r="AE29" s="37"/>
      <c r="AF29" s="37"/>
      <c r="AG29" s="37"/>
      <c r="AH29" s="37"/>
    </row>
    <row r="30" spans="1:34" ht="75">
      <c r="A30" s="98">
        <v>1</v>
      </c>
      <c r="B30" s="99" t="s">
        <v>32</v>
      </c>
      <c r="C30" s="100">
        <v>24</v>
      </c>
      <c r="D30" s="135" t="s">
        <v>390</v>
      </c>
      <c r="E30" s="102" t="s">
        <v>391</v>
      </c>
      <c r="F30" s="103" t="s">
        <v>50</v>
      </c>
      <c r="G30" s="104">
        <v>1</v>
      </c>
      <c r="H30" s="103" t="s">
        <v>392</v>
      </c>
      <c r="I30" s="103" t="s">
        <v>35</v>
      </c>
      <c r="J30" s="103" t="s">
        <v>87</v>
      </c>
      <c r="K30" s="103" t="s">
        <v>37</v>
      </c>
      <c r="L30" s="103" t="s">
        <v>84</v>
      </c>
      <c r="M30" s="104"/>
      <c r="N30" s="104"/>
      <c r="O30" s="105" t="s">
        <v>38</v>
      </c>
      <c r="P30" s="106" t="s">
        <v>381</v>
      </c>
      <c r="Q30" s="103" t="s">
        <v>40</v>
      </c>
      <c r="R30" s="103" t="s">
        <v>47</v>
      </c>
      <c r="S30" s="107" t="s">
        <v>48</v>
      </c>
      <c r="T30" s="108">
        <v>44377</v>
      </c>
      <c r="U30" s="108">
        <v>44499</v>
      </c>
      <c r="V30" s="109" t="s">
        <v>85</v>
      </c>
      <c r="W30" s="110" t="s">
        <v>238</v>
      </c>
      <c r="X30" s="100" t="s">
        <v>44</v>
      </c>
      <c r="Y30" s="100" t="s">
        <v>86</v>
      </c>
      <c r="Z30" s="100" t="s">
        <v>65</v>
      </c>
      <c r="AA30" s="37"/>
      <c r="AB30" s="37"/>
      <c r="AC30" s="37"/>
      <c r="AD30" s="37"/>
      <c r="AE30" s="37"/>
      <c r="AF30" s="37"/>
      <c r="AG30" s="37"/>
      <c r="AH30" s="37"/>
    </row>
    <row r="31" spans="1:34" ht="75">
      <c r="A31" s="98">
        <v>1</v>
      </c>
      <c r="B31" s="99" t="s">
        <v>32</v>
      </c>
      <c r="C31" s="100">
        <v>25</v>
      </c>
      <c r="D31" s="135" t="s">
        <v>393</v>
      </c>
      <c r="E31" s="102" t="s">
        <v>394</v>
      </c>
      <c r="F31" s="103" t="s">
        <v>395</v>
      </c>
      <c r="G31" s="104">
        <v>1</v>
      </c>
      <c r="H31" s="103" t="s">
        <v>396</v>
      </c>
      <c r="I31" s="103" t="s">
        <v>35</v>
      </c>
      <c r="J31" s="103" t="s">
        <v>397</v>
      </c>
      <c r="K31" s="103" t="s">
        <v>398</v>
      </c>
      <c r="L31" s="103" t="s">
        <v>399</v>
      </c>
      <c r="M31" s="104"/>
      <c r="N31" s="105" t="s">
        <v>38</v>
      </c>
      <c r="O31" s="137"/>
      <c r="P31" s="106" t="s">
        <v>400</v>
      </c>
      <c r="Q31" s="103" t="s">
        <v>40</v>
      </c>
      <c r="R31" s="103" t="s">
        <v>47</v>
      </c>
      <c r="S31" s="107" t="s">
        <v>48</v>
      </c>
      <c r="T31" s="108">
        <v>44197</v>
      </c>
      <c r="U31" s="108">
        <v>44560</v>
      </c>
      <c r="V31" s="109" t="s">
        <v>74</v>
      </c>
      <c r="W31" s="110" t="s">
        <v>401</v>
      </c>
      <c r="X31" s="100" t="s">
        <v>402</v>
      </c>
      <c r="Y31" s="100" t="s">
        <v>403</v>
      </c>
      <c r="Z31" s="100" t="s">
        <v>404</v>
      </c>
      <c r="AA31" s="37"/>
      <c r="AB31" s="37"/>
      <c r="AC31" s="37"/>
      <c r="AD31" s="37"/>
      <c r="AE31" s="37"/>
      <c r="AF31" s="37"/>
      <c r="AG31" s="37"/>
      <c r="AH31" s="37"/>
    </row>
    <row r="32" spans="1:34" ht="120">
      <c r="A32" s="138">
        <v>2</v>
      </c>
      <c r="B32" s="100" t="s">
        <v>114</v>
      </c>
      <c r="C32" s="100">
        <v>26</v>
      </c>
      <c r="D32" s="135" t="s">
        <v>405</v>
      </c>
      <c r="E32" s="136" t="s">
        <v>406</v>
      </c>
      <c r="F32" s="139" t="s">
        <v>407</v>
      </c>
      <c r="G32" s="140">
        <v>1</v>
      </c>
      <c r="H32" s="139" t="s">
        <v>408</v>
      </c>
      <c r="I32" s="100" t="s">
        <v>40</v>
      </c>
      <c r="J32" s="100" t="s">
        <v>40</v>
      </c>
      <c r="K32" s="100" t="s">
        <v>40</v>
      </c>
      <c r="L32" s="100" t="s">
        <v>40</v>
      </c>
      <c r="M32" s="100" t="s">
        <v>40</v>
      </c>
      <c r="N32" s="100" t="s">
        <v>40</v>
      </c>
      <c r="O32" s="100" t="s">
        <v>40</v>
      </c>
      <c r="P32" s="100" t="s">
        <v>40</v>
      </c>
      <c r="Q32" s="100" t="s">
        <v>40</v>
      </c>
      <c r="R32" s="100" t="s">
        <v>40</v>
      </c>
      <c r="S32" s="100" t="s">
        <v>40</v>
      </c>
      <c r="T32" s="141">
        <v>44211</v>
      </c>
      <c r="U32" s="141">
        <v>44255</v>
      </c>
      <c r="V32" s="100" t="s">
        <v>85</v>
      </c>
      <c r="W32" s="110" t="s">
        <v>238</v>
      </c>
      <c r="X32" s="100" t="s">
        <v>44</v>
      </c>
      <c r="Y32" s="100" t="s">
        <v>86</v>
      </c>
      <c r="Z32" s="100" t="s">
        <v>115</v>
      </c>
      <c r="AA32" s="37"/>
      <c r="AB32" s="37"/>
      <c r="AC32" s="37"/>
      <c r="AD32" s="37"/>
      <c r="AE32" s="37"/>
      <c r="AF32" s="37"/>
      <c r="AG32" s="37"/>
      <c r="AH32" s="37"/>
    </row>
    <row r="33" spans="1:34" s="13" customFormat="1" ht="267" customHeight="1">
      <c r="A33" s="138">
        <v>2</v>
      </c>
      <c r="B33" s="100" t="s">
        <v>114</v>
      </c>
      <c r="C33" s="100">
        <v>27</v>
      </c>
      <c r="D33" s="135" t="s">
        <v>409</v>
      </c>
      <c r="E33" s="135" t="s">
        <v>410</v>
      </c>
      <c r="F33" s="100" t="s">
        <v>63</v>
      </c>
      <c r="G33" s="137">
        <v>1</v>
      </c>
      <c r="H33" s="100" t="s">
        <v>411</v>
      </c>
      <c r="I33" s="100" t="s">
        <v>40</v>
      </c>
      <c r="J33" s="100" t="s">
        <v>40</v>
      </c>
      <c r="K33" s="100" t="s">
        <v>40</v>
      </c>
      <c r="L33" s="100" t="s">
        <v>40</v>
      </c>
      <c r="M33" s="100" t="s">
        <v>40</v>
      </c>
      <c r="N33" s="100" t="s">
        <v>40</v>
      </c>
      <c r="O33" s="100" t="s">
        <v>40</v>
      </c>
      <c r="P33" s="100" t="s">
        <v>40</v>
      </c>
      <c r="Q33" s="100" t="s">
        <v>40</v>
      </c>
      <c r="R33" s="100" t="s">
        <v>40</v>
      </c>
      <c r="S33" s="100" t="s">
        <v>40</v>
      </c>
      <c r="T33" s="142">
        <v>44228</v>
      </c>
      <c r="U33" s="141">
        <v>44242</v>
      </c>
      <c r="V33" s="100" t="s">
        <v>85</v>
      </c>
      <c r="W33" s="110" t="s">
        <v>238</v>
      </c>
      <c r="X33" s="100" t="s">
        <v>44</v>
      </c>
      <c r="Y33" s="100" t="s">
        <v>86</v>
      </c>
      <c r="Z33" s="100" t="s">
        <v>115</v>
      </c>
      <c r="AA33" s="37"/>
      <c r="AB33" s="37"/>
      <c r="AC33" s="37"/>
      <c r="AD33" s="37"/>
      <c r="AE33" s="37"/>
      <c r="AF33" s="37"/>
      <c r="AG33" s="37"/>
      <c r="AH33" s="37"/>
    </row>
    <row r="34" spans="1:34" s="13" customFormat="1" ht="160.5" customHeight="1">
      <c r="A34" s="138">
        <v>2</v>
      </c>
      <c r="B34" s="100" t="s">
        <v>114</v>
      </c>
      <c r="C34" s="100">
        <v>28</v>
      </c>
      <c r="D34" s="135" t="s">
        <v>412</v>
      </c>
      <c r="E34" s="136" t="s">
        <v>413</v>
      </c>
      <c r="F34" s="139" t="s">
        <v>414</v>
      </c>
      <c r="G34" s="140">
        <v>1</v>
      </c>
      <c r="H34" s="139" t="s">
        <v>415</v>
      </c>
      <c r="I34" s="100" t="s">
        <v>40</v>
      </c>
      <c r="J34" s="100" t="s">
        <v>40</v>
      </c>
      <c r="K34" s="100" t="s">
        <v>40</v>
      </c>
      <c r="L34" s="100" t="s">
        <v>40</v>
      </c>
      <c r="M34" s="100" t="s">
        <v>40</v>
      </c>
      <c r="N34" s="100" t="s">
        <v>40</v>
      </c>
      <c r="O34" s="100" t="s">
        <v>40</v>
      </c>
      <c r="P34" s="100" t="s">
        <v>40</v>
      </c>
      <c r="Q34" s="100" t="s">
        <v>40</v>
      </c>
      <c r="R34" s="100" t="s">
        <v>40</v>
      </c>
      <c r="S34" s="100" t="s">
        <v>40</v>
      </c>
      <c r="T34" s="141">
        <v>44211</v>
      </c>
      <c r="U34" s="141">
        <v>44255</v>
      </c>
      <c r="V34" s="100" t="s">
        <v>85</v>
      </c>
      <c r="W34" s="110" t="s">
        <v>238</v>
      </c>
      <c r="X34" s="100" t="s">
        <v>44</v>
      </c>
      <c r="Y34" s="100" t="s">
        <v>86</v>
      </c>
      <c r="Z34" s="100" t="s">
        <v>115</v>
      </c>
      <c r="AA34" s="37"/>
      <c r="AB34" s="37"/>
      <c r="AC34" s="37"/>
      <c r="AD34" s="37"/>
      <c r="AE34" s="37"/>
      <c r="AF34" s="37"/>
      <c r="AG34" s="37"/>
      <c r="AH34" s="37"/>
    </row>
    <row r="35" spans="1:34" s="13" customFormat="1" ht="160.5" customHeight="1">
      <c r="A35" s="138">
        <v>2</v>
      </c>
      <c r="B35" s="100" t="s">
        <v>114</v>
      </c>
      <c r="C35" s="100">
        <v>29</v>
      </c>
      <c r="D35" s="135" t="s">
        <v>416</v>
      </c>
      <c r="E35" s="136" t="s">
        <v>417</v>
      </c>
      <c r="F35" s="139" t="s">
        <v>418</v>
      </c>
      <c r="G35" s="139">
        <v>3</v>
      </c>
      <c r="H35" s="139" t="s">
        <v>419</v>
      </c>
      <c r="I35" s="100" t="s">
        <v>40</v>
      </c>
      <c r="J35" s="100" t="s">
        <v>40</v>
      </c>
      <c r="K35" s="100" t="s">
        <v>40</v>
      </c>
      <c r="L35" s="100" t="s">
        <v>40</v>
      </c>
      <c r="M35" s="100" t="s">
        <v>40</v>
      </c>
      <c r="N35" s="100" t="s">
        <v>40</v>
      </c>
      <c r="O35" s="100" t="s">
        <v>40</v>
      </c>
      <c r="P35" s="100" t="s">
        <v>40</v>
      </c>
      <c r="Q35" s="100" t="s">
        <v>40</v>
      </c>
      <c r="R35" s="100" t="s">
        <v>40</v>
      </c>
      <c r="S35" s="100" t="s">
        <v>40</v>
      </c>
      <c r="T35" s="141">
        <v>44223</v>
      </c>
      <c r="U35" s="141">
        <v>44561</v>
      </c>
      <c r="V35" s="100" t="s">
        <v>85</v>
      </c>
      <c r="W35" s="110" t="s">
        <v>238</v>
      </c>
      <c r="X35" s="100" t="s">
        <v>44</v>
      </c>
      <c r="Y35" s="100" t="s">
        <v>86</v>
      </c>
      <c r="Z35" s="100" t="s">
        <v>115</v>
      </c>
      <c r="AA35" s="37"/>
      <c r="AB35" s="37"/>
      <c r="AC35" s="37"/>
      <c r="AD35" s="37"/>
      <c r="AE35" s="37"/>
      <c r="AF35" s="37"/>
      <c r="AG35" s="37"/>
      <c r="AH35" s="37"/>
    </row>
    <row r="36" spans="1:34" ht="180">
      <c r="A36" s="138">
        <v>2</v>
      </c>
      <c r="B36" s="100" t="s">
        <v>114</v>
      </c>
      <c r="C36" s="100">
        <v>30</v>
      </c>
      <c r="D36" s="135" t="s">
        <v>116</v>
      </c>
      <c r="E36" s="136" t="s">
        <v>117</v>
      </c>
      <c r="F36" s="139" t="s">
        <v>118</v>
      </c>
      <c r="G36" s="139">
        <v>1</v>
      </c>
      <c r="H36" s="139" t="s">
        <v>118</v>
      </c>
      <c r="I36" s="100" t="s">
        <v>40</v>
      </c>
      <c r="J36" s="100" t="s">
        <v>40</v>
      </c>
      <c r="K36" s="100" t="s">
        <v>40</v>
      </c>
      <c r="L36" s="100" t="s">
        <v>40</v>
      </c>
      <c r="M36" s="100" t="s">
        <v>40</v>
      </c>
      <c r="N36" s="100" t="s">
        <v>40</v>
      </c>
      <c r="O36" s="100" t="s">
        <v>40</v>
      </c>
      <c r="P36" s="100" t="s">
        <v>40</v>
      </c>
      <c r="Q36" s="100" t="s">
        <v>40</v>
      </c>
      <c r="R36" s="100" t="s">
        <v>40</v>
      </c>
      <c r="S36" s="100" t="s">
        <v>40</v>
      </c>
      <c r="T36" s="141">
        <v>43831</v>
      </c>
      <c r="U36" s="141">
        <v>44242</v>
      </c>
      <c r="V36" s="100" t="s">
        <v>85</v>
      </c>
      <c r="W36" s="110" t="s">
        <v>238</v>
      </c>
      <c r="X36" s="100" t="s">
        <v>44</v>
      </c>
      <c r="Y36" s="100" t="s">
        <v>86</v>
      </c>
      <c r="Z36" s="100" t="s">
        <v>115</v>
      </c>
      <c r="AA36" s="37"/>
      <c r="AB36" s="37"/>
      <c r="AC36" s="37"/>
      <c r="AD36" s="37"/>
      <c r="AE36" s="37"/>
      <c r="AF36" s="37"/>
      <c r="AG36" s="37"/>
      <c r="AH36" s="37"/>
    </row>
    <row r="37" spans="1:34" ht="90">
      <c r="A37" s="138">
        <v>2</v>
      </c>
      <c r="B37" s="100" t="s">
        <v>114</v>
      </c>
      <c r="C37" s="100">
        <v>31</v>
      </c>
      <c r="D37" s="135" t="s">
        <v>420</v>
      </c>
      <c r="E37" s="136" t="s">
        <v>421</v>
      </c>
      <c r="F37" s="139" t="s">
        <v>422</v>
      </c>
      <c r="G37" s="140">
        <v>2</v>
      </c>
      <c r="H37" s="139" t="s">
        <v>423</v>
      </c>
      <c r="I37" s="100" t="s">
        <v>40</v>
      </c>
      <c r="J37" s="100" t="s">
        <v>40</v>
      </c>
      <c r="K37" s="100" t="s">
        <v>40</v>
      </c>
      <c r="L37" s="100" t="s">
        <v>40</v>
      </c>
      <c r="M37" s="100" t="s">
        <v>40</v>
      </c>
      <c r="N37" s="100" t="s">
        <v>40</v>
      </c>
      <c r="O37" s="100" t="s">
        <v>40</v>
      </c>
      <c r="P37" s="100" t="s">
        <v>40</v>
      </c>
      <c r="Q37" s="100" t="s">
        <v>40</v>
      </c>
      <c r="R37" s="100" t="s">
        <v>40</v>
      </c>
      <c r="S37" s="100" t="s">
        <v>40</v>
      </c>
      <c r="T37" s="141">
        <v>44287</v>
      </c>
      <c r="U37" s="141">
        <v>44561</v>
      </c>
      <c r="V37" s="100" t="s">
        <v>85</v>
      </c>
      <c r="W37" s="110" t="s">
        <v>238</v>
      </c>
      <c r="X37" s="100" t="s">
        <v>44</v>
      </c>
      <c r="Y37" s="100" t="s">
        <v>86</v>
      </c>
      <c r="Z37" s="100" t="s">
        <v>115</v>
      </c>
      <c r="AA37" s="37"/>
      <c r="AB37" s="37"/>
      <c r="AC37" s="37"/>
      <c r="AD37" s="37"/>
      <c r="AE37" s="37"/>
      <c r="AF37" s="37"/>
      <c r="AG37" s="37"/>
      <c r="AH37" s="37"/>
    </row>
    <row r="38" spans="1:34" ht="75">
      <c r="A38" s="138">
        <v>2</v>
      </c>
      <c r="B38" s="100" t="s">
        <v>114</v>
      </c>
      <c r="C38" s="100">
        <v>32</v>
      </c>
      <c r="D38" s="135" t="s">
        <v>424</v>
      </c>
      <c r="E38" s="136" t="s">
        <v>425</v>
      </c>
      <c r="F38" s="139" t="s">
        <v>426</v>
      </c>
      <c r="G38" s="140">
        <v>3</v>
      </c>
      <c r="H38" s="139" t="s">
        <v>427</v>
      </c>
      <c r="I38" s="100" t="s">
        <v>40</v>
      </c>
      <c r="J38" s="100" t="s">
        <v>40</v>
      </c>
      <c r="K38" s="100" t="s">
        <v>40</v>
      </c>
      <c r="L38" s="100" t="s">
        <v>40</v>
      </c>
      <c r="M38" s="100" t="s">
        <v>40</v>
      </c>
      <c r="N38" s="100" t="s">
        <v>40</v>
      </c>
      <c r="O38" s="100" t="s">
        <v>40</v>
      </c>
      <c r="P38" s="100" t="s">
        <v>40</v>
      </c>
      <c r="Q38" s="100" t="s">
        <v>40</v>
      </c>
      <c r="R38" s="100" t="s">
        <v>40</v>
      </c>
      <c r="S38" s="100" t="s">
        <v>40</v>
      </c>
      <c r="T38" s="141">
        <v>44223</v>
      </c>
      <c r="U38" s="141">
        <v>44561</v>
      </c>
      <c r="V38" s="100" t="s">
        <v>85</v>
      </c>
      <c r="W38" s="110" t="s">
        <v>238</v>
      </c>
      <c r="X38" s="100" t="s">
        <v>44</v>
      </c>
      <c r="Y38" s="100" t="s">
        <v>86</v>
      </c>
      <c r="Z38" s="100" t="s">
        <v>115</v>
      </c>
      <c r="AA38" s="37"/>
      <c r="AB38" s="37"/>
      <c r="AC38" s="37"/>
      <c r="AD38" s="37"/>
      <c r="AE38" s="37"/>
      <c r="AF38" s="37"/>
      <c r="AG38" s="37"/>
      <c r="AH38" s="37"/>
    </row>
    <row r="39" spans="1:34" ht="75">
      <c r="A39" s="143">
        <v>2</v>
      </c>
      <c r="B39" s="121" t="s">
        <v>114</v>
      </c>
      <c r="C39" s="100">
        <v>33</v>
      </c>
      <c r="D39" s="144" t="s">
        <v>428</v>
      </c>
      <c r="E39" s="145" t="s">
        <v>429</v>
      </c>
      <c r="F39" s="146" t="s">
        <v>430</v>
      </c>
      <c r="G39" s="147">
        <v>1</v>
      </c>
      <c r="H39" s="146" t="s">
        <v>431</v>
      </c>
      <c r="I39" s="121" t="s">
        <v>40</v>
      </c>
      <c r="J39" s="121" t="s">
        <v>40</v>
      </c>
      <c r="K39" s="121" t="s">
        <v>40</v>
      </c>
      <c r="L39" s="121" t="s">
        <v>40</v>
      </c>
      <c r="M39" s="121" t="s">
        <v>40</v>
      </c>
      <c r="N39" s="121" t="s">
        <v>40</v>
      </c>
      <c r="O39" s="121" t="s">
        <v>40</v>
      </c>
      <c r="P39" s="121" t="s">
        <v>40</v>
      </c>
      <c r="Q39" s="121" t="s">
        <v>40</v>
      </c>
      <c r="R39" s="121" t="s">
        <v>40</v>
      </c>
      <c r="S39" s="121" t="s">
        <v>40</v>
      </c>
      <c r="T39" s="148">
        <v>44378</v>
      </c>
      <c r="U39" s="148">
        <v>44561</v>
      </c>
      <c r="V39" s="121" t="s">
        <v>85</v>
      </c>
      <c r="W39" s="110" t="s">
        <v>238</v>
      </c>
      <c r="X39" s="100" t="s">
        <v>44</v>
      </c>
      <c r="Y39" s="100" t="s">
        <v>86</v>
      </c>
      <c r="Z39" s="100" t="s">
        <v>115</v>
      </c>
      <c r="AA39" s="37"/>
      <c r="AB39" s="37"/>
      <c r="AC39" s="37"/>
      <c r="AD39" s="37"/>
      <c r="AE39" s="37"/>
      <c r="AF39" s="37"/>
      <c r="AG39" s="37"/>
      <c r="AH39" s="37"/>
    </row>
    <row r="40" spans="1:34" ht="105">
      <c r="A40" s="149">
        <v>3</v>
      </c>
      <c r="B40" s="100" t="s">
        <v>119</v>
      </c>
      <c r="C40" s="100">
        <v>34</v>
      </c>
      <c r="D40" s="135" t="s">
        <v>432</v>
      </c>
      <c r="E40" s="136" t="s">
        <v>433</v>
      </c>
      <c r="F40" s="139" t="s">
        <v>58</v>
      </c>
      <c r="G40" s="140">
        <v>2</v>
      </c>
      <c r="H40" s="139" t="s">
        <v>434</v>
      </c>
      <c r="I40" s="100" t="s">
        <v>40</v>
      </c>
      <c r="J40" s="100" t="s">
        <v>217</v>
      </c>
      <c r="K40" s="100" t="s">
        <v>435</v>
      </c>
      <c r="L40" s="100" t="s">
        <v>343</v>
      </c>
      <c r="M40" s="104"/>
      <c r="N40" s="104"/>
      <c r="O40" s="105" t="s">
        <v>38</v>
      </c>
      <c r="P40" s="137" t="s">
        <v>39</v>
      </c>
      <c r="Q40" s="100" t="s">
        <v>40</v>
      </c>
      <c r="R40" s="100" t="s">
        <v>42</v>
      </c>
      <c r="S40" s="100" t="s">
        <v>42</v>
      </c>
      <c r="T40" s="141">
        <v>44223</v>
      </c>
      <c r="U40" s="141">
        <v>44530</v>
      </c>
      <c r="V40" s="100" t="s">
        <v>85</v>
      </c>
      <c r="W40" s="110" t="s">
        <v>238</v>
      </c>
      <c r="X40" s="100" t="s">
        <v>44</v>
      </c>
      <c r="Y40" s="100" t="s">
        <v>86</v>
      </c>
      <c r="Z40" s="100" t="s">
        <v>115</v>
      </c>
      <c r="AA40" s="37"/>
      <c r="AB40" s="37"/>
      <c r="AC40" s="37"/>
      <c r="AD40" s="37"/>
      <c r="AE40" s="37"/>
      <c r="AF40" s="37"/>
      <c r="AG40" s="37"/>
      <c r="AH40" s="37"/>
    </row>
    <row r="41" spans="1:34" ht="90">
      <c r="A41" s="149">
        <v>3</v>
      </c>
      <c r="B41" s="100" t="s">
        <v>119</v>
      </c>
      <c r="C41" s="100">
        <v>35</v>
      </c>
      <c r="D41" s="135" t="s">
        <v>436</v>
      </c>
      <c r="E41" s="136" t="s">
        <v>437</v>
      </c>
      <c r="F41" s="139" t="s">
        <v>438</v>
      </c>
      <c r="G41" s="140">
        <v>2</v>
      </c>
      <c r="H41" s="139" t="s">
        <v>439</v>
      </c>
      <c r="I41" s="100" t="s">
        <v>40</v>
      </c>
      <c r="J41" s="100" t="s">
        <v>384</v>
      </c>
      <c r="K41" s="100" t="s">
        <v>440</v>
      </c>
      <c r="L41" s="100" t="s">
        <v>441</v>
      </c>
      <c r="M41" s="104"/>
      <c r="N41" s="104"/>
      <c r="O41" s="105" t="s">
        <v>38</v>
      </c>
      <c r="P41" s="100" t="s">
        <v>236</v>
      </c>
      <c r="Q41" s="100" t="s">
        <v>40</v>
      </c>
      <c r="R41" s="100"/>
      <c r="S41" s="100" t="s">
        <v>42</v>
      </c>
      <c r="T41" s="141">
        <v>44256</v>
      </c>
      <c r="U41" s="141">
        <v>44530</v>
      </c>
      <c r="V41" s="100" t="s">
        <v>85</v>
      </c>
      <c r="W41" s="110" t="s">
        <v>238</v>
      </c>
      <c r="X41" s="100" t="s">
        <v>44</v>
      </c>
      <c r="Y41" s="100" t="s">
        <v>86</v>
      </c>
      <c r="Z41" s="100" t="s">
        <v>115</v>
      </c>
      <c r="AA41" s="37"/>
      <c r="AB41" s="37"/>
      <c r="AC41" s="37"/>
      <c r="AD41" s="37"/>
      <c r="AE41" s="37"/>
      <c r="AF41" s="37"/>
      <c r="AG41" s="37"/>
      <c r="AH41" s="37"/>
    </row>
    <row r="42" spans="1:34" ht="90">
      <c r="A42" s="149">
        <v>3</v>
      </c>
      <c r="B42" s="100" t="s">
        <v>119</v>
      </c>
      <c r="C42" s="100">
        <v>36</v>
      </c>
      <c r="D42" s="135" t="s">
        <v>442</v>
      </c>
      <c r="E42" s="136" t="s">
        <v>443</v>
      </c>
      <c r="F42" s="140" t="s">
        <v>444</v>
      </c>
      <c r="G42" s="140">
        <v>1</v>
      </c>
      <c r="H42" s="139" t="s">
        <v>445</v>
      </c>
      <c r="I42" s="100" t="s">
        <v>40</v>
      </c>
      <c r="J42" s="100" t="s">
        <v>446</v>
      </c>
      <c r="K42" s="100" t="s">
        <v>440</v>
      </c>
      <c r="L42" s="100" t="s">
        <v>447</v>
      </c>
      <c r="M42" s="104"/>
      <c r="N42" s="104"/>
      <c r="O42" s="105" t="s">
        <v>38</v>
      </c>
      <c r="P42" s="100" t="s">
        <v>236</v>
      </c>
      <c r="Q42" s="100" t="s">
        <v>40</v>
      </c>
      <c r="R42" s="100" t="s">
        <v>277</v>
      </c>
      <c r="S42" s="100" t="s">
        <v>42</v>
      </c>
      <c r="T42" s="141">
        <v>44287</v>
      </c>
      <c r="U42" s="141">
        <v>44561</v>
      </c>
      <c r="V42" s="100" t="s">
        <v>85</v>
      </c>
      <c r="W42" s="110" t="s">
        <v>238</v>
      </c>
      <c r="X42" s="100" t="s">
        <v>44</v>
      </c>
      <c r="Y42" s="100" t="s">
        <v>86</v>
      </c>
      <c r="Z42" s="100" t="s">
        <v>115</v>
      </c>
      <c r="AA42" s="37"/>
      <c r="AB42" s="37"/>
      <c r="AC42" s="37"/>
      <c r="AD42" s="37"/>
      <c r="AE42" s="37"/>
      <c r="AF42" s="37"/>
      <c r="AG42" s="37"/>
      <c r="AH42" s="37"/>
    </row>
    <row r="43" spans="1:34" ht="150">
      <c r="A43" s="149">
        <v>3</v>
      </c>
      <c r="B43" s="100" t="s">
        <v>119</v>
      </c>
      <c r="C43" s="100">
        <v>37</v>
      </c>
      <c r="D43" s="136" t="s">
        <v>448</v>
      </c>
      <c r="E43" s="136" t="s">
        <v>449</v>
      </c>
      <c r="F43" s="100" t="s">
        <v>450</v>
      </c>
      <c r="G43" s="137">
        <v>6</v>
      </c>
      <c r="H43" s="100" t="s">
        <v>451</v>
      </c>
      <c r="I43" s="100" t="s">
        <v>100</v>
      </c>
      <c r="J43" s="100" t="s">
        <v>452</v>
      </c>
      <c r="K43" s="100" t="s">
        <v>37</v>
      </c>
      <c r="L43" s="100" t="s">
        <v>453</v>
      </c>
      <c r="M43" s="104"/>
      <c r="N43" s="104"/>
      <c r="O43" s="105" t="s">
        <v>38</v>
      </c>
      <c r="P43" s="137" t="s">
        <v>39</v>
      </c>
      <c r="Q43" s="100" t="s">
        <v>454</v>
      </c>
      <c r="R43" s="100" t="s">
        <v>41</v>
      </c>
      <c r="S43" s="100" t="s">
        <v>42</v>
      </c>
      <c r="T43" s="124">
        <v>44256</v>
      </c>
      <c r="U43" s="124">
        <v>44561</v>
      </c>
      <c r="V43" s="137" t="s">
        <v>121</v>
      </c>
      <c r="W43" s="110" t="s">
        <v>376</v>
      </c>
      <c r="X43" s="100" t="s">
        <v>44</v>
      </c>
      <c r="Y43" s="100" t="s">
        <v>45</v>
      </c>
      <c r="Z43" s="100" t="s">
        <v>349</v>
      </c>
      <c r="AA43" s="37"/>
      <c r="AB43" s="37"/>
      <c r="AC43" s="37"/>
      <c r="AD43" s="37"/>
      <c r="AE43" s="37"/>
      <c r="AF43" s="37"/>
      <c r="AG43" s="37"/>
      <c r="AH43" s="37"/>
    </row>
    <row r="44" spans="1:34">
      <c r="A44" s="6"/>
      <c r="B44" s="28"/>
      <c r="C44" s="28"/>
      <c r="D44" s="29"/>
      <c r="E44" s="29"/>
      <c r="F44" s="30"/>
      <c r="G44" s="28"/>
      <c r="H44" s="28"/>
      <c r="I44" s="30"/>
      <c r="J44" s="30"/>
      <c r="K44" s="31"/>
      <c r="L44" s="31"/>
      <c r="M44" s="11"/>
      <c r="N44" s="11"/>
      <c r="O44" s="11"/>
      <c r="P44" s="31"/>
      <c r="Q44" s="31"/>
      <c r="R44" s="29"/>
      <c r="S44" s="29"/>
      <c r="T44" s="31"/>
      <c r="U44" s="31"/>
      <c r="V44" s="31"/>
      <c r="W44" s="29"/>
      <c r="X44" s="29"/>
      <c r="Y44" s="29"/>
      <c r="Z44" s="40"/>
      <c r="AA44" s="37"/>
      <c r="AB44" s="37"/>
      <c r="AC44" s="37"/>
      <c r="AD44" s="37"/>
      <c r="AE44" s="37"/>
      <c r="AF44" s="37"/>
      <c r="AG44" s="37"/>
      <c r="AH44" s="37"/>
    </row>
    <row r="45" spans="1:34">
      <c r="A45" s="6"/>
      <c r="B45" s="28"/>
      <c r="C45" s="28"/>
      <c r="D45" s="29"/>
      <c r="E45" s="29"/>
      <c r="F45" s="30"/>
      <c r="G45" s="28"/>
      <c r="H45" s="28"/>
      <c r="I45" s="30"/>
      <c r="J45" s="30"/>
      <c r="K45" s="31"/>
      <c r="L45" s="31"/>
      <c r="M45" s="11"/>
      <c r="N45" s="11"/>
      <c r="O45" s="11"/>
      <c r="P45" s="31"/>
      <c r="Q45" s="31"/>
      <c r="R45" s="29"/>
      <c r="S45" s="29"/>
      <c r="T45" s="31"/>
      <c r="U45" s="31"/>
      <c r="V45" s="31"/>
      <c r="W45" s="29"/>
      <c r="X45" s="29"/>
      <c r="Y45" s="29"/>
      <c r="Z45" s="40"/>
      <c r="AA45" s="37"/>
      <c r="AB45" s="37"/>
      <c r="AC45" s="37"/>
      <c r="AD45" s="37"/>
      <c r="AE45" s="37"/>
      <c r="AF45" s="37"/>
      <c r="AG45" s="37"/>
      <c r="AH45" s="37"/>
    </row>
    <row r="46" spans="1:34">
      <c r="A46" s="7"/>
      <c r="B46" s="28"/>
      <c r="C46" s="28"/>
      <c r="D46" s="29"/>
      <c r="E46" s="29"/>
      <c r="F46" s="30"/>
      <c r="G46" s="28"/>
      <c r="H46" s="28"/>
      <c r="I46" s="30"/>
      <c r="J46" s="30"/>
      <c r="K46" s="31"/>
      <c r="L46" s="31"/>
      <c r="M46" s="11"/>
      <c r="N46" s="11"/>
      <c r="O46" s="11"/>
      <c r="P46" s="31"/>
      <c r="Q46" s="31"/>
      <c r="R46" s="29"/>
      <c r="S46" s="29"/>
      <c r="T46" s="31"/>
      <c r="U46" s="31"/>
      <c r="V46" s="31"/>
      <c r="W46" s="29"/>
      <c r="X46" s="29"/>
      <c r="Y46" s="29"/>
      <c r="Z46" s="40"/>
      <c r="AA46" s="37"/>
      <c r="AB46" s="37"/>
      <c r="AC46" s="37"/>
      <c r="AD46" s="37"/>
      <c r="AE46" s="37"/>
      <c r="AF46" s="37"/>
      <c r="AG46" s="37"/>
      <c r="AH46" s="37"/>
    </row>
    <row r="47" spans="1:34">
      <c r="A47" s="8"/>
      <c r="B47" s="32"/>
      <c r="C47" s="32"/>
      <c r="D47" s="33"/>
      <c r="E47" s="33"/>
      <c r="F47" s="34"/>
      <c r="G47" s="32"/>
      <c r="H47" s="32"/>
      <c r="I47" s="34"/>
      <c r="J47" s="34"/>
      <c r="K47" s="35"/>
      <c r="L47" s="35"/>
      <c r="M47" s="12"/>
      <c r="N47" s="12"/>
      <c r="O47" s="12"/>
      <c r="P47" s="35"/>
      <c r="Q47" s="35"/>
      <c r="R47" s="33"/>
      <c r="S47" s="33"/>
      <c r="T47" s="35"/>
      <c r="U47" s="35"/>
      <c r="V47" s="35"/>
      <c r="W47" s="33"/>
      <c r="X47" s="33"/>
      <c r="Y47" s="33"/>
      <c r="Z47" s="41"/>
      <c r="AA47" s="37"/>
      <c r="AB47" s="37"/>
      <c r="AC47" s="37"/>
      <c r="AD47" s="37"/>
      <c r="AE47" s="37"/>
      <c r="AF47" s="37"/>
      <c r="AG47" s="37"/>
      <c r="AH47" s="37"/>
    </row>
    <row r="48" spans="1:34">
      <c r="B48" s="36"/>
      <c r="C48" s="36"/>
      <c r="D48" s="37"/>
      <c r="E48" s="37"/>
      <c r="F48" s="38"/>
      <c r="G48" s="36"/>
      <c r="H48" s="36"/>
      <c r="I48" s="38"/>
      <c r="J48" s="38"/>
      <c r="K48" s="39"/>
      <c r="L48" s="39"/>
      <c r="P48" s="39"/>
      <c r="Q48" s="39"/>
      <c r="R48" s="37"/>
      <c r="S48" s="37"/>
      <c r="T48" s="39"/>
      <c r="U48" s="39"/>
      <c r="V48" s="39"/>
      <c r="W48" s="37"/>
      <c r="X48" s="37"/>
      <c r="Y48" s="37"/>
      <c r="Z48" s="37"/>
      <c r="AA48" s="37"/>
      <c r="AB48" s="37"/>
      <c r="AC48" s="37"/>
      <c r="AD48" s="37"/>
      <c r="AE48" s="37"/>
      <c r="AF48" s="37"/>
      <c r="AG48" s="37"/>
      <c r="AH48" s="37"/>
    </row>
    <row r="49" spans="1:34">
      <c r="B49" s="36"/>
      <c r="C49" s="36"/>
      <c r="D49" s="37"/>
      <c r="E49" s="37"/>
      <c r="F49" s="38"/>
      <c r="G49" s="36"/>
      <c r="H49" s="36"/>
      <c r="I49" s="38"/>
      <c r="J49" s="38"/>
      <c r="K49" s="39"/>
      <c r="L49" s="39"/>
      <c r="P49" s="39"/>
      <c r="Q49" s="39"/>
      <c r="R49" s="37"/>
      <c r="S49" s="37"/>
      <c r="T49" s="39"/>
      <c r="U49" s="39"/>
      <c r="V49" s="39"/>
      <c r="W49" s="37"/>
      <c r="X49" s="37"/>
      <c r="Y49" s="37"/>
      <c r="Z49" s="37"/>
      <c r="AA49" s="37"/>
      <c r="AB49" s="37"/>
      <c r="AC49" s="37"/>
      <c r="AD49" s="37"/>
      <c r="AE49" s="37"/>
      <c r="AF49" s="37"/>
      <c r="AG49" s="37"/>
      <c r="AH49" s="37"/>
    </row>
    <row r="50" spans="1:34">
      <c r="B50" s="36"/>
      <c r="C50" s="36"/>
      <c r="D50" s="37"/>
      <c r="E50" s="37"/>
      <c r="F50" s="38"/>
      <c r="G50" s="36"/>
      <c r="H50" s="36"/>
      <c r="I50" s="38"/>
      <c r="J50" s="38"/>
      <c r="K50" s="39"/>
      <c r="L50" s="39"/>
      <c r="P50" s="39"/>
      <c r="Q50" s="39"/>
      <c r="R50" s="37"/>
      <c r="S50" s="37"/>
      <c r="T50" s="39"/>
      <c r="U50" s="39"/>
      <c r="V50" s="39"/>
      <c r="W50" s="37"/>
      <c r="X50" s="37"/>
      <c r="Y50" s="37"/>
      <c r="Z50" s="37"/>
      <c r="AA50" s="37"/>
      <c r="AB50" s="37"/>
      <c r="AC50" s="37"/>
      <c r="AD50" s="37"/>
      <c r="AE50" s="37"/>
      <c r="AF50" s="37"/>
      <c r="AG50" s="37"/>
      <c r="AH50" s="37"/>
    </row>
    <row r="51" spans="1:34">
      <c r="P51" s="39"/>
      <c r="Q51" s="39"/>
      <c r="R51" s="37"/>
      <c r="S51" s="37"/>
      <c r="T51" s="39"/>
      <c r="U51" s="39"/>
      <c r="V51" s="39"/>
      <c r="W51" s="37"/>
      <c r="X51" s="37"/>
      <c r="Y51" s="37"/>
      <c r="Z51" s="37"/>
      <c r="AA51" s="37"/>
      <c r="AB51" s="37"/>
      <c r="AC51" s="37"/>
      <c r="AD51" s="37"/>
      <c r="AE51" s="37"/>
      <c r="AF51" s="37"/>
      <c r="AG51" s="37"/>
      <c r="AH51" s="37"/>
    </row>
    <row r="52" spans="1:34">
      <c r="P52" s="39"/>
      <c r="Q52" s="39"/>
      <c r="R52" s="37"/>
      <c r="S52" s="37"/>
      <c r="T52" s="39"/>
      <c r="U52" s="39"/>
      <c r="V52" s="39"/>
      <c r="W52" s="37"/>
      <c r="X52" s="37"/>
      <c r="Y52" s="37"/>
      <c r="Z52" s="37"/>
      <c r="AA52" s="37"/>
      <c r="AB52" s="37"/>
      <c r="AC52" s="37"/>
      <c r="AD52" s="37"/>
      <c r="AE52" s="37"/>
      <c r="AF52" s="37"/>
      <c r="AG52" s="37"/>
      <c r="AH52" s="37"/>
    </row>
    <row r="53" spans="1:34">
      <c r="P53" s="39"/>
      <c r="Q53" s="39"/>
      <c r="R53" s="37"/>
      <c r="S53" s="37"/>
      <c r="T53" s="39"/>
      <c r="U53" s="39"/>
      <c r="V53" s="39"/>
      <c r="W53" s="37"/>
      <c r="X53" s="37"/>
      <c r="Y53" s="37"/>
      <c r="Z53" s="37"/>
      <c r="AA53" s="37"/>
      <c r="AB53" s="37"/>
      <c r="AC53" s="37"/>
      <c r="AD53" s="37"/>
      <c r="AE53" s="37"/>
      <c r="AF53" s="37"/>
      <c r="AG53" s="37"/>
      <c r="AH53" s="37"/>
    </row>
    <row r="54" spans="1:34">
      <c r="P54" s="39"/>
      <c r="Q54" s="39"/>
      <c r="R54" s="37"/>
      <c r="S54" s="37"/>
      <c r="T54" s="39"/>
      <c r="U54" s="39"/>
      <c r="V54" s="39"/>
      <c r="W54" s="37"/>
      <c r="X54" s="37"/>
      <c r="Y54" s="37"/>
      <c r="Z54" s="37"/>
      <c r="AA54" s="37"/>
      <c r="AB54" s="37"/>
      <c r="AC54" s="37"/>
      <c r="AD54" s="37"/>
      <c r="AE54" s="37"/>
      <c r="AF54" s="37"/>
      <c r="AG54" s="37"/>
      <c r="AH54" s="37"/>
    </row>
    <row r="55" spans="1:34">
      <c r="P55" s="39"/>
      <c r="Q55" s="39"/>
      <c r="R55" s="37"/>
      <c r="S55" s="37"/>
      <c r="T55" s="39"/>
      <c r="U55" s="39"/>
      <c r="V55" s="39"/>
      <c r="W55" s="37"/>
      <c r="X55" s="37"/>
      <c r="Y55" s="37"/>
      <c r="Z55" s="37"/>
      <c r="AA55" s="37"/>
      <c r="AB55" s="37"/>
      <c r="AC55" s="37"/>
      <c r="AD55" s="37"/>
      <c r="AE55" s="37"/>
      <c r="AF55" s="37"/>
      <c r="AG55" s="37"/>
      <c r="AH55" s="37"/>
    </row>
    <row r="56" spans="1:34">
      <c r="P56" s="39"/>
      <c r="Q56" s="39"/>
      <c r="R56" s="37"/>
      <c r="S56" s="37"/>
      <c r="T56" s="39"/>
      <c r="U56" s="39"/>
      <c r="V56" s="39"/>
      <c r="W56" s="37"/>
      <c r="X56" s="37"/>
      <c r="Y56" s="37"/>
      <c r="Z56" s="37"/>
      <c r="AA56" s="37"/>
      <c r="AB56" s="37"/>
      <c r="AC56" s="37"/>
      <c r="AD56" s="37"/>
      <c r="AE56" s="37"/>
      <c r="AF56" s="37"/>
      <c r="AG56" s="37"/>
      <c r="AH56" s="37"/>
    </row>
    <row r="57" spans="1:34">
      <c r="P57" s="39"/>
      <c r="Q57" s="39"/>
      <c r="R57" s="37"/>
      <c r="S57" s="37"/>
      <c r="T57" s="39"/>
      <c r="U57" s="39"/>
      <c r="V57" s="39"/>
      <c r="W57" s="37"/>
      <c r="X57" s="37"/>
      <c r="Y57" s="37"/>
      <c r="Z57" s="37"/>
      <c r="AA57" s="37"/>
      <c r="AB57" s="37"/>
      <c r="AC57" s="37"/>
      <c r="AD57" s="37"/>
      <c r="AE57" s="37"/>
      <c r="AF57" s="37"/>
      <c r="AG57" s="37"/>
      <c r="AH57" s="37"/>
    </row>
    <row r="58" spans="1:34">
      <c r="P58" s="39"/>
      <c r="Q58" s="39"/>
      <c r="R58" s="37"/>
      <c r="S58" s="37"/>
      <c r="T58" s="39"/>
      <c r="U58" s="39"/>
      <c r="V58" s="39"/>
      <c r="W58" s="37"/>
      <c r="X58" s="37"/>
      <c r="Y58" s="37"/>
      <c r="Z58" s="37"/>
      <c r="AA58" s="37"/>
      <c r="AB58" s="37"/>
      <c r="AC58" s="37"/>
      <c r="AD58" s="37"/>
      <c r="AE58" s="37"/>
      <c r="AF58" s="37"/>
      <c r="AG58" s="37"/>
      <c r="AH58" s="37"/>
    </row>
    <row r="59" spans="1:34">
      <c r="P59" s="39"/>
      <c r="Q59" s="39"/>
      <c r="R59" s="37"/>
      <c r="S59" s="37"/>
      <c r="T59" s="39"/>
      <c r="U59" s="39"/>
      <c r="V59" s="39"/>
      <c r="W59" s="37"/>
      <c r="X59" s="37"/>
      <c r="Y59" s="37"/>
      <c r="Z59" s="37"/>
      <c r="AA59" s="37"/>
      <c r="AB59" s="37"/>
      <c r="AC59" s="37"/>
      <c r="AD59" s="37"/>
      <c r="AE59" s="37"/>
      <c r="AF59" s="37"/>
      <c r="AG59" s="37"/>
      <c r="AH59" s="37"/>
    </row>
    <row r="60" spans="1:34">
      <c r="P60" s="39"/>
      <c r="Q60" s="39"/>
      <c r="R60" s="37"/>
      <c r="S60" s="37"/>
      <c r="T60" s="39"/>
      <c r="U60" s="39"/>
      <c r="V60" s="39"/>
      <c r="W60" s="37"/>
      <c r="X60" s="37"/>
      <c r="Y60" s="37"/>
      <c r="Z60" s="37"/>
      <c r="AA60" s="37"/>
      <c r="AB60" s="37"/>
      <c r="AC60" s="37"/>
      <c r="AD60" s="37"/>
      <c r="AE60" s="37"/>
      <c r="AF60" s="37"/>
      <c r="AG60" s="37"/>
      <c r="AH60" s="37"/>
    </row>
    <row r="61" spans="1:34">
      <c r="A61" s="1"/>
      <c r="B61" s="1"/>
      <c r="C61" s="1"/>
      <c r="F61" s="1"/>
      <c r="G61" s="1"/>
      <c r="H61" s="1"/>
      <c r="I61" s="1"/>
      <c r="J61" s="1"/>
      <c r="K61" s="1"/>
      <c r="L61" s="1"/>
      <c r="M61" s="1"/>
      <c r="N61" s="1"/>
      <c r="O61" s="1"/>
      <c r="P61" s="39"/>
      <c r="Q61" s="39"/>
      <c r="R61" s="37"/>
      <c r="S61" s="37"/>
      <c r="T61" s="39"/>
      <c r="U61" s="39"/>
      <c r="V61" s="39"/>
      <c r="W61" s="37"/>
      <c r="X61" s="37"/>
      <c r="Y61" s="37"/>
      <c r="Z61" s="37"/>
      <c r="AA61" s="37"/>
      <c r="AB61" s="37"/>
      <c r="AC61" s="37"/>
      <c r="AD61" s="37"/>
      <c r="AE61" s="37"/>
      <c r="AF61" s="37"/>
      <c r="AG61" s="37"/>
      <c r="AH61" s="37"/>
    </row>
    <row r="62" spans="1:34">
      <c r="A62" s="1"/>
      <c r="B62" s="1"/>
      <c r="C62" s="1"/>
      <c r="F62" s="1"/>
      <c r="G62" s="1"/>
      <c r="H62" s="1"/>
      <c r="I62" s="1"/>
      <c r="J62" s="1"/>
      <c r="K62" s="1"/>
      <c r="L62" s="1"/>
      <c r="M62" s="1"/>
      <c r="N62" s="1"/>
      <c r="O62" s="1"/>
      <c r="P62" s="39"/>
      <c r="Q62" s="39"/>
      <c r="R62" s="37"/>
      <c r="S62" s="37"/>
      <c r="T62" s="39"/>
      <c r="U62" s="39"/>
      <c r="V62" s="39"/>
      <c r="W62" s="37"/>
      <c r="X62" s="37"/>
      <c r="Y62" s="37"/>
      <c r="Z62" s="37"/>
      <c r="AA62" s="37"/>
      <c r="AB62" s="37"/>
      <c r="AC62" s="37"/>
      <c r="AD62" s="37"/>
      <c r="AE62" s="37"/>
      <c r="AF62" s="37"/>
      <c r="AG62" s="37"/>
      <c r="AH62" s="37"/>
    </row>
    <row r="63" spans="1:34">
      <c r="A63" s="1"/>
      <c r="B63" s="1"/>
      <c r="C63" s="1"/>
      <c r="F63" s="1"/>
      <c r="G63" s="1"/>
      <c r="H63" s="1"/>
      <c r="I63" s="1"/>
      <c r="J63" s="1"/>
      <c r="K63" s="1"/>
      <c r="L63" s="1"/>
      <c r="M63" s="1"/>
      <c r="N63" s="1"/>
      <c r="O63" s="1"/>
      <c r="P63" s="39"/>
      <c r="Q63" s="39"/>
      <c r="R63" s="37"/>
      <c r="S63" s="37"/>
      <c r="T63" s="39"/>
      <c r="U63" s="39"/>
      <c r="V63" s="39"/>
      <c r="W63" s="37"/>
      <c r="X63" s="37"/>
      <c r="Y63" s="37"/>
      <c r="Z63" s="37"/>
      <c r="AA63" s="37"/>
      <c r="AB63" s="37"/>
      <c r="AC63" s="37"/>
      <c r="AD63" s="37"/>
      <c r="AE63" s="37"/>
      <c r="AF63" s="37"/>
      <c r="AG63" s="37"/>
      <c r="AH63" s="37"/>
    </row>
    <row r="64" spans="1:34">
      <c r="A64" s="1"/>
      <c r="B64" s="1"/>
      <c r="C64" s="1"/>
      <c r="F64" s="1"/>
      <c r="G64" s="1"/>
      <c r="H64" s="1"/>
      <c r="I64" s="1"/>
      <c r="J64" s="1"/>
      <c r="K64" s="1"/>
      <c r="L64" s="1"/>
      <c r="M64" s="1"/>
      <c r="N64" s="1"/>
      <c r="O64" s="1"/>
      <c r="P64" s="39"/>
      <c r="Q64" s="39"/>
      <c r="R64" s="37"/>
      <c r="S64" s="37"/>
      <c r="T64" s="39"/>
      <c r="U64" s="39"/>
      <c r="V64" s="39"/>
      <c r="W64" s="37"/>
      <c r="X64" s="37"/>
      <c r="Y64" s="37"/>
      <c r="Z64" s="37"/>
      <c r="AA64" s="37"/>
      <c r="AB64" s="37"/>
      <c r="AC64" s="37"/>
      <c r="AD64" s="37"/>
      <c r="AE64" s="37"/>
      <c r="AF64" s="37"/>
      <c r="AG64" s="37"/>
      <c r="AH64" s="37"/>
    </row>
    <row r="65" spans="1:34">
      <c r="A65" s="1"/>
      <c r="B65" s="1"/>
      <c r="C65" s="1"/>
      <c r="F65" s="1"/>
      <c r="G65" s="1"/>
      <c r="H65" s="1"/>
      <c r="I65" s="1"/>
      <c r="J65" s="1"/>
      <c r="K65" s="1"/>
      <c r="L65" s="1"/>
      <c r="M65" s="1"/>
      <c r="N65" s="1"/>
      <c r="O65" s="1"/>
      <c r="P65" s="39"/>
      <c r="Q65" s="39"/>
      <c r="R65" s="37"/>
      <c r="S65" s="37"/>
      <c r="T65" s="39"/>
      <c r="U65" s="39"/>
      <c r="V65" s="39"/>
      <c r="W65" s="37"/>
      <c r="X65" s="37"/>
      <c r="Y65" s="37"/>
      <c r="Z65" s="37"/>
      <c r="AA65" s="37"/>
      <c r="AB65" s="37"/>
      <c r="AC65" s="37"/>
      <c r="AD65" s="37"/>
      <c r="AE65" s="37"/>
      <c r="AF65" s="37"/>
      <c r="AG65" s="37"/>
      <c r="AH65" s="37"/>
    </row>
    <row r="66" spans="1:34">
      <c r="A66" s="1"/>
      <c r="B66" s="1"/>
      <c r="C66" s="1"/>
      <c r="F66" s="1"/>
      <c r="G66" s="1"/>
      <c r="H66" s="1"/>
      <c r="I66" s="1"/>
      <c r="J66" s="1"/>
      <c r="K66" s="1"/>
      <c r="L66" s="1"/>
      <c r="M66" s="1"/>
      <c r="N66" s="1"/>
      <c r="O66" s="1"/>
      <c r="P66" s="39"/>
      <c r="Q66" s="39"/>
      <c r="R66" s="37"/>
      <c r="S66" s="37"/>
      <c r="T66" s="39"/>
      <c r="U66" s="39"/>
      <c r="V66" s="39"/>
      <c r="W66" s="37"/>
      <c r="X66" s="37"/>
      <c r="Y66" s="37"/>
      <c r="Z66" s="37"/>
      <c r="AA66" s="37"/>
      <c r="AB66" s="37"/>
      <c r="AC66" s="37"/>
      <c r="AD66" s="37"/>
      <c r="AE66" s="37"/>
      <c r="AF66" s="37"/>
      <c r="AG66" s="37"/>
      <c r="AH66" s="37"/>
    </row>
    <row r="67" spans="1:34">
      <c r="A67" s="1"/>
      <c r="B67" s="1"/>
      <c r="C67" s="1"/>
      <c r="F67" s="1"/>
      <c r="G67" s="1"/>
      <c r="H67" s="1"/>
      <c r="I67" s="1"/>
      <c r="J67" s="1"/>
      <c r="K67" s="1"/>
      <c r="L67" s="1"/>
      <c r="M67" s="1"/>
      <c r="N67" s="1"/>
      <c r="O67" s="1"/>
      <c r="P67" s="39"/>
      <c r="Q67" s="39"/>
      <c r="R67" s="37"/>
      <c r="S67" s="37"/>
      <c r="T67" s="39"/>
      <c r="U67" s="39"/>
      <c r="V67" s="39"/>
      <c r="W67" s="37"/>
      <c r="X67" s="37"/>
      <c r="Y67" s="37"/>
      <c r="Z67" s="37"/>
      <c r="AA67" s="37"/>
      <c r="AB67" s="37"/>
      <c r="AC67" s="37"/>
      <c r="AD67" s="37"/>
      <c r="AE67" s="37"/>
      <c r="AF67" s="37"/>
      <c r="AG67" s="37"/>
      <c r="AH67" s="37"/>
    </row>
    <row r="68" spans="1:34">
      <c r="A68" s="1"/>
      <c r="B68" s="1"/>
      <c r="C68" s="1"/>
      <c r="F68" s="1"/>
      <c r="G68" s="1"/>
      <c r="H68" s="1"/>
      <c r="I68" s="1"/>
      <c r="J68" s="1"/>
      <c r="K68" s="1"/>
      <c r="L68" s="1"/>
      <c r="M68" s="1"/>
      <c r="N68" s="1"/>
      <c r="O68" s="1"/>
      <c r="P68" s="39"/>
      <c r="Q68" s="39"/>
      <c r="R68" s="37"/>
      <c r="S68" s="37"/>
      <c r="T68" s="39"/>
      <c r="U68" s="39"/>
      <c r="V68" s="39"/>
      <c r="W68" s="37"/>
      <c r="X68" s="37"/>
      <c r="Y68" s="37"/>
      <c r="Z68" s="37"/>
      <c r="AA68" s="37"/>
      <c r="AB68" s="37"/>
      <c r="AC68" s="37"/>
      <c r="AD68" s="37"/>
      <c r="AE68" s="37"/>
      <c r="AF68" s="37"/>
      <c r="AG68" s="37"/>
      <c r="AH68" s="37"/>
    </row>
    <row r="69" spans="1:34">
      <c r="A69" s="1"/>
      <c r="B69" s="1"/>
      <c r="C69" s="1"/>
      <c r="F69" s="1"/>
      <c r="G69" s="1"/>
      <c r="H69" s="1"/>
      <c r="I69" s="1"/>
      <c r="J69" s="1"/>
      <c r="K69" s="1"/>
      <c r="L69" s="1"/>
      <c r="M69" s="1"/>
      <c r="N69" s="1"/>
      <c r="O69" s="1"/>
      <c r="P69" s="39"/>
      <c r="Q69" s="39"/>
      <c r="R69" s="37"/>
      <c r="S69" s="37"/>
      <c r="T69" s="39"/>
      <c r="U69" s="39"/>
      <c r="V69" s="39"/>
      <c r="W69" s="37"/>
      <c r="X69" s="37"/>
      <c r="Y69" s="37"/>
      <c r="Z69" s="37"/>
      <c r="AA69" s="37"/>
      <c r="AB69" s="37"/>
      <c r="AC69" s="37"/>
      <c r="AD69" s="37"/>
      <c r="AE69" s="37"/>
      <c r="AF69" s="37"/>
      <c r="AG69" s="37"/>
      <c r="AH69" s="37"/>
    </row>
    <row r="70" spans="1:34">
      <c r="A70" s="1"/>
      <c r="B70" s="1"/>
      <c r="C70" s="1"/>
      <c r="F70" s="1"/>
      <c r="G70" s="1"/>
      <c r="H70" s="1"/>
      <c r="I70" s="1"/>
      <c r="J70" s="1"/>
      <c r="K70" s="1"/>
      <c r="L70" s="1"/>
      <c r="M70" s="1"/>
      <c r="N70" s="1"/>
      <c r="O70" s="1"/>
      <c r="P70" s="39"/>
      <c r="Q70" s="39"/>
      <c r="R70" s="37"/>
      <c r="S70" s="37"/>
      <c r="T70" s="39"/>
      <c r="U70" s="39"/>
      <c r="V70" s="39"/>
      <c r="W70" s="37"/>
      <c r="X70" s="37"/>
      <c r="Y70" s="37"/>
      <c r="Z70" s="37"/>
      <c r="AA70" s="37"/>
      <c r="AB70" s="37"/>
      <c r="AC70" s="37"/>
      <c r="AD70" s="37"/>
      <c r="AE70" s="37"/>
      <c r="AF70" s="37"/>
      <c r="AG70" s="37"/>
      <c r="AH70" s="37"/>
    </row>
    <row r="71" spans="1:34">
      <c r="A71" s="1"/>
      <c r="B71" s="1"/>
      <c r="C71" s="1"/>
      <c r="F71" s="1"/>
      <c r="G71" s="1"/>
      <c r="H71" s="1"/>
      <c r="I71" s="1"/>
      <c r="J71" s="1"/>
      <c r="K71" s="1"/>
      <c r="L71" s="1"/>
      <c r="M71" s="1"/>
      <c r="N71" s="1"/>
      <c r="O71" s="1"/>
      <c r="P71" s="39"/>
      <c r="Q71" s="39"/>
      <c r="R71" s="37"/>
      <c r="S71" s="37"/>
      <c r="T71" s="39"/>
      <c r="U71" s="39"/>
      <c r="V71" s="39"/>
      <c r="W71" s="37"/>
      <c r="X71" s="37"/>
      <c r="Y71" s="37"/>
      <c r="Z71" s="37"/>
      <c r="AA71" s="37"/>
      <c r="AB71" s="37"/>
      <c r="AC71" s="37"/>
      <c r="AD71" s="37"/>
      <c r="AE71" s="37"/>
      <c r="AF71" s="37"/>
      <c r="AG71" s="37"/>
      <c r="AH71" s="37"/>
    </row>
  </sheetData>
  <autoFilter ref="A6:AH43" xr:uid="{00000000-0009-0000-0000-000000000000}">
    <filterColumn colId="0" showButton="0"/>
  </autoFilter>
  <mergeCells count="27">
    <mergeCell ref="V5:V6"/>
    <mergeCell ref="W5:W6"/>
    <mergeCell ref="X5:X6"/>
    <mergeCell ref="Y5:Y6"/>
    <mergeCell ref="Z5:Z6"/>
    <mergeCell ref="U5:U6"/>
    <mergeCell ref="G5:G6"/>
    <mergeCell ref="H5:H6"/>
    <mergeCell ref="I5:J5"/>
    <mergeCell ref="K5:K6"/>
    <mergeCell ref="L5:L6"/>
    <mergeCell ref="M5:O5"/>
    <mergeCell ref="P5:P6"/>
    <mergeCell ref="Q5:Q6"/>
    <mergeCell ref="R5:R6"/>
    <mergeCell ref="S5:S6"/>
    <mergeCell ref="T5:T6"/>
    <mergeCell ref="A1:D1"/>
    <mergeCell ref="E1:Z1"/>
    <mergeCell ref="A2:I2"/>
    <mergeCell ref="K2:Z2"/>
    <mergeCell ref="A4:Z4"/>
    <mergeCell ref="A5:B6"/>
    <mergeCell ref="C5:C6"/>
    <mergeCell ref="D5:D6"/>
    <mergeCell ref="E5:E6"/>
    <mergeCell ref="F5:F6"/>
  </mergeCells>
  <hyperlinks>
    <hyperlink ref="W13" r:id="rId1" display="dialoguemos@minjusticia.gov.co" xr:uid="{00000000-0004-0000-0000-000000000000}"/>
    <hyperlink ref="W12" r:id="rId2" display="dialoguemoss@minjusticia.gov.co" xr:uid="{00000000-0004-0000-0000-000001000000}"/>
    <hyperlink ref="W14" r:id="rId3" xr:uid="{00000000-0004-0000-0000-000002000000}"/>
    <hyperlink ref="W19" r:id="rId4" xr:uid="{00000000-0004-0000-0000-000003000000}"/>
    <hyperlink ref="W20" r:id="rId5" xr:uid="{00000000-0004-0000-0000-000004000000}"/>
    <hyperlink ref="W21" r:id="rId6" xr:uid="{00000000-0004-0000-0000-000005000000}"/>
    <hyperlink ref="W43" r:id="rId7" xr:uid="{00000000-0004-0000-0000-000006000000}"/>
    <hyperlink ref="W25:W26" r:id="rId8" display="gestion.integridad@minjusticia.gov.co" xr:uid="{00000000-0004-0000-0000-000007000000}"/>
    <hyperlink ref="W31" r:id="rId9" xr:uid="{00000000-0004-0000-0000-000008000000}"/>
  </hyperlinks>
  <pageMargins left="0.75" right="0.75" top="1" bottom="1" header="0.5" footer="0.5"/>
  <pageSetup orientation="portrait" horizontalDpi="4294967292" verticalDpi="4294967292"/>
  <drawing r:id="rId10"/>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3:L29"/>
  <sheetViews>
    <sheetView topLeftCell="A6" workbookViewId="0">
      <selection activeCell="C27" sqref="C27:D29"/>
    </sheetView>
  </sheetViews>
  <sheetFormatPr baseColWidth="10" defaultColWidth="11.5" defaultRowHeight="15"/>
  <cols>
    <col min="1" max="1" width="16.1640625" customWidth="1"/>
    <col min="2" max="2" width="5.1640625" customWidth="1"/>
    <col min="3" max="3" width="17" customWidth="1"/>
    <col min="4" max="4" width="17" bestFit="1" customWidth="1"/>
    <col min="5" max="5" width="11.33203125" bestFit="1" customWidth="1"/>
  </cols>
  <sheetData>
    <row r="3" spans="1:2">
      <c r="A3" s="92" t="s">
        <v>220</v>
      </c>
    </row>
    <row r="4" spans="1:2">
      <c r="A4" s="92" t="s">
        <v>189</v>
      </c>
      <c r="B4" t="s">
        <v>219</v>
      </c>
    </row>
    <row r="5" spans="1:2">
      <c r="A5" s="93" t="s">
        <v>40</v>
      </c>
      <c r="B5" s="95">
        <v>7</v>
      </c>
    </row>
    <row r="6" spans="1:2">
      <c r="A6" s="93" t="s">
        <v>38</v>
      </c>
      <c r="B6" s="95">
        <v>24</v>
      </c>
    </row>
    <row r="7" spans="1:2">
      <c r="A7" s="93" t="s">
        <v>193</v>
      </c>
      <c r="B7" s="95"/>
    </row>
    <row r="8" spans="1:2">
      <c r="A8" s="93" t="s">
        <v>194</v>
      </c>
      <c r="B8" s="95">
        <v>31</v>
      </c>
    </row>
    <row r="22" spans="1:12">
      <c r="A22" t="s">
        <v>221</v>
      </c>
      <c r="D22" t="s">
        <v>222</v>
      </c>
      <c r="G22" t="s">
        <v>220</v>
      </c>
    </row>
    <row r="23" spans="1:12">
      <c r="A23" t="s">
        <v>189</v>
      </c>
      <c r="B23" t="s">
        <v>219</v>
      </c>
      <c r="D23" t="s">
        <v>189</v>
      </c>
      <c r="E23" t="s">
        <v>219</v>
      </c>
      <c r="G23" t="s">
        <v>189</v>
      </c>
      <c r="H23" t="s">
        <v>219</v>
      </c>
      <c r="J23" t="s">
        <v>223</v>
      </c>
    </row>
    <row r="24" spans="1:12">
      <c r="A24" s="93"/>
      <c r="B24" s="95"/>
    </row>
    <row r="25" spans="1:12">
      <c r="A25" s="93" t="s">
        <v>38</v>
      </c>
      <c r="B25" s="95">
        <v>13</v>
      </c>
      <c r="D25" t="s">
        <v>38</v>
      </c>
      <c r="E25">
        <v>2</v>
      </c>
      <c r="G25" t="s">
        <v>38</v>
      </c>
      <c r="H25">
        <v>24</v>
      </c>
      <c r="J25">
        <v>8</v>
      </c>
      <c r="L25">
        <f>H25+E25+B25</f>
        <v>39</v>
      </c>
    </row>
    <row r="26" spans="1:12">
      <c r="A26" s="93"/>
      <c r="B26" s="95"/>
    </row>
    <row r="27" spans="1:12">
      <c r="A27" s="93"/>
      <c r="B27" s="95"/>
      <c r="C27" t="s">
        <v>224</v>
      </c>
      <c r="D27" s="88">
        <f>B25/L25</f>
        <v>0.33333333333333331</v>
      </c>
    </row>
    <row r="28" spans="1:12">
      <c r="C28" t="s">
        <v>225</v>
      </c>
      <c r="D28" s="88">
        <f>E25/L25</f>
        <v>5.128205128205128E-2</v>
      </c>
    </row>
    <row r="29" spans="1:12">
      <c r="C29" t="s">
        <v>226</v>
      </c>
      <c r="D29" s="88">
        <f>H25/L25</f>
        <v>0.61538461538461542</v>
      </c>
    </row>
  </sheetData>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4:A25"/>
  <sheetViews>
    <sheetView workbookViewId="0">
      <selection activeCell="A19" sqref="A19:A24"/>
    </sheetView>
  </sheetViews>
  <sheetFormatPr baseColWidth="10" defaultColWidth="11.5" defaultRowHeight="15"/>
  <cols>
    <col min="1" max="1" width="32.1640625" bestFit="1" customWidth="1"/>
  </cols>
  <sheetData>
    <row r="4" spans="1:1">
      <c r="A4" s="92" t="s">
        <v>189</v>
      </c>
    </row>
    <row r="5" spans="1:1">
      <c r="A5" s="93" t="s">
        <v>127</v>
      </c>
    </row>
    <row r="6" spans="1:1">
      <c r="A6" s="93" t="s">
        <v>79</v>
      </c>
    </row>
    <row r="7" spans="1:1">
      <c r="A7" s="93" t="s">
        <v>112</v>
      </c>
    </row>
    <row r="8" spans="1:1">
      <c r="A8" s="93" t="s">
        <v>41</v>
      </c>
    </row>
    <row r="9" spans="1:1">
      <c r="A9" s="93" t="s">
        <v>98</v>
      </c>
    </row>
    <row r="10" spans="1:1">
      <c r="A10" s="93" t="s">
        <v>77</v>
      </c>
    </row>
    <row r="11" spans="1:1">
      <c r="A11" s="93" t="s">
        <v>194</v>
      </c>
    </row>
    <row r="18" spans="1:1">
      <c r="A18" t="s">
        <v>189</v>
      </c>
    </row>
    <row r="19" spans="1:1">
      <c r="A19" t="s">
        <v>127</v>
      </c>
    </row>
    <row r="20" spans="1:1">
      <c r="A20" t="s">
        <v>79</v>
      </c>
    </row>
    <row r="21" spans="1:1">
      <c r="A21" t="s">
        <v>112</v>
      </c>
    </row>
    <row r="22" spans="1:1">
      <c r="A22" t="s">
        <v>41</v>
      </c>
    </row>
    <row r="23" spans="1:1">
      <c r="A23" t="s">
        <v>98</v>
      </c>
    </row>
    <row r="24" spans="1:1">
      <c r="A24" t="s">
        <v>77</v>
      </c>
    </row>
    <row r="25" spans="1:1">
      <c r="A25" t="s">
        <v>194</v>
      </c>
    </row>
  </sheetData>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75"/>
  <sheetViews>
    <sheetView workbookViewId="0">
      <selection activeCell="I1" sqref="I1:I25"/>
    </sheetView>
  </sheetViews>
  <sheetFormatPr baseColWidth="10" defaultColWidth="11.5" defaultRowHeight="15"/>
  <cols>
    <col min="1" max="1" width="30.5" style="9" customWidth="1"/>
  </cols>
  <sheetData>
    <row r="1" spans="1:9" ht="40" customHeight="1" thickBot="1">
      <c r="A1" t="s">
        <v>227</v>
      </c>
      <c r="B1" s="44" t="s">
        <v>160</v>
      </c>
      <c r="C1" s="96" t="s">
        <v>18</v>
      </c>
      <c r="E1" s="15" t="s">
        <v>28</v>
      </c>
      <c r="F1" s="15" t="s">
        <v>29</v>
      </c>
      <c r="G1" s="15" t="s">
        <v>30</v>
      </c>
      <c r="I1" s="16" t="s">
        <v>41</v>
      </c>
    </row>
    <row r="2" spans="1:9" ht="103" thickBot="1">
      <c r="A2" s="91" t="s">
        <v>208</v>
      </c>
      <c r="B2" s="83" t="s">
        <v>176</v>
      </c>
      <c r="C2" s="97"/>
      <c r="E2" s="18" t="s">
        <v>38</v>
      </c>
      <c r="F2" s="19"/>
      <c r="G2" s="17"/>
      <c r="I2" s="20" t="s">
        <v>41</v>
      </c>
    </row>
    <row r="3" spans="1:9" ht="120">
      <c r="A3" s="90" t="s">
        <v>204</v>
      </c>
      <c r="B3" s="86" t="s">
        <v>177</v>
      </c>
      <c r="C3" s="16" t="s">
        <v>42</v>
      </c>
      <c r="E3" s="21"/>
      <c r="F3" s="21"/>
      <c r="G3" s="22" t="s">
        <v>38</v>
      </c>
      <c r="I3" s="20" t="s">
        <v>41</v>
      </c>
    </row>
    <row r="4" spans="1:9" ht="137" thickBot="1">
      <c r="A4" s="14"/>
      <c r="B4" s="87" t="s">
        <v>166</v>
      </c>
      <c r="C4" s="20" t="s">
        <v>48</v>
      </c>
      <c r="E4" s="21"/>
      <c r="F4" s="21"/>
      <c r="G4" s="22" t="s">
        <v>38</v>
      </c>
      <c r="I4" s="20" t="s">
        <v>41</v>
      </c>
    </row>
    <row r="5" spans="1:9" ht="136">
      <c r="A5" s="16" t="s">
        <v>36</v>
      </c>
      <c r="B5" s="50">
        <v>400</v>
      </c>
      <c r="C5" s="20" t="s">
        <v>48</v>
      </c>
      <c r="E5" s="21"/>
      <c r="F5" s="21"/>
      <c r="G5" s="22" t="s">
        <v>38</v>
      </c>
      <c r="I5" s="20" t="s">
        <v>41</v>
      </c>
    </row>
    <row r="6" spans="1:9" ht="102">
      <c r="A6" s="20" t="s">
        <v>36</v>
      </c>
      <c r="B6" s="50">
        <v>4000</v>
      </c>
      <c r="C6" s="20" t="s">
        <v>42</v>
      </c>
      <c r="E6" s="21"/>
      <c r="F6" s="21"/>
      <c r="G6" s="22" t="s">
        <v>38</v>
      </c>
      <c r="I6" s="20" t="s">
        <v>41</v>
      </c>
    </row>
    <row r="7" spans="1:9" ht="102">
      <c r="A7" s="20" t="s">
        <v>51</v>
      </c>
      <c r="B7" s="50">
        <f>28+26+14+0+172+105+67</f>
        <v>412</v>
      </c>
      <c r="C7" s="20" t="s">
        <v>42</v>
      </c>
      <c r="E7" s="20"/>
      <c r="F7" s="20"/>
      <c r="G7" s="24" t="s">
        <v>38</v>
      </c>
      <c r="I7" s="20" t="s">
        <v>41</v>
      </c>
    </row>
    <row r="8" spans="1:9" ht="255">
      <c r="A8" s="20" t="s">
        <v>53</v>
      </c>
      <c r="B8" s="76" t="s">
        <v>170</v>
      </c>
      <c r="C8" s="20" t="s">
        <v>42</v>
      </c>
      <c r="E8" s="22" t="s">
        <v>38</v>
      </c>
      <c r="F8" s="21"/>
      <c r="G8" s="21"/>
      <c r="I8" s="20" t="s">
        <v>41</v>
      </c>
    </row>
    <row r="9" spans="1:9" ht="210">
      <c r="A9" s="20" t="s">
        <v>57</v>
      </c>
      <c r="B9" s="75" t="s">
        <v>171</v>
      </c>
      <c r="C9" s="20" t="s">
        <v>42</v>
      </c>
      <c r="E9" s="26"/>
      <c r="F9" s="26"/>
      <c r="G9" s="22" t="s">
        <v>38</v>
      </c>
      <c r="I9" s="20" t="s">
        <v>77</v>
      </c>
    </row>
    <row r="10" spans="1:9" ht="102">
      <c r="A10" s="20" t="s">
        <v>123</v>
      </c>
      <c r="B10" s="58" t="s">
        <v>172</v>
      </c>
      <c r="C10" s="20" t="s">
        <v>42</v>
      </c>
      <c r="E10" s="22" t="s">
        <v>38</v>
      </c>
      <c r="F10" s="26"/>
      <c r="G10" s="26"/>
      <c r="I10" s="20" t="s">
        <v>79</v>
      </c>
    </row>
    <row r="11" spans="1:9" ht="153">
      <c r="A11" s="20" t="s">
        <v>61</v>
      </c>
      <c r="B11" s="65">
        <v>38</v>
      </c>
      <c r="C11" s="20" t="s">
        <v>42</v>
      </c>
      <c r="E11" s="22" t="s">
        <v>38</v>
      </c>
      <c r="F11" s="21"/>
      <c r="G11" s="21"/>
      <c r="I11" s="20" t="s">
        <v>79</v>
      </c>
    </row>
    <row r="12" spans="1:9" ht="102">
      <c r="A12" s="20" t="s">
        <v>62</v>
      </c>
      <c r="B12" s="59">
        <v>10</v>
      </c>
      <c r="C12" s="20" t="s">
        <v>42</v>
      </c>
      <c r="E12" s="21"/>
      <c r="F12" s="22" t="s">
        <v>38</v>
      </c>
      <c r="G12" s="21"/>
      <c r="I12" s="20" t="s">
        <v>41</v>
      </c>
    </row>
    <row r="13" spans="1:9" ht="136">
      <c r="A13" s="20" t="s">
        <v>64</v>
      </c>
      <c r="B13" s="58">
        <v>706</v>
      </c>
      <c r="C13" s="20" t="s">
        <v>48</v>
      </c>
      <c r="E13" s="22" t="s">
        <v>38</v>
      </c>
      <c r="F13" s="21"/>
      <c r="G13" s="21"/>
      <c r="I13" s="20" t="s">
        <v>41</v>
      </c>
    </row>
    <row r="14" spans="1:9" ht="136">
      <c r="A14" s="20" t="s">
        <v>68</v>
      </c>
      <c r="B14" s="56" t="s">
        <v>167</v>
      </c>
      <c r="C14" s="20" t="s">
        <v>48</v>
      </c>
      <c r="E14" s="21"/>
      <c r="F14" s="21"/>
      <c r="G14" s="22" t="s">
        <v>38</v>
      </c>
      <c r="I14" s="20" t="s">
        <v>41</v>
      </c>
    </row>
    <row r="15" spans="1:9" ht="102">
      <c r="A15" s="20" t="s">
        <v>73</v>
      </c>
      <c r="B15" s="58" t="s">
        <v>178</v>
      </c>
      <c r="C15" s="20" t="s">
        <v>42</v>
      </c>
      <c r="E15" s="22" t="s">
        <v>38</v>
      </c>
      <c r="F15" s="21"/>
      <c r="G15" s="22" t="s">
        <v>38</v>
      </c>
      <c r="I15" s="20" t="s">
        <v>41</v>
      </c>
    </row>
    <row r="16" spans="1:9" ht="150">
      <c r="A16" s="20" t="s">
        <v>75</v>
      </c>
      <c r="B16" s="58" t="s">
        <v>179</v>
      </c>
      <c r="C16" s="20" t="s">
        <v>80</v>
      </c>
      <c r="E16" s="22" t="s">
        <v>38</v>
      </c>
      <c r="F16" s="26"/>
      <c r="G16" s="26"/>
      <c r="I16" s="20" t="s">
        <v>41</v>
      </c>
    </row>
    <row r="17" spans="1:9" ht="150">
      <c r="A17" s="20" t="s">
        <v>76</v>
      </c>
      <c r="B17" s="58" t="s">
        <v>179</v>
      </c>
      <c r="C17" s="20" t="s">
        <v>48</v>
      </c>
      <c r="E17" s="26"/>
      <c r="F17" s="26"/>
      <c r="G17" s="22" t="s">
        <v>38</v>
      </c>
      <c r="I17" s="20" t="s">
        <v>41</v>
      </c>
    </row>
    <row r="18" spans="1:9" ht="135">
      <c r="A18" s="20" t="s">
        <v>78</v>
      </c>
      <c r="B18" s="56" t="s">
        <v>173</v>
      </c>
      <c r="C18" s="20" t="s">
        <v>80</v>
      </c>
      <c r="E18" s="26"/>
      <c r="F18" s="26"/>
      <c r="G18" s="22" t="s">
        <v>38</v>
      </c>
      <c r="I18" s="20" t="s">
        <v>41</v>
      </c>
    </row>
    <row r="19" spans="1:9" ht="102">
      <c r="A19" s="20" t="s">
        <v>83</v>
      </c>
      <c r="B19" s="87" t="s">
        <v>180</v>
      </c>
      <c r="C19" s="20" t="s">
        <v>42</v>
      </c>
      <c r="E19" s="26"/>
      <c r="F19" s="26"/>
      <c r="G19" s="22" t="s">
        <v>38</v>
      </c>
      <c r="I19" s="20" t="s">
        <v>98</v>
      </c>
    </row>
    <row r="20" spans="1:9" ht="225">
      <c r="A20" s="20" t="s">
        <v>78</v>
      </c>
      <c r="B20" s="74" t="s">
        <v>228</v>
      </c>
      <c r="C20" s="20" t="s">
        <v>42</v>
      </c>
      <c r="E20" s="26"/>
      <c r="F20" s="26"/>
      <c r="G20" s="22" t="s">
        <v>38</v>
      </c>
      <c r="I20" s="20" t="s">
        <v>98</v>
      </c>
    </row>
    <row r="21" spans="1:9" ht="102">
      <c r="A21" s="16" t="s">
        <v>88</v>
      </c>
      <c r="B21" s="74" t="s">
        <v>229</v>
      </c>
      <c r="C21" s="20" t="s">
        <v>42</v>
      </c>
      <c r="E21" s="22" t="s">
        <v>38</v>
      </c>
      <c r="F21" s="26"/>
      <c r="G21" s="22" t="s">
        <v>38</v>
      </c>
      <c r="I21" s="20" t="s">
        <v>112</v>
      </c>
    </row>
    <row r="22" spans="1:9" ht="225">
      <c r="A22" s="20" t="s">
        <v>89</v>
      </c>
      <c r="B22" s="87" t="s">
        <v>181</v>
      </c>
      <c r="C22" s="20" t="s">
        <v>42</v>
      </c>
      <c r="E22" s="26"/>
      <c r="F22" s="26"/>
      <c r="G22" s="22" t="s">
        <v>38</v>
      </c>
      <c r="I22" s="20" t="s">
        <v>98</v>
      </c>
    </row>
    <row r="23" spans="1:9" ht="102">
      <c r="A23" s="20" t="s">
        <v>90</v>
      </c>
      <c r="B23" s="87" t="s">
        <v>182</v>
      </c>
      <c r="C23" s="20" t="s">
        <v>42</v>
      </c>
      <c r="E23" s="80"/>
      <c r="F23" s="26"/>
      <c r="G23" s="22" t="s">
        <v>38</v>
      </c>
      <c r="I23" s="20" t="s">
        <v>127</v>
      </c>
    </row>
    <row r="24" spans="1:9" ht="225">
      <c r="A24" s="25" t="s">
        <v>91</v>
      </c>
      <c r="B24" s="77" t="s">
        <v>174</v>
      </c>
      <c r="C24" s="20" t="s">
        <v>42</v>
      </c>
      <c r="E24" s="81"/>
      <c r="F24" s="82"/>
      <c r="G24" s="22" t="s">
        <v>38</v>
      </c>
      <c r="I24" s="20" t="s">
        <v>98</v>
      </c>
    </row>
    <row r="25" spans="1:9" ht="150">
      <c r="A25" s="20" t="s">
        <v>90</v>
      </c>
      <c r="B25" s="56" t="s">
        <v>168</v>
      </c>
      <c r="C25" s="20" t="s">
        <v>42</v>
      </c>
      <c r="E25" s="17"/>
      <c r="F25" s="22" t="s">
        <v>38</v>
      </c>
      <c r="G25" s="22" t="s">
        <v>38</v>
      </c>
      <c r="I25" s="20" t="s">
        <v>98</v>
      </c>
    </row>
    <row r="26" spans="1:9" ht="85">
      <c r="A26" s="20" t="s">
        <v>92</v>
      </c>
      <c r="B26" s="79" t="s">
        <v>175</v>
      </c>
      <c r="C26" s="20" t="s">
        <v>98</v>
      </c>
      <c r="E26" s="22" t="s">
        <v>38</v>
      </c>
      <c r="F26" s="26"/>
      <c r="G26" s="26"/>
    </row>
    <row r="27" spans="1:9" ht="136">
      <c r="A27" s="20" t="s">
        <v>93</v>
      </c>
      <c r="B27" s="58">
        <v>24</v>
      </c>
      <c r="C27" s="20" t="s">
        <v>48</v>
      </c>
      <c r="E27" s="21"/>
      <c r="F27" s="21"/>
      <c r="G27" s="22" t="s">
        <v>38</v>
      </c>
    </row>
    <row r="28" spans="1:9" ht="68">
      <c r="A28" s="20" t="s">
        <v>96</v>
      </c>
      <c r="B28" s="59">
        <v>385</v>
      </c>
      <c r="C28" s="20" t="s">
        <v>98</v>
      </c>
      <c r="E28" s="27" t="s">
        <v>38</v>
      </c>
      <c r="F28" s="27"/>
      <c r="G28" s="27"/>
    </row>
    <row r="29" spans="1:9" ht="85">
      <c r="A29" s="20" t="s">
        <v>83</v>
      </c>
      <c r="B29" s="70">
        <v>34</v>
      </c>
      <c r="C29" s="20"/>
      <c r="E29" s="27" t="s">
        <v>38</v>
      </c>
      <c r="F29" s="27"/>
      <c r="G29" s="27"/>
    </row>
    <row r="30" spans="1:9" ht="68">
      <c r="A30" s="20" t="s">
        <v>96</v>
      </c>
      <c r="B30" s="59" t="s">
        <v>183</v>
      </c>
      <c r="C30" s="20" t="s">
        <v>112</v>
      </c>
      <c r="E30" s="21"/>
      <c r="F30" s="21"/>
      <c r="G30" s="22" t="s">
        <v>38</v>
      </c>
    </row>
    <row r="31" spans="1:9" ht="68">
      <c r="A31" s="20" t="s">
        <v>101</v>
      </c>
      <c r="B31" s="56" t="s">
        <v>167</v>
      </c>
      <c r="C31" s="20" t="s">
        <v>98</v>
      </c>
      <c r="E31" s="23" t="s">
        <v>40</v>
      </c>
      <c r="F31" s="23" t="s">
        <v>40</v>
      </c>
      <c r="G31" s="23" t="s">
        <v>40</v>
      </c>
    </row>
    <row r="32" spans="1:9" ht="34">
      <c r="A32" s="20" t="s">
        <v>110</v>
      </c>
      <c r="B32" s="56" t="s">
        <v>167</v>
      </c>
      <c r="C32" s="20" t="s">
        <v>40</v>
      </c>
      <c r="E32" s="23" t="s">
        <v>40</v>
      </c>
      <c r="F32" s="23" t="s">
        <v>40</v>
      </c>
      <c r="G32" s="23" t="s">
        <v>40</v>
      </c>
    </row>
    <row r="33" spans="1:7" ht="68">
      <c r="A33" s="20" t="s">
        <v>113</v>
      </c>
      <c r="B33" s="56" t="s">
        <v>167</v>
      </c>
      <c r="C33" s="20" t="s">
        <v>40</v>
      </c>
      <c r="E33" s="23" t="s">
        <v>40</v>
      </c>
      <c r="F33" s="23" t="s">
        <v>40</v>
      </c>
      <c r="G33" s="23" t="s">
        <v>40</v>
      </c>
    </row>
    <row r="34" spans="1:7" ht="17">
      <c r="A34" s="20" t="s">
        <v>40</v>
      </c>
      <c r="B34" s="56" t="s">
        <v>167</v>
      </c>
      <c r="C34" s="20" t="s">
        <v>40</v>
      </c>
      <c r="E34" s="23" t="s">
        <v>40</v>
      </c>
      <c r="F34" s="23" t="s">
        <v>40</v>
      </c>
      <c r="G34" s="23" t="s">
        <v>40</v>
      </c>
    </row>
    <row r="35" spans="1:7" ht="17">
      <c r="A35" s="20" t="s">
        <v>40</v>
      </c>
      <c r="B35" s="56" t="s">
        <v>167</v>
      </c>
      <c r="C35" s="20" t="s">
        <v>40</v>
      </c>
      <c r="E35" s="23" t="s">
        <v>40</v>
      </c>
      <c r="F35" s="23" t="s">
        <v>40</v>
      </c>
      <c r="G35" s="22" t="s">
        <v>38</v>
      </c>
    </row>
    <row r="36" spans="1:7" ht="17">
      <c r="A36" s="20" t="s">
        <v>40</v>
      </c>
      <c r="B36" s="50" t="s">
        <v>167</v>
      </c>
      <c r="C36" s="20" t="s">
        <v>40</v>
      </c>
      <c r="E36" s="23" t="s">
        <v>40</v>
      </c>
      <c r="F36" s="23" t="s">
        <v>40</v>
      </c>
      <c r="G36" s="23" t="s">
        <v>40</v>
      </c>
    </row>
    <row r="37" spans="1:7" ht="17">
      <c r="A37" s="20" t="s">
        <v>40</v>
      </c>
      <c r="B37" s="56" t="s">
        <v>167</v>
      </c>
      <c r="C37" s="20" t="s">
        <v>40</v>
      </c>
      <c r="E37" s="23" t="s">
        <v>40</v>
      </c>
      <c r="F37" s="23" t="s">
        <v>40</v>
      </c>
      <c r="G37" s="23" t="s">
        <v>40</v>
      </c>
    </row>
    <row r="38" spans="1:7" ht="17">
      <c r="A38" s="20" t="s">
        <v>40</v>
      </c>
      <c r="B38" s="50" t="s">
        <v>167</v>
      </c>
      <c r="C38" s="20" t="s">
        <v>40</v>
      </c>
      <c r="E38" s="23" t="s">
        <v>40</v>
      </c>
      <c r="F38" s="23" t="s">
        <v>40</v>
      </c>
      <c r="G38" s="23" t="s">
        <v>40</v>
      </c>
    </row>
    <row r="39" spans="1:7" ht="17">
      <c r="A39" s="20" t="s">
        <v>40</v>
      </c>
      <c r="B39" s="58">
        <v>49</v>
      </c>
      <c r="C39" s="20" t="s">
        <v>40</v>
      </c>
      <c r="E39" s="22" t="s">
        <v>38</v>
      </c>
      <c r="F39" s="21"/>
      <c r="G39" s="22" t="s">
        <v>38</v>
      </c>
    </row>
    <row r="40" spans="1:7" ht="68">
      <c r="A40" s="20" t="s">
        <v>40</v>
      </c>
      <c r="B40" s="56" t="s">
        <v>167</v>
      </c>
      <c r="C40" s="20" t="s">
        <v>98</v>
      </c>
      <c r="E40" s="22" t="s">
        <v>38</v>
      </c>
      <c r="F40" s="26"/>
      <c r="G40" s="22" t="s">
        <v>38</v>
      </c>
    </row>
    <row r="41" spans="1:7" ht="17">
      <c r="A41" s="20" t="s">
        <v>40</v>
      </c>
      <c r="B41" s="56" t="s">
        <v>167</v>
      </c>
      <c r="C41" s="20" t="s">
        <v>40</v>
      </c>
      <c r="E41" s="26"/>
      <c r="F41" s="21"/>
      <c r="G41" s="22" t="s">
        <v>38</v>
      </c>
    </row>
    <row r="42" spans="1:7" ht="240">
      <c r="A42" s="20" t="s">
        <v>120</v>
      </c>
      <c r="B42" s="85" t="s">
        <v>184</v>
      </c>
      <c r="C42" s="20" t="s">
        <v>40</v>
      </c>
      <c r="E42" s="21"/>
      <c r="F42" s="21"/>
      <c r="G42" s="22" t="s">
        <v>38</v>
      </c>
    </row>
    <row r="43" spans="1:7" ht="68">
      <c r="A43" s="20" t="s">
        <v>120</v>
      </c>
      <c r="C43" s="20" t="s">
        <v>98</v>
      </c>
      <c r="E43" s="11"/>
      <c r="F43" s="11"/>
      <c r="G43" s="11"/>
    </row>
    <row r="44" spans="1:7" ht="34">
      <c r="A44" s="20" t="s">
        <v>120</v>
      </c>
      <c r="E44" s="11"/>
      <c r="F44" s="11"/>
      <c r="G44" s="11"/>
    </row>
    <row r="45" spans="1:7" ht="34">
      <c r="A45" s="20" t="s">
        <v>120</v>
      </c>
      <c r="E45" s="11"/>
      <c r="F45" s="11"/>
      <c r="G45" s="11"/>
    </row>
    <row r="46" spans="1:7">
      <c r="E46" s="12"/>
      <c r="F46" s="12"/>
      <c r="G46" s="12"/>
    </row>
    <row r="47" spans="1:7">
      <c r="E47" s="10"/>
      <c r="F47" s="10"/>
      <c r="G47" s="10"/>
    </row>
    <row r="48" spans="1:7">
      <c r="A48" s="30"/>
      <c r="E48" s="10"/>
      <c r="F48" s="10"/>
      <c r="G48" s="10"/>
    </row>
    <row r="49" spans="1:7">
      <c r="A49" s="30"/>
      <c r="E49" s="10"/>
      <c r="F49" s="10"/>
      <c r="G49" s="10"/>
    </row>
    <row r="50" spans="1:7">
      <c r="A50" s="30"/>
      <c r="E50" s="10"/>
      <c r="F50" s="10"/>
      <c r="G50" s="10"/>
    </row>
    <row r="51" spans="1:7">
      <c r="A51" s="34"/>
      <c r="E51" s="10"/>
      <c r="F51" s="10"/>
      <c r="G51" s="10"/>
    </row>
    <row r="52" spans="1:7">
      <c r="A52" s="38"/>
      <c r="E52" s="10"/>
      <c r="F52" s="10"/>
      <c r="G52" s="10"/>
    </row>
    <row r="53" spans="1:7">
      <c r="A53" s="38"/>
    </row>
    <row r="54" spans="1:7">
      <c r="A54" s="38"/>
    </row>
    <row r="65" spans="1:1">
      <c r="A65" s="1"/>
    </row>
    <row r="66" spans="1:1">
      <c r="A66" s="1"/>
    </row>
    <row r="67" spans="1:1">
      <c r="A67" s="1"/>
    </row>
    <row r="68" spans="1:1">
      <c r="A68" s="1"/>
    </row>
    <row r="69" spans="1:1">
      <c r="A69" s="1"/>
    </row>
    <row r="70" spans="1:1">
      <c r="A70" s="1"/>
    </row>
    <row r="71" spans="1:1">
      <c r="A71" s="1"/>
    </row>
    <row r="72" spans="1:1">
      <c r="A72" s="1"/>
    </row>
    <row r="73" spans="1:1">
      <c r="A73" s="1"/>
    </row>
    <row r="74" spans="1:1">
      <c r="A74" s="1"/>
    </row>
    <row r="75" spans="1:1">
      <c r="A75" s="1"/>
    </row>
  </sheetData>
  <pageMargins left="0.75" right="0.75" top="1" bottom="1" header="0.5" footer="0.5"/>
  <pageSetup orientation="portrait" horizontalDpi="4294967292" verticalDpi="4294967292"/>
  <legacy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D7D7F-86A4-4C49-B91A-4039F17C4291}">
  <dimension ref="A1:BY49"/>
  <sheetViews>
    <sheetView topLeftCell="A22" workbookViewId="0">
      <selection activeCell="E12" sqref="E12"/>
    </sheetView>
  </sheetViews>
  <sheetFormatPr baseColWidth="10" defaultColWidth="10.83203125" defaultRowHeight="14"/>
  <cols>
    <col min="1" max="1" width="7.1640625" style="186" customWidth="1"/>
    <col min="2" max="2" width="24.5" style="186" customWidth="1"/>
    <col min="3" max="3" width="7.83203125" style="186" customWidth="1"/>
    <col min="4" max="4" width="38.33203125" style="184" customWidth="1"/>
    <col min="5" max="5" width="44.33203125" style="184" customWidth="1"/>
    <col min="6" max="6" width="20.83203125" style="187" customWidth="1"/>
    <col min="7" max="7" width="11.83203125" style="186" customWidth="1"/>
    <col min="8" max="8" width="16.6640625" style="186" customWidth="1"/>
    <col min="9" max="9" width="18.5" style="187" customWidth="1"/>
    <col min="10" max="10" width="30.5" style="187" customWidth="1"/>
    <col min="11" max="11" width="30.1640625" style="188" customWidth="1"/>
    <col min="12" max="12" width="28.6640625" style="188" customWidth="1"/>
    <col min="13" max="14" width="15.33203125" style="188" customWidth="1"/>
    <col min="15" max="15" width="13.5" style="188" customWidth="1"/>
    <col min="16" max="16" width="22" style="188" customWidth="1"/>
    <col min="17" max="17" width="15.6640625" style="188" customWidth="1"/>
    <col min="18" max="19" width="19.1640625" style="184" customWidth="1"/>
    <col min="20" max="21" width="18.33203125" style="188" customWidth="1"/>
    <col min="22" max="22" width="25.1640625" style="188" customWidth="1"/>
    <col min="23" max="25" width="25.1640625" style="184" customWidth="1"/>
    <col min="26" max="26" width="21.83203125" style="184" customWidth="1"/>
    <col min="27" max="16384" width="10.83203125" style="184"/>
  </cols>
  <sheetData>
    <row r="1" spans="1:26" ht="52.5" customHeight="1" thickBot="1">
      <c r="A1" s="255"/>
      <c r="B1" s="256"/>
      <c r="C1" s="256"/>
      <c r="D1" s="256"/>
      <c r="E1" s="257" t="s">
        <v>0</v>
      </c>
      <c r="F1" s="258"/>
      <c r="G1" s="258"/>
      <c r="H1" s="258"/>
      <c r="I1" s="258"/>
      <c r="J1" s="259"/>
      <c r="K1" s="259"/>
      <c r="L1" s="259"/>
      <c r="M1" s="259"/>
      <c r="N1" s="259"/>
      <c r="O1" s="259"/>
      <c r="P1" s="259"/>
      <c r="Q1" s="259"/>
      <c r="R1" s="259"/>
      <c r="S1" s="259"/>
      <c r="T1" s="259"/>
      <c r="U1" s="259"/>
      <c r="V1" s="259"/>
      <c r="W1" s="259"/>
      <c r="X1" s="259"/>
      <c r="Y1" s="259"/>
      <c r="Z1" s="260"/>
    </row>
    <row r="2" spans="1:26" ht="43.5" customHeight="1" thickBot="1">
      <c r="A2" s="261" t="s">
        <v>1</v>
      </c>
      <c r="B2" s="262"/>
      <c r="C2" s="262"/>
      <c r="D2" s="263"/>
      <c r="E2" s="263"/>
      <c r="F2" s="263"/>
      <c r="G2" s="263"/>
      <c r="H2" s="263"/>
      <c r="I2" s="264"/>
      <c r="J2" s="185" t="s">
        <v>2</v>
      </c>
      <c r="K2" s="265">
        <v>2021</v>
      </c>
      <c r="L2" s="266"/>
      <c r="M2" s="266"/>
      <c r="N2" s="266"/>
      <c r="O2" s="266"/>
      <c r="P2" s="266"/>
      <c r="Q2" s="266"/>
      <c r="R2" s="266"/>
      <c r="S2" s="266"/>
      <c r="T2" s="266"/>
      <c r="U2" s="266"/>
      <c r="V2" s="266"/>
      <c r="W2" s="266"/>
      <c r="X2" s="266"/>
      <c r="Y2" s="266"/>
      <c r="Z2" s="267"/>
    </row>
    <row r="3" spans="1:26" ht="15" thickBot="1"/>
    <row r="4" spans="1:26" ht="60.75" customHeight="1" thickBot="1">
      <c r="A4" s="268" t="s">
        <v>3</v>
      </c>
      <c r="B4" s="269"/>
      <c r="C4" s="269"/>
      <c r="D4" s="269"/>
      <c r="E4" s="269"/>
      <c r="F4" s="269"/>
      <c r="G4" s="269"/>
      <c r="H4" s="269"/>
      <c r="I4" s="269"/>
      <c r="J4" s="269"/>
      <c r="K4" s="269"/>
      <c r="L4" s="269"/>
      <c r="M4" s="269"/>
      <c r="N4" s="269"/>
      <c r="O4" s="269"/>
      <c r="P4" s="269"/>
      <c r="Q4" s="269"/>
      <c r="R4" s="269"/>
      <c r="S4" s="269"/>
      <c r="T4" s="269"/>
      <c r="U4" s="269"/>
      <c r="V4" s="269"/>
      <c r="W4" s="269"/>
      <c r="X4" s="269"/>
      <c r="Y4" s="269"/>
      <c r="Z4" s="270"/>
    </row>
    <row r="5" spans="1:26" ht="51" customHeight="1" thickBot="1">
      <c r="A5" s="247" t="s">
        <v>4</v>
      </c>
      <c r="B5" s="248"/>
      <c r="C5" s="251" t="s">
        <v>5</v>
      </c>
      <c r="D5" s="253" t="s">
        <v>6</v>
      </c>
      <c r="E5" s="253" t="s">
        <v>7</v>
      </c>
      <c r="F5" s="253" t="s">
        <v>8</v>
      </c>
      <c r="G5" s="253" t="s">
        <v>9</v>
      </c>
      <c r="H5" s="271" t="s">
        <v>10</v>
      </c>
      <c r="I5" s="273" t="s">
        <v>11</v>
      </c>
      <c r="J5" s="274"/>
      <c r="K5" s="275" t="s">
        <v>12</v>
      </c>
      <c r="L5" s="251" t="s">
        <v>13</v>
      </c>
      <c r="M5" s="277" t="s">
        <v>14</v>
      </c>
      <c r="N5" s="278"/>
      <c r="O5" s="279"/>
      <c r="P5" s="251" t="s">
        <v>15</v>
      </c>
      <c r="Q5" s="251" t="s">
        <v>16</v>
      </c>
      <c r="R5" s="251" t="s">
        <v>17</v>
      </c>
      <c r="S5" s="280" t="s">
        <v>18</v>
      </c>
      <c r="T5" s="281" t="s">
        <v>19</v>
      </c>
      <c r="U5" s="251" t="s">
        <v>20</v>
      </c>
      <c r="V5" s="251" t="s">
        <v>21</v>
      </c>
      <c r="W5" s="251" t="s">
        <v>22</v>
      </c>
      <c r="X5" s="251" t="s">
        <v>23</v>
      </c>
      <c r="Y5" s="251" t="s">
        <v>24</v>
      </c>
      <c r="Z5" s="283" t="s">
        <v>25</v>
      </c>
    </row>
    <row r="6" spans="1:26" ht="54" customHeight="1">
      <c r="A6" s="249"/>
      <c r="B6" s="250"/>
      <c r="C6" s="252"/>
      <c r="D6" s="254"/>
      <c r="E6" s="254"/>
      <c r="F6" s="254"/>
      <c r="G6" s="254"/>
      <c r="H6" s="272"/>
      <c r="I6" s="189" t="s">
        <v>26</v>
      </c>
      <c r="J6" s="189" t="s">
        <v>27</v>
      </c>
      <c r="K6" s="276"/>
      <c r="L6" s="252"/>
      <c r="M6" s="190" t="s">
        <v>28</v>
      </c>
      <c r="N6" s="190" t="s">
        <v>29</v>
      </c>
      <c r="O6" s="190" t="s">
        <v>30</v>
      </c>
      <c r="P6" s="252"/>
      <c r="Q6" s="252"/>
      <c r="R6" s="252"/>
      <c r="S6" s="280"/>
      <c r="T6" s="282"/>
      <c r="U6" s="252"/>
      <c r="V6" s="252"/>
      <c r="W6" s="252"/>
      <c r="X6" s="252" t="s">
        <v>23</v>
      </c>
      <c r="Y6" s="252" t="s">
        <v>31</v>
      </c>
      <c r="Z6" s="284" t="s">
        <v>25</v>
      </c>
    </row>
    <row r="7" spans="1:26" ht="78" customHeight="1">
      <c r="A7" s="98">
        <v>1</v>
      </c>
      <c r="B7" s="191" t="s">
        <v>230</v>
      </c>
      <c r="C7" s="139">
        <v>1</v>
      </c>
      <c r="D7" s="101" t="s">
        <v>231</v>
      </c>
      <c r="E7" s="102" t="s">
        <v>232</v>
      </c>
      <c r="F7" s="103" t="s">
        <v>52</v>
      </c>
      <c r="G7" s="104">
        <v>1</v>
      </c>
      <c r="H7" s="103" t="s">
        <v>233</v>
      </c>
      <c r="I7" s="103" t="s">
        <v>35</v>
      </c>
      <c r="J7" s="103" t="s">
        <v>234</v>
      </c>
      <c r="K7" s="103" t="s">
        <v>37</v>
      </c>
      <c r="L7" s="103" t="s">
        <v>235</v>
      </c>
      <c r="M7" s="104"/>
      <c r="N7" s="104"/>
      <c r="O7" s="105" t="s">
        <v>38</v>
      </c>
      <c r="P7" s="106" t="s">
        <v>236</v>
      </c>
      <c r="Q7" s="103" t="s">
        <v>237</v>
      </c>
      <c r="R7" s="103" t="s">
        <v>41</v>
      </c>
      <c r="S7" s="107" t="s">
        <v>42</v>
      </c>
      <c r="T7" s="108">
        <v>44348</v>
      </c>
      <c r="U7" s="108">
        <v>44561</v>
      </c>
      <c r="V7" s="109" t="s">
        <v>56</v>
      </c>
      <c r="W7" s="110" t="s">
        <v>238</v>
      </c>
      <c r="X7" s="139" t="s">
        <v>44</v>
      </c>
      <c r="Y7" s="139" t="s">
        <v>45</v>
      </c>
      <c r="Z7" s="139" t="s">
        <v>65</v>
      </c>
    </row>
    <row r="8" spans="1:26" ht="47" customHeight="1">
      <c r="A8" s="98">
        <v>1</v>
      </c>
      <c r="B8" s="191" t="s">
        <v>230</v>
      </c>
      <c r="C8" s="139">
        <v>2</v>
      </c>
      <c r="D8" s="101" t="s">
        <v>239</v>
      </c>
      <c r="E8" s="102" t="s">
        <v>240</v>
      </c>
      <c r="F8" s="103" t="s">
        <v>52</v>
      </c>
      <c r="G8" s="104">
        <v>1</v>
      </c>
      <c r="H8" s="103" t="s">
        <v>233</v>
      </c>
      <c r="I8" s="103" t="s">
        <v>35</v>
      </c>
      <c r="J8" s="103" t="s">
        <v>241</v>
      </c>
      <c r="K8" s="103" t="s">
        <v>37</v>
      </c>
      <c r="L8" s="103" t="s">
        <v>235</v>
      </c>
      <c r="M8" s="104"/>
      <c r="N8" s="104"/>
      <c r="O8" s="105" t="s">
        <v>38</v>
      </c>
      <c r="P8" s="106" t="s">
        <v>236</v>
      </c>
      <c r="Q8" s="103" t="s">
        <v>237</v>
      </c>
      <c r="R8" s="103" t="s">
        <v>41</v>
      </c>
      <c r="S8" s="107" t="s">
        <v>42</v>
      </c>
      <c r="T8" s="108">
        <v>44348</v>
      </c>
      <c r="U8" s="108">
        <v>44561</v>
      </c>
      <c r="V8" s="109" t="s">
        <v>56</v>
      </c>
      <c r="W8" s="110" t="s">
        <v>238</v>
      </c>
      <c r="X8" s="139" t="s">
        <v>44</v>
      </c>
      <c r="Y8" s="139" t="s">
        <v>45</v>
      </c>
      <c r="Z8" s="139" t="s">
        <v>65</v>
      </c>
    </row>
    <row r="9" spans="1:26" ht="47" customHeight="1">
      <c r="A9" s="98">
        <v>1</v>
      </c>
      <c r="B9" s="191" t="s">
        <v>32</v>
      </c>
      <c r="C9" s="139">
        <v>3</v>
      </c>
      <c r="D9" s="101" t="s">
        <v>242</v>
      </c>
      <c r="E9" s="102" t="s">
        <v>243</v>
      </c>
      <c r="F9" s="103" t="s">
        <v>33</v>
      </c>
      <c r="G9" s="104">
        <v>1</v>
      </c>
      <c r="H9" s="103" t="s">
        <v>244</v>
      </c>
      <c r="I9" s="103" t="s">
        <v>35</v>
      </c>
      <c r="J9" s="103" t="s">
        <v>245</v>
      </c>
      <c r="K9" s="103" t="s">
        <v>37</v>
      </c>
      <c r="L9" s="103" t="s">
        <v>246</v>
      </c>
      <c r="M9" s="104"/>
      <c r="N9" s="104"/>
      <c r="O9" s="105" t="s">
        <v>38</v>
      </c>
      <c r="P9" s="106" t="s">
        <v>39</v>
      </c>
      <c r="Q9" s="103" t="s">
        <v>247</v>
      </c>
      <c r="R9" s="103" t="s">
        <v>248</v>
      </c>
      <c r="S9" s="107" t="s">
        <v>249</v>
      </c>
      <c r="T9" s="108">
        <v>44440</v>
      </c>
      <c r="U9" s="108">
        <v>44441</v>
      </c>
      <c r="V9" s="109" t="s">
        <v>43</v>
      </c>
      <c r="W9" s="110" t="s">
        <v>238</v>
      </c>
      <c r="X9" s="139" t="s">
        <v>44</v>
      </c>
      <c r="Y9" s="139" t="s">
        <v>45</v>
      </c>
      <c r="Z9" s="139" t="s">
        <v>250</v>
      </c>
    </row>
    <row r="10" spans="1:26" ht="47" customHeight="1">
      <c r="A10" s="98">
        <v>1</v>
      </c>
      <c r="B10" s="191" t="s">
        <v>32</v>
      </c>
      <c r="C10" s="139">
        <v>4</v>
      </c>
      <c r="D10" s="101" t="s">
        <v>251</v>
      </c>
      <c r="E10" s="102" t="s">
        <v>252</v>
      </c>
      <c r="F10" s="103" t="s">
        <v>72</v>
      </c>
      <c r="G10" s="103" t="s">
        <v>253</v>
      </c>
      <c r="H10" s="103" t="s">
        <v>254</v>
      </c>
      <c r="I10" s="103" t="s">
        <v>35</v>
      </c>
      <c r="J10" s="103" t="s">
        <v>255</v>
      </c>
      <c r="K10" s="103" t="s">
        <v>256</v>
      </c>
      <c r="L10" s="103" t="s">
        <v>257</v>
      </c>
      <c r="M10" s="105" t="s">
        <v>38</v>
      </c>
      <c r="N10" s="104"/>
      <c r="O10" s="105" t="s">
        <v>258</v>
      </c>
      <c r="P10" s="106" t="s">
        <v>259</v>
      </c>
      <c r="Q10" s="103" t="s">
        <v>260</v>
      </c>
      <c r="R10" s="103" t="s">
        <v>47</v>
      </c>
      <c r="S10" s="107" t="s">
        <v>48</v>
      </c>
      <c r="T10" s="108">
        <v>44317</v>
      </c>
      <c r="U10" s="108">
        <v>44561</v>
      </c>
      <c r="V10" s="109" t="s">
        <v>261</v>
      </c>
      <c r="W10" s="110" t="s">
        <v>238</v>
      </c>
      <c r="X10" s="139" t="s">
        <v>44</v>
      </c>
      <c r="Y10" s="139" t="s">
        <v>45</v>
      </c>
      <c r="Z10" s="139" t="s">
        <v>262</v>
      </c>
    </row>
    <row r="11" spans="1:26" ht="47" customHeight="1">
      <c r="A11" s="98">
        <v>1</v>
      </c>
      <c r="B11" s="191" t="s">
        <v>32</v>
      </c>
      <c r="C11" s="139">
        <v>5</v>
      </c>
      <c r="D11" s="101" t="s">
        <v>263</v>
      </c>
      <c r="E11" s="102" t="s">
        <v>264</v>
      </c>
      <c r="F11" s="103" t="s">
        <v>72</v>
      </c>
      <c r="G11" s="103" t="s">
        <v>265</v>
      </c>
      <c r="H11" s="103" t="s">
        <v>254</v>
      </c>
      <c r="I11" s="103" t="s">
        <v>35</v>
      </c>
      <c r="J11" s="103" t="s">
        <v>266</v>
      </c>
      <c r="K11" s="103" t="s">
        <v>256</v>
      </c>
      <c r="L11" s="103" t="s">
        <v>267</v>
      </c>
      <c r="M11" s="104"/>
      <c r="N11" s="104"/>
      <c r="O11" s="105" t="s">
        <v>38</v>
      </c>
      <c r="P11" s="106" t="s">
        <v>39</v>
      </c>
      <c r="Q11" s="103" t="s">
        <v>268</v>
      </c>
      <c r="R11" s="103" t="s">
        <v>47</v>
      </c>
      <c r="S11" s="107" t="s">
        <v>48</v>
      </c>
      <c r="T11" s="108">
        <v>44317</v>
      </c>
      <c r="U11" s="108">
        <v>44561</v>
      </c>
      <c r="V11" s="109" t="s">
        <v>261</v>
      </c>
      <c r="W11" s="110" t="s">
        <v>238</v>
      </c>
      <c r="X11" s="139" t="s">
        <v>44</v>
      </c>
      <c r="Y11" s="139" t="s">
        <v>45</v>
      </c>
      <c r="Z11" s="139" t="s">
        <v>269</v>
      </c>
    </row>
    <row r="12" spans="1:26" ht="47" customHeight="1">
      <c r="A12" s="98">
        <v>1</v>
      </c>
      <c r="B12" s="191" t="s">
        <v>32</v>
      </c>
      <c r="C12" s="139">
        <v>6</v>
      </c>
      <c r="D12" s="101" t="s">
        <v>270</v>
      </c>
      <c r="E12" s="101" t="s">
        <v>271</v>
      </c>
      <c r="F12" s="103" t="s">
        <v>272</v>
      </c>
      <c r="G12" s="104">
        <v>1</v>
      </c>
      <c r="H12" s="103" t="s">
        <v>273</v>
      </c>
      <c r="I12" s="103" t="s">
        <v>35</v>
      </c>
      <c r="J12" s="103" t="s">
        <v>274</v>
      </c>
      <c r="K12" s="103" t="s">
        <v>102</v>
      </c>
      <c r="L12" s="103" t="s">
        <v>275</v>
      </c>
      <c r="M12" s="104"/>
      <c r="N12" s="104"/>
      <c r="O12" s="105" t="s">
        <v>38</v>
      </c>
      <c r="P12" s="106" t="s">
        <v>276</v>
      </c>
      <c r="Q12" s="103" t="s">
        <v>103</v>
      </c>
      <c r="R12" s="103" t="s">
        <v>277</v>
      </c>
      <c r="S12" s="107" t="s">
        <v>42</v>
      </c>
      <c r="T12" s="108">
        <v>44317</v>
      </c>
      <c r="U12" s="108">
        <v>44561</v>
      </c>
      <c r="V12" s="109" t="s">
        <v>278</v>
      </c>
      <c r="W12" s="110" t="s">
        <v>238</v>
      </c>
      <c r="X12" s="139" t="s">
        <v>44</v>
      </c>
      <c r="Y12" s="139" t="s">
        <v>45</v>
      </c>
      <c r="Z12" s="139" t="s">
        <v>65</v>
      </c>
    </row>
    <row r="13" spans="1:26" ht="47" customHeight="1">
      <c r="A13" s="98">
        <v>1</v>
      </c>
      <c r="B13" s="191" t="s">
        <v>32</v>
      </c>
      <c r="C13" s="139">
        <v>7</v>
      </c>
      <c r="D13" s="101" t="s">
        <v>279</v>
      </c>
      <c r="E13" s="102" t="s">
        <v>280</v>
      </c>
      <c r="F13" s="103" t="s">
        <v>281</v>
      </c>
      <c r="G13" s="104">
        <v>1</v>
      </c>
      <c r="H13" s="103" t="s">
        <v>282</v>
      </c>
      <c r="I13" s="103" t="s">
        <v>35</v>
      </c>
      <c r="J13" s="103" t="s">
        <v>283</v>
      </c>
      <c r="K13" s="103" t="s">
        <v>102</v>
      </c>
      <c r="L13" s="103" t="s">
        <v>284</v>
      </c>
      <c r="M13" s="104"/>
      <c r="N13" s="104"/>
      <c r="O13" s="105" t="s">
        <v>38</v>
      </c>
      <c r="P13" s="106" t="s">
        <v>276</v>
      </c>
      <c r="Q13" s="103" t="s">
        <v>285</v>
      </c>
      <c r="R13" s="103" t="s">
        <v>41</v>
      </c>
      <c r="S13" s="107" t="s">
        <v>42</v>
      </c>
      <c r="T13" s="108">
        <v>44317</v>
      </c>
      <c r="U13" s="108">
        <v>44469</v>
      </c>
      <c r="V13" s="109" t="s">
        <v>278</v>
      </c>
      <c r="W13" s="110" t="s">
        <v>238</v>
      </c>
      <c r="X13" s="139" t="s">
        <v>44</v>
      </c>
      <c r="Y13" s="139" t="s">
        <v>45</v>
      </c>
      <c r="Z13" s="139" t="s">
        <v>65</v>
      </c>
    </row>
    <row r="14" spans="1:26" ht="47" customHeight="1">
      <c r="A14" s="98">
        <v>1</v>
      </c>
      <c r="B14" s="191" t="s">
        <v>32</v>
      </c>
      <c r="C14" s="139">
        <v>8</v>
      </c>
      <c r="D14" s="101" t="s">
        <v>105</v>
      </c>
      <c r="E14" s="102" t="s">
        <v>106</v>
      </c>
      <c r="F14" s="103" t="s">
        <v>107</v>
      </c>
      <c r="G14" s="104">
        <v>50</v>
      </c>
      <c r="H14" s="103" t="s">
        <v>108</v>
      </c>
      <c r="I14" s="103" t="s">
        <v>109</v>
      </c>
      <c r="J14" s="103" t="s">
        <v>286</v>
      </c>
      <c r="K14" s="103" t="s">
        <v>59</v>
      </c>
      <c r="L14" s="103" t="s">
        <v>111</v>
      </c>
      <c r="M14" s="105" t="s">
        <v>287</v>
      </c>
      <c r="N14" s="104"/>
      <c r="O14" s="105" t="s">
        <v>288</v>
      </c>
      <c r="P14" s="106" t="s">
        <v>289</v>
      </c>
      <c r="Q14" s="103" t="s">
        <v>290</v>
      </c>
      <c r="R14" s="103" t="s">
        <v>41</v>
      </c>
      <c r="S14" s="107" t="s">
        <v>42</v>
      </c>
      <c r="T14" s="108">
        <v>44316</v>
      </c>
      <c r="U14" s="108">
        <v>44561</v>
      </c>
      <c r="V14" s="109" t="s">
        <v>104</v>
      </c>
      <c r="W14" s="110" t="s">
        <v>291</v>
      </c>
      <c r="X14" s="139" t="s">
        <v>44</v>
      </c>
      <c r="Y14" s="139" t="s">
        <v>45</v>
      </c>
      <c r="Z14" s="139" t="s">
        <v>65</v>
      </c>
    </row>
    <row r="15" spans="1:26" ht="47" customHeight="1">
      <c r="A15" s="98">
        <v>1</v>
      </c>
      <c r="B15" s="191" t="s">
        <v>32</v>
      </c>
      <c r="C15" s="139">
        <v>9</v>
      </c>
      <c r="D15" s="101" t="s">
        <v>292</v>
      </c>
      <c r="E15" s="102" t="s">
        <v>293</v>
      </c>
      <c r="F15" s="103" t="s">
        <v>294</v>
      </c>
      <c r="G15" s="104">
        <v>3</v>
      </c>
      <c r="H15" s="103" t="s">
        <v>295</v>
      </c>
      <c r="I15" s="103" t="s">
        <v>35</v>
      </c>
      <c r="J15" s="103" t="s">
        <v>296</v>
      </c>
      <c r="K15" s="103" t="s">
        <v>59</v>
      </c>
      <c r="L15" s="103" t="s">
        <v>126</v>
      </c>
      <c r="M15" s="104"/>
      <c r="N15" s="104"/>
      <c r="O15" s="105" t="s">
        <v>288</v>
      </c>
      <c r="P15" s="106" t="s">
        <v>297</v>
      </c>
      <c r="Q15" s="103" t="s">
        <v>297</v>
      </c>
      <c r="R15" s="103" t="s">
        <v>277</v>
      </c>
      <c r="S15" s="107" t="s">
        <v>42</v>
      </c>
      <c r="T15" s="108">
        <v>44326</v>
      </c>
      <c r="U15" s="108">
        <v>44454</v>
      </c>
      <c r="V15" s="109" t="s">
        <v>298</v>
      </c>
      <c r="W15" s="110" t="s">
        <v>238</v>
      </c>
      <c r="X15" s="139" t="s">
        <v>44</v>
      </c>
      <c r="Y15" s="139" t="s">
        <v>45</v>
      </c>
      <c r="Z15" s="139" t="s">
        <v>299</v>
      </c>
    </row>
    <row r="16" spans="1:26" ht="47" customHeight="1">
      <c r="A16" s="98">
        <v>1</v>
      </c>
      <c r="B16" s="191" t="s">
        <v>32</v>
      </c>
      <c r="C16" s="139">
        <v>10</v>
      </c>
      <c r="D16" s="101" t="s">
        <v>300</v>
      </c>
      <c r="E16" s="102" t="s">
        <v>301</v>
      </c>
      <c r="F16" s="103" t="s">
        <v>294</v>
      </c>
      <c r="G16" s="104">
        <v>3</v>
      </c>
      <c r="H16" s="103" t="s">
        <v>302</v>
      </c>
      <c r="I16" s="103" t="s">
        <v>35</v>
      </c>
      <c r="J16" s="103" t="s">
        <v>303</v>
      </c>
      <c r="K16" s="103" t="s">
        <v>59</v>
      </c>
      <c r="L16" s="103" t="s">
        <v>126</v>
      </c>
      <c r="M16" s="104"/>
      <c r="N16" s="104"/>
      <c r="O16" s="105" t="s">
        <v>288</v>
      </c>
      <c r="P16" s="106" t="s">
        <v>304</v>
      </c>
      <c r="Q16" s="103" t="s">
        <v>40</v>
      </c>
      <c r="R16" s="103" t="s">
        <v>277</v>
      </c>
      <c r="S16" s="107" t="s">
        <v>42</v>
      </c>
      <c r="T16" s="108">
        <v>44256</v>
      </c>
      <c r="U16" s="108">
        <v>44454</v>
      </c>
      <c r="V16" s="109" t="s">
        <v>298</v>
      </c>
      <c r="W16" s="110" t="s">
        <v>238</v>
      </c>
      <c r="X16" s="139" t="s">
        <v>44</v>
      </c>
      <c r="Y16" s="139" t="s">
        <v>45</v>
      </c>
      <c r="Z16" s="139" t="s">
        <v>305</v>
      </c>
    </row>
    <row r="17" spans="1:69" ht="47" customHeight="1">
      <c r="A17" s="98">
        <v>1</v>
      </c>
      <c r="B17" s="191" t="s">
        <v>32</v>
      </c>
      <c r="C17" s="139">
        <v>11</v>
      </c>
      <c r="D17" s="101" t="s">
        <v>306</v>
      </c>
      <c r="E17" s="102" t="s">
        <v>307</v>
      </c>
      <c r="F17" s="103" t="s">
        <v>294</v>
      </c>
      <c r="G17" s="104">
        <v>4</v>
      </c>
      <c r="H17" s="103" t="s">
        <v>308</v>
      </c>
      <c r="I17" s="103" t="s">
        <v>35</v>
      </c>
      <c r="J17" s="103" t="s">
        <v>309</v>
      </c>
      <c r="K17" s="103" t="s">
        <v>37</v>
      </c>
      <c r="L17" s="103" t="s">
        <v>125</v>
      </c>
      <c r="M17" s="104"/>
      <c r="N17" s="104"/>
      <c r="O17" s="105" t="s">
        <v>38</v>
      </c>
      <c r="P17" s="106" t="s">
        <v>297</v>
      </c>
      <c r="Q17" s="103" t="s">
        <v>297</v>
      </c>
      <c r="R17" s="103" t="s">
        <v>277</v>
      </c>
      <c r="S17" s="107" t="s">
        <v>42</v>
      </c>
      <c r="T17" s="108">
        <v>44378</v>
      </c>
      <c r="U17" s="108">
        <v>44531</v>
      </c>
      <c r="V17" s="109" t="s">
        <v>310</v>
      </c>
      <c r="W17" s="110" t="s">
        <v>238</v>
      </c>
      <c r="X17" s="139" t="s">
        <v>44</v>
      </c>
      <c r="Y17" s="139" t="s">
        <v>45</v>
      </c>
      <c r="Z17" s="139" t="s">
        <v>305</v>
      </c>
    </row>
    <row r="18" spans="1:69" ht="47" customHeight="1">
      <c r="A18" s="98">
        <v>1</v>
      </c>
      <c r="B18" s="191" t="s">
        <v>32</v>
      </c>
      <c r="C18" s="139">
        <v>12</v>
      </c>
      <c r="D18" s="101" t="s">
        <v>311</v>
      </c>
      <c r="E18" s="102" t="s">
        <v>312</v>
      </c>
      <c r="F18" s="103" t="s">
        <v>313</v>
      </c>
      <c r="G18" s="104">
        <v>4</v>
      </c>
      <c r="H18" s="103" t="s">
        <v>314</v>
      </c>
      <c r="I18" s="103" t="s">
        <v>35</v>
      </c>
      <c r="J18" s="103" t="s">
        <v>213</v>
      </c>
      <c r="K18" s="103" t="s">
        <v>315</v>
      </c>
      <c r="L18" s="103" t="s">
        <v>316</v>
      </c>
      <c r="M18" s="104"/>
      <c r="N18" s="104"/>
      <c r="O18" s="105" t="s">
        <v>288</v>
      </c>
      <c r="P18" s="106" t="s">
        <v>317</v>
      </c>
      <c r="Q18" s="103" t="s">
        <v>297</v>
      </c>
      <c r="R18" s="103" t="s">
        <v>42</v>
      </c>
      <c r="S18" s="107" t="s">
        <v>42</v>
      </c>
      <c r="T18" s="108">
        <v>44246</v>
      </c>
      <c r="U18" s="108">
        <v>44344</v>
      </c>
      <c r="V18" s="109" t="s">
        <v>318</v>
      </c>
      <c r="W18" s="110" t="s">
        <v>238</v>
      </c>
      <c r="X18" s="139" t="s">
        <v>44</v>
      </c>
      <c r="Y18" s="139" t="s">
        <v>45</v>
      </c>
      <c r="Z18" s="139" t="s">
        <v>305</v>
      </c>
    </row>
    <row r="19" spans="1:69" ht="47" customHeight="1">
      <c r="A19" s="98">
        <v>1</v>
      </c>
      <c r="B19" s="191" t="s">
        <v>32</v>
      </c>
      <c r="C19" s="139">
        <v>13</v>
      </c>
      <c r="D19" s="101" t="s">
        <v>319</v>
      </c>
      <c r="E19" s="102" t="s">
        <v>320</v>
      </c>
      <c r="F19" s="103" t="s">
        <v>321</v>
      </c>
      <c r="G19" s="104">
        <v>1</v>
      </c>
      <c r="H19" s="103" t="s">
        <v>34</v>
      </c>
      <c r="I19" s="103" t="s">
        <v>35</v>
      </c>
      <c r="J19" s="103" t="s">
        <v>322</v>
      </c>
      <c r="K19" s="103" t="s">
        <v>37</v>
      </c>
      <c r="L19" s="103" t="s">
        <v>323</v>
      </c>
      <c r="M19" s="104"/>
      <c r="N19" s="104"/>
      <c r="O19" s="105" t="s">
        <v>38</v>
      </c>
      <c r="P19" s="106" t="s">
        <v>236</v>
      </c>
      <c r="Q19" s="103" t="s">
        <v>324</v>
      </c>
      <c r="R19" s="103" t="s">
        <v>277</v>
      </c>
      <c r="S19" s="107" t="s">
        <v>42</v>
      </c>
      <c r="T19" s="108">
        <v>44287</v>
      </c>
      <c r="U19" s="108">
        <v>44530</v>
      </c>
      <c r="V19" s="109" t="s">
        <v>325</v>
      </c>
      <c r="W19" s="110" t="s">
        <v>326</v>
      </c>
      <c r="X19" s="139" t="s">
        <v>44</v>
      </c>
      <c r="Y19" s="139" t="s">
        <v>45</v>
      </c>
      <c r="Z19" s="139" t="s">
        <v>327</v>
      </c>
    </row>
    <row r="20" spans="1:69" ht="47" customHeight="1">
      <c r="A20" s="98">
        <v>1</v>
      </c>
      <c r="B20" s="191" t="s">
        <v>32</v>
      </c>
      <c r="C20" s="139">
        <v>14</v>
      </c>
      <c r="D20" s="101" t="s">
        <v>328</v>
      </c>
      <c r="E20" s="102" t="s">
        <v>329</v>
      </c>
      <c r="F20" s="103" t="s">
        <v>330</v>
      </c>
      <c r="G20" s="104">
        <v>3</v>
      </c>
      <c r="H20" s="103" t="s">
        <v>34</v>
      </c>
      <c r="I20" s="103" t="s">
        <v>35</v>
      </c>
      <c r="J20" s="103" t="s">
        <v>331</v>
      </c>
      <c r="K20" s="103" t="s">
        <v>37</v>
      </c>
      <c r="L20" s="103" t="s">
        <v>332</v>
      </c>
      <c r="M20" s="104"/>
      <c r="N20" s="104"/>
      <c r="O20" s="105" t="s">
        <v>38</v>
      </c>
      <c r="P20" s="106" t="s">
        <v>236</v>
      </c>
      <c r="Q20" s="103" t="s">
        <v>333</v>
      </c>
      <c r="R20" s="103" t="s">
        <v>41</v>
      </c>
      <c r="S20" s="107" t="s">
        <v>42</v>
      </c>
      <c r="T20" s="108">
        <v>44211</v>
      </c>
      <c r="U20" s="108">
        <v>44530</v>
      </c>
      <c r="V20" s="109" t="s">
        <v>325</v>
      </c>
      <c r="W20" s="110" t="s">
        <v>334</v>
      </c>
      <c r="X20" s="139" t="s">
        <v>44</v>
      </c>
      <c r="Y20" s="139" t="s">
        <v>335</v>
      </c>
      <c r="Z20" s="139" t="s">
        <v>327</v>
      </c>
    </row>
    <row r="21" spans="1:69" ht="47" customHeight="1">
      <c r="A21" s="98">
        <v>1</v>
      </c>
      <c r="B21" s="191" t="s">
        <v>32</v>
      </c>
      <c r="C21" s="139">
        <v>15</v>
      </c>
      <c r="D21" s="101" t="s">
        <v>336</v>
      </c>
      <c r="E21" s="102" t="s">
        <v>337</v>
      </c>
      <c r="F21" s="103" t="s">
        <v>338</v>
      </c>
      <c r="G21" s="104">
        <v>1</v>
      </c>
      <c r="H21" s="103" t="s">
        <v>339</v>
      </c>
      <c r="I21" s="103" t="s">
        <v>35</v>
      </c>
      <c r="J21" s="103" t="s">
        <v>340</v>
      </c>
      <c r="K21" s="103" t="s">
        <v>341</v>
      </c>
      <c r="L21" s="103" t="s">
        <v>342</v>
      </c>
      <c r="M21" s="104"/>
      <c r="N21" s="104"/>
      <c r="O21" s="105" t="s">
        <v>38</v>
      </c>
      <c r="P21" s="106" t="s">
        <v>343</v>
      </c>
      <c r="Q21" s="103" t="s">
        <v>344</v>
      </c>
      <c r="R21" s="103" t="s">
        <v>345</v>
      </c>
      <c r="S21" s="107" t="s">
        <v>346</v>
      </c>
      <c r="T21" s="108">
        <v>44211</v>
      </c>
      <c r="U21" s="108">
        <v>44316</v>
      </c>
      <c r="V21" s="109" t="s">
        <v>60</v>
      </c>
      <c r="W21" s="110" t="s">
        <v>347</v>
      </c>
      <c r="X21" s="139" t="s">
        <v>44</v>
      </c>
      <c r="Y21" s="139" t="s">
        <v>348</v>
      </c>
      <c r="Z21" s="139" t="s">
        <v>349</v>
      </c>
    </row>
    <row r="22" spans="1:69" ht="47" customHeight="1">
      <c r="A22" s="98">
        <v>1</v>
      </c>
      <c r="B22" s="191" t="s">
        <v>32</v>
      </c>
      <c r="C22" s="139">
        <v>16</v>
      </c>
      <c r="D22" s="101" t="s">
        <v>66</v>
      </c>
      <c r="E22" s="102" t="s">
        <v>350</v>
      </c>
      <c r="F22" s="103" t="s">
        <v>351</v>
      </c>
      <c r="G22" s="104">
        <v>1</v>
      </c>
      <c r="H22" s="103" t="s">
        <v>67</v>
      </c>
      <c r="I22" s="103" t="s">
        <v>35</v>
      </c>
      <c r="J22" s="103" t="s">
        <v>68</v>
      </c>
      <c r="K22" s="103" t="s">
        <v>40</v>
      </c>
      <c r="L22" s="103" t="s">
        <v>69</v>
      </c>
      <c r="M22" s="104"/>
      <c r="N22" s="104"/>
      <c r="O22" s="105" t="s">
        <v>38</v>
      </c>
      <c r="P22" s="106" t="s">
        <v>55</v>
      </c>
      <c r="Q22" s="103" t="s">
        <v>70</v>
      </c>
      <c r="R22" s="103" t="s">
        <v>277</v>
      </c>
      <c r="S22" s="107" t="s">
        <v>42</v>
      </c>
      <c r="T22" s="108">
        <v>44237</v>
      </c>
      <c r="U22" s="108">
        <v>44561</v>
      </c>
      <c r="V22" s="109" t="s">
        <v>71</v>
      </c>
      <c r="W22" s="110" t="s">
        <v>238</v>
      </c>
      <c r="X22" s="139" t="s">
        <v>44</v>
      </c>
      <c r="Y22" s="139" t="s">
        <v>45</v>
      </c>
      <c r="Z22" s="139" t="s">
        <v>65</v>
      </c>
    </row>
    <row r="23" spans="1:69" ht="47" customHeight="1">
      <c r="A23" s="98">
        <v>1</v>
      </c>
      <c r="B23" s="191" t="s">
        <v>32</v>
      </c>
      <c r="C23" s="139">
        <v>17</v>
      </c>
      <c r="D23" s="101" t="s">
        <v>352</v>
      </c>
      <c r="E23" s="102" t="s">
        <v>353</v>
      </c>
      <c r="F23" s="103" t="s">
        <v>354</v>
      </c>
      <c r="G23" s="104">
        <v>3</v>
      </c>
      <c r="H23" s="103" t="s">
        <v>355</v>
      </c>
      <c r="I23" s="103" t="s">
        <v>35</v>
      </c>
      <c r="J23" s="103" t="s">
        <v>356</v>
      </c>
      <c r="K23" s="103" t="s">
        <v>37</v>
      </c>
      <c r="L23" s="103" t="s">
        <v>357</v>
      </c>
      <c r="M23" s="104"/>
      <c r="N23" s="104"/>
      <c r="O23" s="105" t="s">
        <v>38</v>
      </c>
      <c r="P23" s="106" t="s">
        <v>236</v>
      </c>
      <c r="Q23" s="103" t="s">
        <v>358</v>
      </c>
      <c r="R23" s="103" t="s">
        <v>359</v>
      </c>
      <c r="S23" s="107" t="s">
        <v>360</v>
      </c>
      <c r="T23" s="108">
        <v>44378</v>
      </c>
      <c r="U23" s="108">
        <v>44545</v>
      </c>
      <c r="V23" s="109" t="s">
        <v>361</v>
      </c>
      <c r="W23" s="110" t="s">
        <v>238</v>
      </c>
      <c r="X23" s="139" t="s">
        <v>44</v>
      </c>
      <c r="Y23" s="139" t="s">
        <v>45</v>
      </c>
      <c r="Z23" s="139" t="s">
        <v>46</v>
      </c>
    </row>
    <row r="24" spans="1:69" ht="47" customHeight="1">
      <c r="A24" s="111">
        <v>1</v>
      </c>
      <c r="B24" s="192" t="s">
        <v>32</v>
      </c>
      <c r="C24" s="139">
        <v>18</v>
      </c>
      <c r="D24" s="101" t="s">
        <v>362</v>
      </c>
      <c r="E24" s="113" t="s">
        <v>363</v>
      </c>
      <c r="F24" s="114" t="s">
        <v>364</v>
      </c>
      <c r="G24" s="115">
        <v>1</v>
      </c>
      <c r="H24" s="114" t="s">
        <v>365</v>
      </c>
      <c r="I24" s="114" t="s">
        <v>35</v>
      </c>
      <c r="J24" s="114" t="s">
        <v>366</v>
      </c>
      <c r="K24" s="114" t="s">
        <v>169</v>
      </c>
      <c r="L24" s="114" t="s">
        <v>367</v>
      </c>
      <c r="M24" s="115"/>
      <c r="N24" s="115"/>
      <c r="O24" s="116" t="s">
        <v>38</v>
      </c>
      <c r="P24" s="106" t="s">
        <v>236</v>
      </c>
      <c r="Q24" s="114" t="s">
        <v>358</v>
      </c>
      <c r="R24" s="114" t="s">
        <v>98</v>
      </c>
      <c r="S24" s="117" t="s">
        <v>98</v>
      </c>
      <c r="T24" s="118">
        <v>44208</v>
      </c>
      <c r="U24" s="118">
        <v>44226</v>
      </c>
      <c r="V24" s="119" t="s">
        <v>99</v>
      </c>
      <c r="W24" s="120" t="s">
        <v>238</v>
      </c>
      <c r="X24" s="146" t="s">
        <v>44</v>
      </c>
      <c r="Y24" s="146" t="s">
        <v>45</v>
      </c>
      <c r="Z24" s="146" t="s">
        <v>368</v>
      </c>
    </row>
    <row r="25" spans="1:69" s="195" customFormat="1" ht="93" customHeight="1">
      <c r="A25" s="111">
        <v>1</v>
      </c>
      <c r="B25" s="192" t="s">
        <v>32</v>
      </c>
      <c r="C25" s="139">
        <v>19</v>
      </c>
      <c r="D25" s="101" t="s">
        <v>369</v>
      </c>
      <c r="E25" s="122" t="s">
        <v>370</v>
      </c>
      <c r="F25" s="103" t="s">
        <v>371</v>
      </c>
      <c r="G25" s="103" t="s">
        <v>372</v>
      </c>
      <c r="H25" s="193" t="s">
        <v>373</v>
      </c>
      <c r="I25" s="139" t="s">
        <v>40</v>
      </c>
      <c r="J25" s="103" t="s">
        <v>87</v>
      </c>
      <c r="K25" s="139" t="s">
        <v>37</v>
      </c>
      <c r="L25" s="103" t="s">
        <v>374</v>
      </c>
      <c r="M25" s="104"/>
      <c r="N25" s="104"/>
      <c r="O25" s="105" t="s">
        <v>38</v>
      </c>
      <c r="P25" s="139" t="s">
        <v>236</v>
      </c>
      <c r="Q25" s="139" t="s">
        <v>297</v>
      </c>
      <c r="R25" s="103" t="s">
        <v>98</v>
      </c>
      <c r="S25" s="103" t="s">
        <v>98</v>
      </c>
      <c r="T25" s="108">
        <v>44197</v>
      </c>
      <c r="U25" s="194">
        <v>44561</v>
      </c>
      <c r="V25" s="104" t="s">
        <v>375</v>
      </c>
      <c r="W25" s="110" t="s">
        <v>376</v>
      </c>
      <c r="X25" s="139" t="s">
        <v>44</v>
      </c>
      <c r="Y25" s="139" t="s">
        <v>45</v>
      </c>
      <c r="Z25" s="139" t="s">
        <v>115</v>
      </c>
      <c r="AA25" s="184"/>
      <c r="AB25" s="184"/>
      <c r="AC25" s="184"/>
      <c r="AD25" s="184"/>
      <c r="AE25" s="184"/>
      <c r="AF25" s="184"/>
      <c r="AG25" s="184"/>
      <c r="AH25" s="184"/>
      <c r="AI25" s="184"/>
      <c r="AJ25" s="184"/>
      <c r="AK25" s="184"/>
      <c r="AL25" s="184"/>
      <c r="AM25" s="184"/>
      <c r="AN25" s="184"/>
      <c r="AO25" s="184"/>
      <c r="AP25" s="184"/>
      <c r="AQ25" s="184"/>
      <c r="AR25" s="184"/>
      <c r="AS25" s="184"/>
      <c r="AT25" s="184"/>
      <c r="AU25" s="184"/>
      <c r="AV25" s="184"/>
      <c r="AW25" s="184"/>
      <c r="AX25" s="184"/>
      <c r="AY25" s="184"/>
      <c r="AZ25" s="184"/>
      <c r="BA25" s="184"/>
      <c r="BB25" s="184"/>
      <c r="BC25" s="184"/>
      <c r="BD25" s="184"/>
      <c r="BE25" s="184"/>
      <c r="BF25" s="184"/>
      <c r="BG25" s="184"/>
      <c r="BH25" s="184"/>
      <c r="BI25" s="184"/>
      <c r="BJ25" s="184"/>
      <c r="BK25" s="184"/>
      <c r="BL25" s="184"/>
      <c r="BM25" s="184"/>
      <c r="BN25" s="184"/>
      <c r="BO25" s="184"/>
      <c r="BP25" s="184"/>
      <c r="BQ25" s="184"/>
    </row>
    <row r="26" spans="1:69" s="195" customFormat="1" ht="95" customHeight="1">
      <c r="A26" s="98">
        <v>1</v>
      </c>
      <c r="B26" s="191" t="s">
        <v>32</v>
      </c>
      <c r="C26" s="139">
        <v>20</v>
      </c>
      <c r="D26" s="122" t="s">
        <v>377</v>
      </c>
      <c r="E26" s="122" t="s">
        <v>378</v>
      </c>
      <c r="F26" s="107" t="s">
        <v>371</v>
      </c>
      <c r="G26" s="107" t="s">
        <v>372</v>
      </c>
      <c r="H26" s="107" t="s">
        <v>379</v>
      </c>
      <c r="I26" s="107" t="s">
        <v>40</v>
      </c>
      <c r="J26" s="107" t="s">
        <v>87</v>
      </c>
      <c r="K26" s="107" t="s">
        <v>37</v>
      </c>
      <c r="L26" s="107" t="s">
        <v>374</v>
      </c>
      <c r="M26" s="125"/>
      <c r="N26" s="125"/>
      <c r="O26" s="126" t="s">
        <v>38</v>
      </c>
      <c r="P26" s="127" t="s">
        <v>236</v>
      </c>
      <c r="Q26" s="107" t="s">
        <v>297</v>
      </c>
      <c r="R26" s="107" t="s">
        <v>98</v>
      </c>
      <c r="S26" s="107" t="s">
        <v>98</v>
      </c>
      <c r="T26" s="128">
        <v>44197</v>
      </c>
      <c r="U26" s="128">
        <v>44561</v>
      </c>
      <c r="V26" s="129" t="s">
        <v>375</v>
      </c>
      <c r="W26" s="130" t="s">
        <v>376</v>
      </c>
      <c r="X26" s="196" t="s">
        <v>44</v>
      </c>
      <c r="Y26" s="196" t="s">
        <v>45</v>
      </c>
      <c r="Z26" s="196" t="s">
        <v>115</v>
      </c>
      <c r="AA26" s="184"/>
      <c r="AB26" s="184"/>
      <c r="AC26" s="184"/>
      <c r="AD26" s="184"/>
      <c r="AE26" s="184"/>
      <c r="AF26" s="184"/>
      <c r="AG26" s="184"/>
      <c r="AH26" s="184"/>
      <c r="AI26" s="184"/>
      <c r="AJ26" s="184"/>
      <c r="AK26" s="184"/>
      <c r="AL26" s="184"/>
      <c r="AM26" s="184"/>
      <c r="AN26" s="184"/>
      <c r="AO26" s="184"/>
      <c r="AP26" s="184"/>
      <c r="AQ26" s="184"/>
      <c r="AR26" s="184"/>
      <c r="AS26" s="184"/>
      <c r="AT26" s="184"/>
      <c r="AU26" s="184"/>
      <c r="AV26" s="184"/>
      <c r="AW26" s="184"/>
      <c r="AX26" s="184"/>
      <c r="AY26" s="184"/>
      <c r="AZ26" s="184"/>
      <c r="BA26" s="184"/>
      <c r="BB26" s="184"/>
      <c r="BC26" s="184"/>
      <c r="BD26" s="184"/>
      <c r="BE26" s="184"/>
      <c r="BF26" s="184"/>
      <c r="BG26" s="184"/>
      <c r="BH26" s="184"/>
      <c r="BI26" s="184"/>
      <c r="BJ26" s="184"/>
      <c r="BK26" s="184"/>
      <c r="BL26" s="184"/>
      <c r="BM26" s="184"/>
      <c r="BN26" s="184"/>
      <c r="BO26" s="184"/>
      <c r="BP26" s="184"/>
      <c r="BQ26" s="184"/>
    </row>
    <row r="27" spans="1:69" ht="47" customHeight="1">
      <c r="A27" s="98">
        <v>1</v>
      </c>
      <c r="B27" s="191" t="s">
        <v>32</v>
      </c>
      <c r="C27" s="139">
        <v>21</v>
      </c>
      <c r="D27" s="197" t="s">
        <v>380</v>
      </c>
      <c r="E27" s="133" t="s">
        <v>81</v>
      </c>
      <c r="F27" s="107" t="s">
        <v>50</v>
      </c>
      <c r="G27" s="125">
        <v>2</v>
      </c>
      <c r="H27" s="107" t="s">
        <v>82</v>
      </c>
      <c r="I27" s="107" t="s">
        <v>35</v>
      </c>
      <c r="J27" s="107" t="s">
        <v>83</v>
      </c>
      <c r="K27" s="107" t="s">
        <v>37</v>
      </c>
      <c r="L27" s="107" t="s">
        <v>84</v>
      </c>
      <c r="M27" s="134" t="s">
        <v>287</v>
      </c>
      <c r="N27" s="126" t="s">
        <v>38</v>
      </c>
      <c r="O27" s="126" t="s">
        <v>38</v>
      </c>
      <c r="P27" s="127" t="s">
        <v>381</v>
      </c>
      <c r="Q27" s="107" t="s">
        <v>40</v>
      </c>
      <c r="R27" s="107" t="s">
        <v>47</v>
      </c>
      <c r="S27" s="107" t="s">
        <v>48</v>
      </c>
      <c r="T27" s="128">
        <v>44377</v>
      </c>
      <c r="U27" s="128">
        <v>44560</v>
      </c>
      <c r="V27" s="129" t="s">
        <v>85</v>
      </c>
      <c r="W27" s="130" t="s">
        <v>238</v>
      </c>
      <c r="X27" s="196" t="s">
        <v>44</v>
      </c>
      <c r="Y27" s="196" t="s">
        <v>86</v>
      </c>
      <c r="Z27" s="196" t="s">
        <v>65</v>
      </c>
    </row>
    <row r="28" spans="1:69" ht="47" customHeight="1">
      <c r="A28" s="98">
        <v>1</v>
      </c>
      <c r="B28" s="191" t="s">
        <v>32</v>
      </c>
      <c r="C28" s="139">
        <v>22</v>
      </c>
      <c r="D28" s="136" t="s">
        <v>382</v>
      </c>
      <c r="E28" s="136" t="s">
        <v>383</v>
      </c>
      <c r="F28" s="103" t="s">
        <v>94</v>
      </c>
      <c r="G28" s="104">
        <v>1</v>
      </c>
      <c r="H28" s="103" t="s">
        <v>95</v>
      </c>
      <c r="I28" s="103" t="s">
        <v>35</v>
      </c>
      <c r="J28" s="103" t="s">
        <v>384</v>
      </c>
      <c r="K28" s="103" t="s">
        <v>54</v>
      </c>
      <c r="L28" s="103" t="s">
        <v>385</v>
      </c>
      <c r="M28" s="104"/>
      <c r="N28" s="105" t="s">
        <v>38</v>
      </c>
      <c r="O28" s="105" t="s">
        <v>38</v>
      </c>
      <c r="P28" s="106" t="s">
        <v>381</v>
      </c>
      <c r="Q28" s="103" t="s">
        <v>97</v>
      </c>
      <c r="R28" s="103" t="s">
        <v>98</v>
      </c>
      <c r="S28" s="107" t="s">
        <v>98</v>
      </c>
      <c r="T28" s="108">
        <v>44209</v>
      </c>
      <c r="U28" s="108">
        <v>44316</v>
      </c>
      <c r="V28" s="109" t="s">
        <v>85</v>
      </c>
      <c r="W28" s="110" t="s">
        <v>238</v>
      </c>
      <c r="X28" s="139" t="s">
        <v>44</v>
      </c>
      <c r="Y28" s="139" t="s">
        <v>45</v>
      </c>
      <c r="Z28" s="139" t="s">
        <v>49</v>
      </c>
    </row>
    <row r="29" spans="1:69" ht="89" customHeight="1">
      <c r="A29" s="98">
        <v>1</v>
      </c>
      <c r="B29" s="191" t="s">
        <v>32</v>
      </c>
      <c r="C29" s="139">
        <v>23</v>
      </c>
      <c r="D29" s="136" t="s">
        <v>386</v>
      </c>
      <c r="E29" s="136" t="s">
        <v>387</v>
      </c>
      <c r="F29" s="103" t="s">
        <v>94</v>
      </c>
      <c r="G29" s="104">
        <v>1</v>
      </c>
      <c r="H29" s="103" t="s">
        <v>388</v>
      </c>
      <c r="I29" s="103" t="s">
        <v>35</v>
      </c>
      <c r="J29" s="103" t="s">
        <v>384</v>
      </c>
      <c r="K29" s="103" t="s">
        <v>54</v>
      </c>
      <c r="L29" s="103" t="s">
        <v>235</v>
      </c>
      <c r="M29" s="104"/>
      <c r="N29" s="104"/>
      <c r="O29" s="105" t="s">
        <v>38</v>
      </c>
      <c r="P29" s="106" t="s">
        <v>381</v>
      </c>
      <c r="Q29" s="103" t="s">
        <v>389</v>
      </c>
      <c r="R29" s="103" t="s">
        <v>277</v>
      </c>
      <c r="S29" s="107" t="s">
        <v>42</v>
      </c>
      <c r="T29" s="108">
        <v>44256</v>
      </c>
      <c r="U29" s="108">
        <v>44316</v>
      </c>
      <c r="V29" s="109" t="s">
        <v>85</v>
      </c>
      <c r="W29" s="110" t="s">
        <v>238</v>
      </c>
      <c r="X29" s="139" t="s">
        <v>44</v>
      </c>
      <c r="Y29" s="139" t="s">
        <v>45</v>
      </c>
      <c r="Z29" s="139" t="s">
        <v>49</v>
      </c>
    </row>
    <row r="30" spans="1:69" ht="47" customHeight="1">
      <c r="A30" s="98">
        <v>1</v>
      </c>
      <c r="B30" s="191" t="s">
        <v>32</v>
      </c>
      <c r="C30" s="139">
        <v>24</v>
      </c>
      <c r="D30" s="136" t="s">
        <v>390</v>
      </c>
      <c r="E30" s="102" t="s">
        <v>391</v>
      </c>
      <c r="F30" s="103" t="s">
        <v>50</v>
      </c>
      <c r="G30" s="104">
        <v>1</v>
      </c>
      <c r="H30" s="103" t="s">
        <v>392</v>
      </c>
      <c r="I30" s="103" t="s">
        <v>35</v>
      </c>
      <c r="J30" s="103" t="s">
        <v>87</v>
      </c>
      <c r="K30" s="103" t="s">
        <v>37</v>
      </c>
      <c r="L30" s="103" t="s">
        <v>84</v>
      </c>
      <c r="M30" s="104"/>
      <c r="N30" s="104"/>
      <c r="O30" s="105" t="s">
        <v>38</v>
      </c>
      <c r="P30" s="106" t="s">
        <v>381</v>
      </c>
      <c r="Q30" s="103" t="s">
        <v>40</v>
      </c>
      <c r="R30" s="103" t="s">
        <v>47</v>
      </c>
      <c r="S30" s="107" t="s">
        <v>48</v>
      </c>
      <c r="T30" s="108">
        <v>44377</v>
      </c>
      <c r="U30" s="108">
        <v>44499</v>
      </c>
      <c r="V30" s="109" t="s">
        <v>85</v>
      </c>
      <c r="W30" s="110" t="s">
        <v>238</v>
      </c>
      <c r="X30" s="139" t="s">
        <v>44</v>
      </c>
      <c r="Y30" s="139" t="s">
        <v>86</v>
      </c>
      <c r="Z30" s="139" t="s">
        <v>65</v>
      </c>
    </row>
    <row r="31" spans="1:69" ht="47" customHeight="1">
      <c r="A31" s="98">
        <v>1</v>
      </c>
      <c r="B31" s="191" t="s">
        <v>32</v>
      </c>
      <c r="C31" s="139">
        <v>25</v>
      </c>
      <c r="D31" s="136" t="s">
        <v>393</v>
      </c>
      <c r="E31" s="102" t="s">
        <v>394</v>
      </c>
      <c r="F31" s="103" t="s">
        <v>395</v>
      </c>
      <c r="G31" s="104">
        <v>1</v>
      </c>
      <c r="H31" s="103" t="s">
        <v>396</v>
      </c>
      <c r="I31" s="103" t="s">
        <v>35</v>
      </c>
      <c r="J31" s="103" t="s">
        <v>397</v>
      </c>
      <c r="K31" s="103" t="s">
        <v>398</v>
      </c>
      <c r="L31" s="103" t="s">
        <v>399</v>
      </c>
      <c r="M31" s="104"/>
      <c r="N31" s="105" t="s">
        <v>38</v>
      </c>
      <c r="O31" s="140"/>
      <c r="P31" s="106" t="s">
        <v>400</v>
      </c>
      <c r="Q31" s="103" t="s">
        <v>40</v>
      </c>
      <c r="R31" s="103" t="s">
        <v>47</v>
      </c>
      <c r="S31" s="107" t="s">
        <v>48</v>
      </c>
      <c r="T31" s="108">
        <v>44197</v>
      </c>
      <c r="U31" s="108">
        <v>44560</v>
      </c>
      <c r="V31" s="109" t="s">
        <v>74</v>
      </c>
      <c r="W31" s="110" t="s">
        <v>401</v>
      </c>
      <c r="X31" s="139" t="s">
        <v>402</v>
      </c>
      <c r="Y31" s="139" t="s">
        <v>403</v>
      </c>
      <c r="Z31" s="139" t="s">
        <v>404</v>
      </c>
    </row>
    <row r="32" spans="1:69" ht="47" customHeight="1">
      <c r="A32" s="98">
        <v>1</v>
      </c>
      <c r="B32" s="191" t="s">
        <v>32</v>
      </c>
      <c r="C32" s="139">
        <v>26</v>
      </c>
      <c r="D32" s="136" t="s">
        <v>642</v>
      </c>
      <c r="E32" s="101" t="s">
        <v>643</v>
      </c>
      <c r="F32" s="103" t="s">
        <v>644</v>
      </c>
      <c r="G32" s="104">
        <v>1</v>
      </c>
      <c r="H32" s="103" t="s">
        <v>388</v>
      </c>
      <c r="I32" s="103" t="s">
        <v>35</v>
      </c>
      <c r="J32" s="103" t="s">
        <v>645</v>
      </c>
      <c r="K32" s="103" t="s">
        <v>646</v>
      </c>
      <c r="L32" s="103" t="s">
        <v>647</v>
      </c>
      <c r="M32" s="104"/>
      <c r="N32" s="140"/>
      <c r="O32" s="105" t="s">
        <v>38</v>
      </c>
      <c r="P32" s="106" t="s">
        <v>381</v>
      </c>
      <c r="Q32" s="103" t="s">
        <v>40</v>
      </c>
      <c r="R32" s="139" t="s">
        <v>648</v>
      </c>
      <c r="S32" s="139" t="s">
        <v>48</v>
      </c>
      <c r="T32" s="108">
        <v>44256</v>
      </c>
      <c r="U32" s="108">
        <v>44470</v>
      </c>
      <c r="V32" s="109" t="s">
        <v>649</v>
      </c>
      <c r="W32" s="198" t="s">
        <v>650</v>
      </c>
      <c r="X32" s="139" t="s">
        <v>402</v>
      </c>
      <c r="Y32" s="139" t="s">
        <v>86</v>
      </c>
      <c r="Z32" s="139" t="s">
        <v>49</v>
      </c>
    </row>
    <row r="33" spans="1:77" ht="47" customHeight="1">
      <c r="A33" s="98">
        <v>1</v>
      </c>
      <c r="B33" s="191" t="s">
        <v>32</v>
      </c>
      <c r="C33" s="139">
        <v>27</v>
      </c>
      <c r="D33" s="136" t="s">
        <v>651</v>
      </c>
      <c r="E33" s="102" t="s">
        <v>652</v>
      </c>
      <c r="F33" s="103" t="s">
        <v>653</v>
      </c>
      <c r="G33" s="104">
        <v>1</v>
      </c>
      <c r="H33" s="103" t="s">
        <v>388</v>
      </c>
      <c r="I33" s="103" t="s">
        <v>35</v>
      </c>
      <c r="J33" s="103" t="s">
        <v>645</v>
      </c>
      <c r="K33" s="103" t="s">
        <v>646</v>
      </c>
      <c r="L33" s="103" t="s">
        <v>654</v>
      </c>
      <c r="M33" s="104"/>
      <c r="N33" s="140"/>
      <c r="O33" s="105" t="s">
        <v>38</v>
      </c>
      <c r="P33" s="106" t="s">
        <v>381</v>
      </c>
      <c r="Q33" s="103" t="s">
        <v>40</v>
      </c>
      <c r="R33" s="139" t="s">
        <v>47</v>
      </c>
      <c r="S33" s="139" t="s">
        <v>346</v>
      </c>
      <c r="T33" s="108">
        <v>44409</v>
      </c>
      <c r="U33" s="108">
        <v>44501</v>
      </c>
      <c r="V33" s="109" t="s">
        <v>649</v>
      </c>
      <c r="W33" s="198" t="s">
        <v>650</v>
      </c>
      <c r="X33" s="139" t="s">
        <v>402</v>
      </c>
      <c r="Y33" s="139" t="s">
        <v>86</v>
      </c>
      <c r="Z33" s="139" t="s">
        <v>49</v>
      </c>
    </row>
    <row r="34" spans="1:77" ht="47" customHeight="1">
      <c r="A34" s="98">
        <v>1</v>
      </c>
      <c r="B34" s="191" t="s">
        <v>32</v>
      </c>
      <c r="C34" s="139">
        <v>28</v>
      </c>
      <c r="D34" s="136" t="s">
        <v>655</v>
      </c>
      <c r="E34" s="199" t="s">
        <v>656</v>
      </c>
      <c r="F34" s="200" t="s">
        <v>657</v>
      </c>
      <c r="G34" s="104">
        <v>1</v>
      </c>
      <c r="H34" s="103" t="s">
        <v>388</v>
      </c>
      <c r="I34" s="103" t="s">
        <v>35</v>
      </c>
      <c r="J34" s="103" t="s">
        <v>658</v>
      </c>
      <c r="K34" s="103" t="s">
        <v>659</v>
      </c>
      <c r="L34" s="103" t="s">
        <v>660</v>
      </c>
      <c r="M34" s="104"/>
      <c r="N34" s="140"/>
      <c r="O34" s="105" t="s">
        <v>38</v>
      </c>
      <c r="P34" s="106" t="s">
        <v>381</v>
      </c>
      <c r="Q34" s="103" t="s">
        <v>661</v>
      </c>
      <c r="R34" s="139" t="s">
        <v>127</v>
      </c>
      <c r="S34" s="107" t="s">
        <v>42</v>
      </c>
      <c r="T34" s="108">
        <v>44322</v>
      </c>
      <c r="U34" s="108" t="s">
        <v>662</v>
      </c>
      <c r="V34" s="109" t="s">
        <v>663</v>
      </c>
      <c r="W34" s="198" t="s">
        <v>650</v>
      </c>
      <c r="X34" s="139" t="s">
        <v>402</v>
      </c>
      <c r="Y34" s="139" t="s">
        <v>86</v>
      </c>
      <c r="Z34" s="139" t="s">
        <v>49</v>
      </c>
    </row>
    <row r="35" spans="1:77" ht="47" customHeight="1">
      <c r="A35" s="98">
        <v>1</v>
      </c>
      <c r="B35" s="191" t="s">
        <v>32</v>
      </c>
      <c r="C35" s="139">
        <v>29</v>
      </c>
      <c r="D35" s="136" t="s">
        <v>664</v>
      </c>
      <c r="E35" s="102" t="s">
        <v>665</v>
      </c>
      <c r="F35" s="103" t="s">
        <v>666</v>
      </c>
      <c r="G35" s="104">
        <v>4</v>
      </c>
      <c r="H35" s="103" t="s">
        <v>667</v>
      </c>
      <c r="I35" s="103" t="s">
        <v>35</v>
      </c>
      <c r="J35" s="103" t="s">
        <v>668</v>
      </c>
      <c r="K35" s="103" t="s">
        <v>669</v>
      </c>
      <c r="L35" s="103" t="s">
        <v>670</v>
      </c>
      <c r="M35" s="104"/>
      <c r="N35" s="140"/>
      <c r="O35" s="105" t="s">
        <v>38</v>
      </c>
      <c r="P35" s="106" t="s">
        <v>671</v>
      </c>
      <c r="Q35" s="103" t="s">
        <v>672</v>
      </c>
      <c r="R35" s="139" t="s">
        <v>673</v>
      </c>
      <c r="S35" s="139" t="s">
        <v>674</v>
      </c>
      <c r="T35" s="108">
        <v>44362</v>
      </c>
      <c r="U35" s="108">
        <v>44561</v>
      </c>
      <c r="V35" s="109" t="s">
        <v>675</v>
      </c>
      <c r="W35" s="198" t="s">
        <v>676</v>
      </c>
      <c r="X35" s="139" t="s">
        <v>44</v>
      </c>
      <c r="Y35" s="139" t="s">
        <v>677</v>
      </c>
      <c r="Z35" s="139" t="s">
        <v>678</v>
      </c>
    </row>
    <row r="36" spans="1:77" ht="47" customHeight="1">
      <c r="A36" s="98">
        <v>1</v>
      </c>
      <c r="B36" s="191" t="s">
        <v>32</v>
      </c>
      <c r="C36" s="139">
        <v>43</v>
      </c>
      <c r="D36" s="201" t="s">
        <v>679</v>
      </c>
      <c r="E36" s="136" t="s">
        <v>680</v>
      </c>
      <c r="F36" s="103" t="s">
        <v>681</v>
      </c>
      <c r="G36" s="104">
        <v>2</v>
      </c>
      <c r="H36" s="103" t="s">
        <v>682</v>
      </c>
      <c r="I36" s="103" t="s">
        <v>35</v>
      </c>
      <c r="J36" s="103" t="s">
        <v>683</v>
      </c>
      <c r="K36" s="103" t="s">
        <v>341</v>
      </c>
      <c r="L36" s="103" t="s">
        <v>684</v>
      </c>
      <c r="M36" s="105" t="s">
        <v>288</v>
      </c>
      <c r="N36" s="140"/>
      <c r="O36" s="105" t="s">
        <v>288</v>
      </c>
      <c r="P36" s="106" t="s">
        <v>685</v>
      </c>
      <c r="Q36" s="103" t="s">
        <v>686</v>
      </c>
      <c r="R36" s="139" t="s">
        <v>687</v>
      </c>
      <c r="S36" s="139" t="s">
        <v>360</v>
      </c>
      <c r="T36" s="108">
        <v>44392</v>
      </c>
      <c r="U36" s="108">
        <v>44561</v>
      </c>
      <c r="V36" s="139" t="s">
        <v>85</v>
      </c>
      <c r="W36" s="110" t="s">
        <v>238</v>
      </c>
      <c r="X36" s="139" t="s">
        <v>44</v>
      </c>
      <c r="Y36" s="139" t="s">
        <v>86</v>
      </c>
      <c r="Z36" s="139" t="s">
        <v>688</v>
      </c>
    </row>
    <row r="37" spans="1:77" s="104" customFormat="1" ht="43" customHeight="1">
      <c r="A37" s="138">
        <v>2</v>
      </c>
      <c r="B37" s="139" t="s">
        <v>114</v>
      </c>
      <c r="C37" s="139">
        <v>30</v>
      </c>
      <c r="D37" s="136" t="s">
        <v>405</v>
      </c>
      <c r="E37" s="136" t="s">
        <v>406</v>
      </c>
      <c r="F37" s="139" t="s">
        <v>407</v>
      </c>
      <c r="G37" s="140">
        <v>1</v>
      </c>
      <c r="H37" s="139" t="s">
        <v>408</v>
      </c>
      <c r="I37" s="139" t="s">
        <v>40</v>
      </c>
      <c r="J37" s="139" t="s">
        <v>40</v>
      </c>
      <c r="K37" s="139" t="s">
        <v>40</v>
      </c>
      <c r="L37" s="139" t="s">
        <v>40</v>
      </c>
      <c r="M37" s="139" t="s">
        <v>40</v>
      </c>
      <c r="N37" s="139" t="s">
        <v>40</v>
      </c>
      <c r="O37" s="139" t="s">
        <v>40</v>
      </c>
      <c r="P37" s="139" t="s">
        <v>40</v>
      </c>
      <c r="Q37" s="139" t="s">
        <v>40</v>
      </c>
      <c r="R37" s="139"/>
      <c r="S37" s="139" t="s">
        <v>40</v>
      </c>
      <c r="T37" s="141">
        <v>44211</v>
      </c>
      <c r="U37" s="141">
        <v>44255</v>
      </c>
      <c r="V37" s="139" t="s">
        <v>85</v>
      </c>
      <c r="W37" s="110" t="s">
        <v>238</v>
      </c>
      <c r="X37" s="139" t="s">
        <v>44</v>
      </c>
      <c r="Y37" s="139" t="s">
        <v>86</v>
      </c>
      <c r="Z37" s="139" t="s">
        <v>115</v>
      </c>
      <c r="AA37" s="184"/>
      <c r="AB37" s="184"/>
      <c r="AC37" s="184"/>
      <c r="AD37" s="184"/>
      <c r="AE37" s="184"/>
      <c r="AF37" s="184"/>
      <c r="AG37" s="184"/>
      <c r="AH37" s="184"/>
      <c r="AI37" s="184"/>
      <c r="AJ37" s="184"/>
      <c r="AK37" s="184"/>
      <c r="AL37" s="184"/>
      <c r="AM37" s="184"/>
      <c r="AN37" s="184"/>
      <c r="AO37" s="184"/>
      <c r="AP37" s="184"/>
      <c r="AQ37" s="184"/>
      <c r="AR37" s="184"/>
      <c r="AS37" s="184"/>
      <c r="AT37" s="184"/>
      <c r="AU37" s="184"/>
      <c r="AV37" s="184"/>
      <c r="AW37" s="184"/>
      <c r="AX37" s="184"/>
      <c r="AY37" s="184"/>
      <c r="AZ37" s="184"/>
      <c r="BA37" s="184"/>
      <c r="BB37" s="184"/>
      <c r="BC37" s="184"/>
      <c r="BD37" s="184"/>
      <c r="BE37" s="184"/>
      <c r="BF37" s="184"/>
      <c r="BG37" s="184"/>
      <c r="BH37" s="184"/>
      <c r="BI37" s="184"/>
      <c r="BJ37" s="184"/>
      <c r="BK37" s="184"/>
      <c r="BL37" s="184"/>
      <c r="BM37" s="184"/>
      <c r="BN37" s="184"/>
      <c r="BO37" s="184"/>
      <c r="BP37" s="184"/>
      <c r="BQ37" s="184"/>
    </row>
    <row r="38" spans="1:77" s="195" customFormat="1" ht="47" customHeight="1">
      <c r="A38" s="138">
        <v>2</v>
      </c>
      <c r="B38" s="139" t="s">
        <v>114</v>
      </c>
      <c r="C38" s="139">
        <v>31</v>
      </c>
      <c r="D38" s="136" t="s">
        <v>409</v>
      </c>
      <c r="E38" s="136" t="s">
        <v>410</v>
      </c>
      <c r="F38" s="139" t="s">
        <v>63</v>
      </c>
      <c r="G38" s="140">
        <v>1</v>
      </c>
      <c r="H38" s="139" t="s">
        <v>411</v>
      </c>
      <c r="I38" s="139" t="s">
        <v>40</v>
      </c>
      <c r="J38" s="139" t="s">
        <v>40</v>
      </c>
      <c r="K38" s="139" t="s">
        <v>40</v>
      </c>
      <c r="L38" s="139" t="s">
        <v>40</v>
      </c>
      <c r="M38" s="139" t="s">
        <v>40</v>
      </c>
      <c r="N38" s="139" t="s">
        <v>40</v>
      </c>
      <c r="O38" s="139" t="s">
        <v>40</v>
      </c>
      <c r="P38" s="139" t="s">
        <v>40</v>
      </c>
      <c r="Q38" s="139" t="s">
        <v>40</v>
      </c>
      <c r="R38" s="139" t="s">
        <v>40</v>
      </c>
      <c r="S38" s="139" t="s">
        <v>40</v>
      </c>
      <c r="T38" s="141">
        <v>44228</v>
      </c>
      <c r="U38" s="141">
        <v>44211</v>
      </c>
      <c r="V38" s="139" t="s">
        <v>85</v>
      </c>
      <c r="W38" s="110" t="s">
        <v>238</v>
      </c>
      <c r="X38" s="139" t="s">
        <v>44</v>
      </c>
      <c r="Y38" s="139" t="s">
        <v>86</v>
      </c>
      <c r="Z38" s="139" t="s">
        <v>115</v>
      </c>
      <c r="AA38" s="184"/>
      <c r="AB38" s="184"/>
      <c r="AC38" s="184"/>
      <c r="AD38" s="184"/>
      <c r="AE38" s="184"/>
      <c r="AF38" s="184"/>
      <c r="AG38" s="184"/>
      <c r="AH38" s="184"/>
      <c r="AI38" s="184"/>
      <c r="AJ38" s="184"/>
      <c r="AK38" s="184"/>
      <c r="AL38" s="184"/>
      <c r="AM38" s="184"/>
      <c r="AN38" s="184"/>
      <c r="AO38" s="184"/>
      <c r="AP38" s="184"/>
      <c r="AQ38" s="184"/>
      <c r="AR38" s="184"/>
      <c r="AS38" s="184"/>
      <c r="AT38" s="184"/>
      <c r="AU38" s="184"/>
      <c r="AV38" s="184"/>
      <c r="AW38" s="184"/>
      <c r="AX38" s="184"/>
      <c r="AY38" s="184"/>
      <c r="AZ38" s="184"/>
      <c r="BA38" s="184"/>
      <c r="BB38" s="184"/>
      <c r="BC38" s="184"/>
      <c r="BD38" s="184"/>
      <c r="BE38" s="184"/>
      <c r="BF38" s="184"/>
      <c r="BG38" s="184"/>
      <c r="BH38" s="184"/>
      <c r="BI38" s="184"/>
      <c r="BJ38" s="184"/>
      <c r="BK38" s="184"/>
      <c r="BL38" s="184"/>
      <c r="BM38" s="184"/>
      <c r="BN38" s="184"/>
      <c r="BO38" s="184"/>
      <c r="BP38" s="184"/>
      <c r="BQ38" s="184"/>
      <c r="BR38" s="184"/>
      <c r="BS38" s="184"/>
      <c r="BT38" s="184"/>
      <c r="BU38" s="184"/>
      <c r="BV38" s="184"/>
      <c r="BW38" s="184"/>
      <c r="BX38" s="184"/>
      <c r="BY38" s="184"/>
    </row>
    <row r="39" spans="1:77" ht="47" customHeight="1">
      <c r="A39" s="138">
        <v>2</v>
      </c>
      <c r="B39" s="139" t="s">
        <v>114</v>
      </c>
      <c r="C39" s="139">
        <v>32</v>
      </c>
      <c r="D39" s="136" t="s">
        <v>412</v>
      </c>
      <c r="E39" s="136" t="s">
        <v>413</v>
      </c>
      <c r="F39" s="139" t="s">
        <v>414</v>
      </c>
      <c r="G39" s="140">
        <v>1</v>
      </c>
      <c r="H39" s="139" t="s">
        <v>415</v>
      </c>
      <c r="I39" s="139" t="s">
        <v>40</v>
      </c>
      <c r="J39" s="139" t="s">
        <v>40</v>
      </c>
      <c r="K39" s="139" t="s">
        <v>40</v>
      </c>
      <c r="L39" s="139" t="s">
        <v>40</v>
      </c>
      <c r="M39" s="139" t="s">
        <v>40</v>
      </c>
      <c r="N39" s="139" t="s">
        <v>40</v>
      </c>
      <c r="O39" s="139" t="s">
        <v>40</v>
      </c>
      <c r="P39" s="139" t="s">
        <v>40</v>
      </c>
      <c r="Q39" s="139" t="s">
        <v>40</v>
      </c>
      <c r="R39" s="139" t="s">
        <v>40</v>
      </c>
      <c r="S39" s="139" t="s">
        <v>40</v>
      </c>
      <c r="T39" s="141">
        <v>44211</v>
      </c>
      <c r="U39" s="141">
        <v>44255</v>
      </c>
      <c r="V39" s="139" t="s">
        <v>85</v>
      </c>
      <c r="W39" s="110" t="s">
        <v>238</v>
      </c>
      <c r="X39" s="139" t="s">
        <v>44</v>
      </c>
      <c r="Y39" s="139" t="s">
        <v>86</v>
      </c>
      <c r="Z39" s="139" t="s">
        <v>115</v>
      </c>
    </row>
    <row r="40" spans="1:77" ht="47" customHeight="1">
      <c r="A40" s="138">
        <v>2</v>
      </c>
      <c r="B40" s="139" t="s">
        <v>114</v>
      </c>
      <c r="C40" s="139">
        <v>33</v>
      </c>
      <c r="D40" s="136" t="s">
        <v>416</v>
      </c>
      <c r="E40" s="136" t="s">
        <v>417</v>
      </c>
      <c r="F40" s="139" t="s">
        <v>418</v>
      </c>
      <c r="G40" s="139">
        <v>3</v>
      </c>
      <c r="H40" s="139" t="s">
        <v>419</v>
      </c>
      <c r="I40" s="139" t="s">
        <v>40</v>
      </c>
      <c r="J40" s="139" t="s">
        <v>40</v>
      </c>
      <c r="K40" s="139" t="s">
        <v>40</v>
      </c>
      <c r="L40" s="139" t="s">
        <v>40</v>
      </c>
      <c r="M40" s="139" t="s">
        <v>40</v>
      </c>
      <c r="N40" s="139" t="s">
        <v>40</v>
      </c>
      <c r="O40" s="139" t="s">
        <v>40</v>
      </c>
      <c r="P40" s="139" t="s">
        <v>40</v>
      </c>
      <c r="Q40" s="139" t="s">
        <v>40</v>
      </c>
      <c r="R40" s="139" t="s">
        <v>40</v>
      </c>
      <c r="S40" s="139" t="s">
        <v>40</v>
      </c>
      <c r="T40" s="141">
        <v>44223</v>
      </c>
      <c r="U40" s="141">
        <v>44561</v>
      </c>
      <c r="V40" s="139" t="s">
        <v>85</v>
      </c>
      <c r="W40" s="110" t="s">
        <v>238</v>
      </c>
      <c r="X40" s="139" t="s">
        <v>44</v>
      </c>
      <c r="Y40" s="139" t="s">
        <v>86</v>
      </c>
      <c r="Z40" s="139" t="s">
        <v>115</v>
      </c>
    </row>
    <row r="41" spans="1:77" ht="47" customHeight="1">
      <c r="A41" s="138">
        <v>2</v>
      </c>
      <c r="B41" s="139" t="s">
        <v>114</v>
      </c>
      <c r="C41" s="139">
        <v>34</v>
      </c>
      <c r="D41" s="136" t="s">
        <v>116</v>
      </c>
      <c r="E41" s="136" t="s">
        <v>117</v>
      </c>
      <c r="F41" s="139" t="s">
        <v>118</v>
      </c>
      <c r="G41" s="139">
        <v>1</v>
      </c>
      <c r="H41" s="139" t="s">
        <v>118</v>
      </c>
      <c r="I41" s="139" t="s">
        <v>40</v>
      </c>
      <c r="J41" s="139" t="s">
        <v>40</v>
      </c>
      <c r="K41" s="139" t="s">
        <v>40</v>
      </c>
      <c r="L41" s="139" t="s">
        <v>40</v>
      </c>
      <c r="M41" s="139" t="s">
        <v>40</v>
      </c>
      <c r="N41" s="139" t="s">
        <v>40</v>
      </c>
      <c r="O41" s="139" t="s">
        <v>40</v>
      </c>
      <c r="P41" s="139" t="s">
        <v>40</v>
      </c>
      <c r="Q41" s="139" t="s">
        <v>40</v>
      </c>
      <c r="R41" s="139" t="s">
        <v>40</v>
      </c>
      <c r="S41" s="139" t="s">
        <v>40</v>
      </c>
      <c r="T41" s="141">
        <v>44378</v>
      </c>
      <c r="U41" s="141">
        <v>44576</v>
      </c>
      <c r="V41" s="139" t="s">
        <v>85</v>
      </c>
      <c r="W41" s="110" t="s">
        <v>238</v>
      </c>
      <c r="X41" s="139" t="s">
        <v>44</v>
      </c>
      <c r="Y41" s="139" t="s">
        <v>86</v>
      </c>
      <c r="Z41" s="139" t="s">
        <v>115</v>
      </c>
    </row>
    <row r="42" spans="1:77" ht="47" customHeight="1">
      <c r="A42" s="138">
        <v>2</v>
      </c>
      <c r="B42" s="139" t="s">
        <v>114</v>
      </c>
      <c r="C42" s="139">
        <v>35</v>
      </c>
      <c r="D42" s="136" t="s">
        <v>420</v>
      </c>
      <c r="E42" s="136" t="s">
        <v>421</v>
      </c>
      <c r="F42" s="139" t="s">
        <v>422</v>
      </c>
      <c r="G42" s="140">
        <v>2</v>
      </c>
      <c r="H42" s="139" t="s">
        <v>423</v>
      </c>
      <c r="I42" s="139" t="s">
        <v>40</v>
      </c>
      <c r="J42" s="139" t="s">
        <v>40</v>
      </c>
      <c r="K42" s="139" t="s">
        <v>40</v>
      </c>
      <c r="L42" s="139" t="s">
        <v>40</v>
      </c>
      <c r="M42" s="139" t="s">
        <v>40</v>
      </c>
      <c r="N42" s="139" t="s">
        <v>40</v>
      </c>
      <c r="O42" s="139" t="s">
        <v>40</v>
      </c>
      <c r="P42" s="139" t="s">
        <v>40</v>
      </c>
      <c r="Q42" s="139" t="s">
        <v>40</v>
      </c>
      <c r="R42" s="139" t="s">
        <v>40</v>
      </c>
      <c r="S42" s="139" t="s">
        <v>40</v>
      </c>
      <c r="T42" s="141">
        <v>44287</v>
      </c>
      <c r="U42" s="141">
        <v>44561</v>
      </c>
      <c r="V42" s="139" t="s">
        <v>85</v>
      </c>
      <c r="W42" s="110" t="s">
        <v>238</v>
      </c>
      <c r="X42" s="139" t="s">
        <v>44</v>
      </c>
      <c r="Y42" s="139" t="s">
        <v>86</v>
      </c>
      <c r="Z42" s="139" t="s">
        <v>115</v>
      </c>
    </row>
    <row r="43" spans="1:77" ht="47" customHeight="1">
      <c r="A43" s="138">
        <v>2</v>
      </c>
      <c r="B43" s="139" t="s">
        <v>114</v>
      </c>
      <c r="C43" s="139">
        <v>36</v>
      </c>
      <c r="D43" s="136" t="s">
        <v>424</v>
      </c>
      <c r="E43" s="136" t="s">
        <v>425</v>
      </c>
      <c r="F43" s="139" t="s">
        <v>426</v>
      </c>
      <c r="G43" s="140">
        <v>3</v>
      </c>
      <c r="H43" s="139" t="s">
        <v>427</v>
      </c>
      <c r="I43" s="139" t="s">
        <v>40</v>
      </c>
      <c r="J43" s="139" t="s">
        <v>40</v>
      </c>
      <c r="K43" s="139" t="s">
        <v>40</v>
      </c>
      <c r="L43" s="139" t="s">
        <v>40</v>
      </c>
      <c r="M43" s="139" t="s">
        <v>40</v>
      </c>
      <c r="N43" s="139" t="s">
        <v>40</v>
      </c>
      <c r="O43" s="139" t="s">
        <v>40</v>
      </c>
      <c r="P43" s="139" t="s">
        <v>40</v>
      </c>
      <c r="Q43" s="139" t="s">
        <v>40</v>
      </c>
      <c r="R43" s="139" t="s">
        <v>40</v>
      </c>
      <c r="S43" s="139" t="s">
        <v>40</v>
      </c>
      <c r="T43" s="141">
        <v>44223</v>
      </c>
      <c r="U43" s="141">
        <v>44561</v>
      </c>
      <c r="V43" s="139" t="s">
        <v>85</v>
      </c>
      <c r="W43" s="110" t="s">
        <v>238</v>
      </c>
      <c r="X43" s="139" t="s">
        <v>44</v>
      </c>
      <c r="Y43" s="139" t="s">
        <v>86</v>
      </c>
      <c r="Z43" s="139" t="s">
        <v>115</v>
      </c>
    </row>
    <row r="44" spans="1:77" ht="47" customHeight="1">
      <c r="A44" s="143">
        <v>2</v>
      </c>
      <c r="B44" s="146" t="s">
        <v>114</v>
      </c>
      <c r="C44" s="139">
        <v>37</v>
      </c>
      <c r="D44" s="145" t="s">
        <v>428</v>
      </c>
      <c r="E44" s="145" t="s">
        <v>429</v>
      </c>
      <c r="F44" s="146" t="s">
        <v>430</v>
      </c>
      <c r="G44" s="147">
        <v>1</v>
      </c>
      <c r="H44" s="146" t="s">
        <v>431</v>
      </c>
      <c r="I44" s="146" t="s">
        <v>40</v>
      </c>
      <c r="J44" s="146" t="s">
        <v>40</v>
      </c>
      <c r="K44" s="146" t="s">
        <v>40</v>
      </c>
      <c r="L44" s="146" t="s">
        <v>40</v>
      </c>
      <c r="M44" s="146" t="s">
        <v>40</v>
      </c>
      <c r="N44" s="146" t="s">
        <v>40</v>
      </c>
      <c r="O44" s="146" t="s">
        <v>40</v>
      </c>
      <c r="P44" s="146" t="s">
        <v>40</v>
      </c>
      <c r="Q44" s="146" t="s">
        <v>40</v>
      </c>
      <c r="R44" s="146" t="s">
        <v>40</v>
      </c>
      <c r="S44" s="146" t="s">
        <v>40</v>
      </c>
      <c r="T44" s="148">
        <v>44378</v>
      </c>
      <c r="U44" s="148">
        <v>44561</v>
      </c>
      <c r="V44" s="146" t="s">
        <v>85</v>
      </c>
      <c r="W44" s="110" t="s">
        <v>238</v>
      </c>
      <c r="X44" s="139" t="s">
        <v>44</v>
      </c>
      <c r="Y44" s="139" t="s">
        <v>86</v>
      </c>
      <c r="Z44" s="139" t="s">
        <v>115</v>
      </c>
    </row>
    <row r="45" spans="1:77" ht="67" customHeight="1">
      <c r="A45" s="149">
        <v>3</v>
      </c>
      <c r="B45" s="139" t="s">
        <v>119</v>
      </c>
      <c r="C45" s="139">
        <v>38</v>
      </c>
      <c r="D45" s="136" t="s">
        <v>432</v>
      </c>
      <c r="E45" s="136" t="s">
        <v>433</v>
      </c>
      <c r="F45" s="139" t="s">
        <v>58</v>
      </c>
      <c r="G45" s="140">
        <v>2</v>
      </c>
      <c r="H45" s="139" t="s">
        <v>434</v>
      </c>
      <c r="I45" s="139" t="s">
        <v>40</v>
      </c>
      <c r="J45" s="139" t="s">
        <v>217</v>
      </c>
      <c r="K45" s="139" t="s">
        <v>435</v>
      </c>
      <c r="L45" s="139" t="s">
        <v>343</v>
      </c>
      <c r="M45" s="104"/>
      <c r="N45" s="104"/>
      <c r="O45" s="105" t="s">
        <v>38</v>
      </c>
      <c r="P45" s="140" t="s">
        <v>39</v>
      </c>
      <c r="Q45" s="139" t="s">
        <v>40</v>
      </c>
      <c r="R45" s="139" t="s">
        <v>42</v>
      </c>
      <c r="S45" s="139" t="s">
        <v>42</v>
      </c>
      <c r="T45" s="141">
        <v>44223</v>
      </c>
      <c r="U45" s="141">
        <v>44530</v>
      </c>
      <c r="V45" s="139" t="s">
        <v>85</v>
      </c>
      <c r="W45" s="110" t="s">
        <v>238</v>
      </c>
      <c r="X45" s="139" t="s">
        <v>44</v>
      </c>
      <c r="Y45" s="139" t="s">
        <v>86</v>
      </c>
      <c r="Z45" s="139" t="s">
        <v>115</v>
      </c>
    </row>
    <row r="46" spans="1:77" ht="58" customHeight="1">
      <c r="A46" s="149">
        <v>3</v>
      </c>
      <c r="B46" s="139" t="s">
        <v>119</v>
      </c>
      <c r="C46" s="139">
        <v>39</v>
      </c>
      <c r="D46" s="136" t="s">
        <v>436</v>
      </c>
      <c r="E46" s="136" t="s">
        <v>437</v>
      </c>
      <c r="F46" s="139" t="s">
        <v>438</v>
      </c>
      <c r="G46" s="140">
        <v>2</v>
      </c>
      <c r="H46" s="139" t="s">
        <v>439</v>
      </c>
      <c r="I46" s="139" t="s">
        <v>40</v>
      </c>
      <c r="J46" s="139" t="s">
        <v>384</v>
      </c>
      <c r="K46" s="139" t="s">
        <v>440</v>
      </c>
      <c r="L46" s="139" t="s">
        <v>441</v>
      </c>
      <c r="M46" s="104"/>
      <c r="N46" s="104"/>
      <c r="O46" s="105" t="s">
        <v>38</v>
      </c>
      <c r="P46" s="139" t="s">
        <v>236</v>
      </c>
      <c r="Q46" s="139" t="s">
        <v>689</v>
      </c>
      <c r="R46" s="139" t="s">
        <v>277</v>
      </c>
      <c r="S46" s="139" t="s">
        <v>360</v>
      </c>
      <c r="T46" s="141">
        <v>44256</v>
      </c>
      <c r="U46" s="141">
        <v>44530</v>
      </c>
      <c r="V46" s="139" t="s">
        <v>85</v>
      </c>
      <c r="W46" s="110" t="s">
        <v>238</v>
      </c>
      <c r="X46" s="139" t="s">
        <v>44</v>
      </c>
      <c r="Y46" s="139" t="s">
        <v>86</v>
      </c>
      <c r="Z46" s="139" t="s">
        <v>115</v>
      </c>
    </row>
    <row r="47" spans="1:77" ht="47" customHeight="1">
      <c r="A47" s="149">
        <v>3</v>
      </c>
      <c r="B47" s="139" t="s">
        <v>119</v>
      </c>
      <c r="C47" s="139">
        <v>40</v>
      </c>
      <c r="D47" s="201" t="s">
        <v>690</v>
      </c>
      <c r="E47" s="136" t="s">
        <v>443</v>
      </c>
      <c r="F47" s="140" t="s">
        <v>691</v>
      </c>
      <c r="G47" s="140">
        <v>3</v>
      </c>
      <c r="H47" s="139" t="s">
        <v>388</v>
      </c>
      <c r="I47" s="139" t="s">
        <v>40</v>
      </c>
      <c r="J47" s="139" t="s">
        <v>446</v>
      </c>
      <c r="K47" s="139" t="s">
        <v>440</v>
      </c>
      <c r="L47" s="139" t="s">
        <v>447</v>
      </c>
      <c r="M47" s="104"/>
      <c r="N47" s="104"/>
      <c r="O47" s="105" t="s">
        <v>38</v>
      </c>
      <c r="P47" s="139" t="s">
        <v>236</v>
      </c>
      <c r="Q47" s="139" t="s">
        <v>40</v>
      </c>
      <c r="R47" s="139" t="s">
        <v>277</v>
      </c>
      <c r="S47" s="139" t="s">
        <v>42</v>
      </c>
      <c r="T47" s="141">
        <v>44287</v>
      </c>
      <c r="U47" s="141">
        <v>44561</v>
      </c>
      <c r="V47" s="139" t="s">
        <v>85</v>
      </c>
      <c r="W47" s="110" t="s">
        <v>238</v>
      </c>
      <c r="X47" s="139" t="s">
        <v>44</v>
      </c>
      <c r="Y47" s="139" t="s">
        <v>86</v>
      </c>
      <c r="Z47" s="139" t="s">
        <v>115</v>
      </c>
    </row>
    <row r="48" spans="1:77" ht="47" customHeight="1">
      <c r="A48" s="149">
        <v>3</v>
      </c>
      <c r="B48" s="139" t="s">
        <v>119</v>
      </c>
      <c r="C48" s="139">
        <v>41</v>
      </c>
      <c r="D48" s="136" t="s">
        <v>448</v>
      </c>
      <c r="E48" s="136" t="s">
        <v>449</v>
      </c>
      <c r="F48" s="139" t="s">
        <v>450</v>
      </c>
      <c r="G48" s="140">
        <v>6</v>
      </c>
      <c r="H48" s="139" t="s">
        <v>451</v>
      </c>
      <c r="I48" s="139" t="s">
        <v>100</v>
      </c>
      <c r="J48" s="139" t="s">
        <v>452</v>
      </c>
      <c r="K48" s="139" t="s">
        <v>37</v>
      </c>
      <c r="L48" s="139" t="s">
        <v>453</v>
      </c>
      <c r="M48" s="104"/>
      <c r="N48" s="104"/>
      <c r="O48" s="105" t="s">
        <v>38</v>
      </c>
      <c r="P48" s="140" t="s">
        <v>39</v>
      </c>
      <c r="Q48" s="139" t="s">
        <v>454</v>
      </c>
      <c r="R48" s="139" t="s">
        <v>41</v>
      </c>
      <c r="S48" s="139" t="s">
        <v>42</v>
      </c>
      <c r="T48" s="194">
        <v>44256</v>
      </c>
      <c r="U48" s="194">
        <v>44561</v>
      </c>
      <c r="V48" s="140" t="s">
        <v>121</v>
      </c>
      <c r="W48" s="110" t="s">
        <v>376</v>
      </c>
      <c r="X48" s="139" t="s">
        <v>44</v>
      </c>
      <c r="Y48" s="139" t="s">
        <v>45</v>
      </c>
      <c r="Z48" s="139" t="s">
        <v>349</v>
      </c>
    </row>
    <row r="49" spans="1:26" ht="52" customHeight="1">
      <c r="A49" s="149">
        <v>3</v>
      </c>
      <c r="B49" s="139" t="s">
        <v>119</v>
      </c>
      <c r="C49" s="139">
        <v>42</v>
      </c>
      <c r="D49" s="136" t="s">
        <v>692</v>
      </c>
      <c r="E49" s="136" t="s">
        <v>693</v>
      </c>
      <c r="F49" s="139" t="s">
        <v>694</v>
      </c>
      <c r="G49" s="140">
        <v>1</v>
      </c>
      <c r="H49" s="139" t="s">
        <v>667</v>
      </c>
      <c r="I49" s="139" t="s">
        <v>35</v>
      </c>
      <c r="J49" s="139" t="s">
        <v>695</v>
      </c>
      <c r="K49" s="139" t="s">
        <v>696</v>
      </c>
      <c r="L49" s="139" t="s">
        <v>697</v>
      </c>
      <c r="M49" s="104"/>
      <c r="N49" s="104"/>
      <c r="O49" s="105" t="s">
        <v>38</v>
      </c>
      <c r="P49" s="139" t="s">
        <v>698</v>
      </c>
      <c r="Q49" s="139" t="s">
        <v>699</v>
      </c>
      <c r="R49" s="139" t="s">
        <v>277</v>
      </c>
      <c r="S49" s="139" t="s">
        <v>42</v>
      </c>
      <c r="T49" s="194">
        <v>44348</v>
      </c>
      <c r="U49" s="194">
        <v>44358</v>
      </c>
      <c r="V49" s="140" t="s">
        <v>700</v>
      </c>
      <c r="W49" s="110" t="s">
        <v>701</v>
      </c>
      <c r="X49" s="139" t="s">
        <v>44</v>
      </c>
      <c r="Y49" s="139" t="s">
        <v>677</v>
      </c>
      <c r="Z49" s="139" t="s">
        <v>702</v>
      </c>
    </row>
  </sheetData>
  <mergeCells count="27">
    <mergeCell ref="V5:V6"/>
    <mergeCell ref="W5:W6"/>
    <mergeCell ref="X5:X6"/>
    <mergeCell ref="Y5:Y6"/>
    <mergeCell ref="Z5:Z6"/>
    <mergeCell ref="U5:U6"/>
    <mergeCell ref="G5:G6"/>
    <mergeCell ref="H5:H6"/>
    <mergeCell ref="I5:J5"/>
    <mergeCell ref="K5:K6"/>
    <mergeCell ref="L5:L6"/>
    <mergeCell ref="M5:O5"/>
    <mergeCell ref="P5:P6"/>
    <mergeCell ref="Q5:Q6"/>
    <mergeCell ref="R5:R6"/>
    <mergeCell ref="S5:S6"/>
    <mergeCell ref="T5:T6"/>
    <mergeCell ref="A1:D1"/>
    <mergeCell ref="E1:Z1"/>
    <mergeCell ref="A2:I2"/>
    <mergeCell ref="K2:Z2"/>
    <mergeCell ref="A4:Z4"/>
    <mergeCell ref="A5:B6"/>
    <mergeCell ref="C5:C6"/>
    <mergeCell ref="D5:D6"/>
    <mergeCell ref="E5:E6"/>
    <mergeCell ref="F5:F6"/>
  </mergeCells>
  <hyperlinks>
    <hyperlink ref="W13" r:id="rId1" display="dialoguemos@minjusticia.gov.co" xr:uid="{0ADD75ED-08E5-5C42-AD0B-1A0C9FFFC496}"/>
    <hyperlink ref="W12" r:id="rId2" display="dialoguemoss@minjusticia.gov.co" xr:uid="{E1CC8BDC-0F98-7647-9306-8EE66B20C99E}"/>
    <hyperlink ref="W14" r:id="rId3" xr:uid="{3E2080FB-DFB0-614C-A9B8-489E8DDC6719}"/>
    <hyperlink ref="W19" r:id="rId4" xr:uid="{CB44A6D2-751D-8B45-BA04-A86006542998}"/>
    <hyperlink ref="W20" r:id="rId5" xr:uid="{D276FFC7-E15A-A944-862A-53F466E0A8EB}"/>
    <hyperlink ref="W21" r:id="rId6" xr:uid="{AA9D3176-45BE-6247-A3C5-13E94B88E82C}"/>
    <hyperlink ref="W48" r:id="rId7" xr:uid="{B7D5913E-1669-1743-AE9F-B0932F974879}"/>
    <hyperlink ref="W25:W26" r:id="rId8" display="gestion.integridad@minjusticia.gov.co" xr:uid="{7069A8F7-19A3-FB4D-9569-421E1091050C}"/>
    <hyperlink ref="W31" r:id="rId9" xr:uid="{B5A8A456-AAB4-934F-A37F-692434652282}"/>
    <hyperlink ref="W32" r:id="rId10" display="inforjusticia@minjusticia.gov.co" xr:uid="{6C155C9E-BC65-3A41-98CB-B1ACA158E41F}"/>
    <hyperlink ref="W33" r:id="rId11" display="inforjusticia@minjusticia.gov.co" xr:uid="{C804742C-67AB-2047-BCB6-306F602D8B85}"/>
    <hyperlink ref="W49" r:id="rId12" xr:uid="{4FCC6096-A5A0-BE42-87AD-BFD3FFDFB9E8}"/>
    <hyperlink ref="W35" r:id="rId13" xr:uid="{60867249-BDF3-EB47-BC02-F129B99DA556}"/>
    <hyperlink ref="W34" r:id="rId14" display="inforjusticia@minjusticia.gov.co" xr:uid="{3954C2E2-8B16-EA4C-81A6-CA528F9A7840}"/>
  </hyperlinks>
  <pageMargins left="0.7" right="0.7" top="0.75" bottom="0.75" header="0.3" footer="0.3"/>
  <drawing r:id="rId15"/>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E47"/>
  <sheetViews>
    <sheetView zoomScale="87" zoomScaleNormal="87" zoomScalePageLayoutView="75" workbookViewId="0"/>
  </sheetViews>
  <sheetFormatPr baseColWidth="10" defaultColWidth="10.83203125" defaultRowHeight="14"/>
  <cols>
    <col min="1" max="1" width="14.83203125" style="57" customWidth="1"/>
    <col min="2" max="2" width="5.6640625" style="52" customWidth="1"/>
    <col min="3" max="3" width="32.33203125" style="53" customWidth="1"/>
    <col min="4" max="4" width="20.1640625" style="52" customWidth="1"/>
    <col min="5" max="5" width="13.1640625" style="52" customWidth="1"/>
    <col min="6" max="6" width="12.5" style="52" customWidth="1"/>
    <col min="7" max="7" width="15" style="52" customWidth="1"/>
    <col min="8" max="8" width="10.6640625" style="52" customWidth="1"/>
    <col min="9" max="9" width="10.33203125" style="54" customWidth="1"/>
    <col min="10" max="10" width="9.83203125" style="52" customWidth="1"/>
    <col min="11" max="11" width="14.6640625" style="52" customWidth="1"/>
    <col min="12" max="12" width="27.5" style="57" customWidth="1"/>
    <col min="13" max="13" width="25.1640625" style="54" customWidth="1"/>
    <col min="14" max="14" width="13.33203125" style="57" customWidth="1"/>
    <col min="15" max="15" width="13.1640625" style="57" customWidth="1"/>
    <col min="16" max="16" width="13" style="57" customWidth="1"/>
    <col min="17" max="17" width="14.1640625" style="57" customWidth="1"/>
    <col min="18" max="19" width="12.83203125" style="57" customWidth="1"/>
    <col min="20" max="20" width="22.33203125" style="57" customWidth="1"/>
    <col min="21" max="21" width="13" style="57" customWidth="1"/>
    <col min="22" max="22" width="16.33203125" style="57" customWidth="1"/>
    <col min="23" max="23" width="15.6640625" style="57" customWidth="1"/>
    <col min="24" max="24" width="13.5" style="57" customWidth="1"/>
    <col min="25" max="25" width="11.83203125" style="57" customWidth="1"/>
    <col min="26" max="26" width="17" style="57" customWidth="1"/>
    <col min="27" max="27" width="30" style="54" customWidth="1"/>
    <col min="28" max="28" width="29.83203125" style="54" customWidth="1"/>
    <col min="29" max="16384" width="10.83203125" style="43"/>
  </cols>
  <sheetData>
    <row r="1" spans="1:83" ht="66" customHeight="1" thickBot="1">
      <c r="A1" s="66"/>
      <c r="B1" s="42"/>
      <c r="C1" s="72"/>
      <c r="D1" s="285" t="s">
        <v>128</v>
      </c>
      <c r="E1" s="285"/>
      <c r="F1" s="285"/>
      <c r="G1" s="285"/>
      <c r="H1" s="285"/>
      <c r="I1" s="285"/>
      <c r="J1" s="285"/>
      <c r="K1" s="285"/>
      <c r="L1" s="285"/>
      <c r="M1" s="285"/>
      <c r="N1" s="285"/>
      <c r="O1" s="285"/>
      <c r="P1" s="285"/>
      <c r="Q1" s="285"/>
      <c r="R1" s="285"/>
      <c r="S1" s="285"/>
      <c r="T1" s="285"/>
      <c r="U1" s="287" t="s">
        <v>129</v>
      </c>
      <c r="V1" s="288"/>
      <c r="W1" s="289"/>
      <c r="X1" s="71"/>
      <c r="Y1" s="71"/>
      <c r="Z1" s="71"/>
      <c r="AA1" s="330"/>
      <c r="AB1" s="330"/>
      <c r="AC1" s="325"/>
      <c r="AD1" s="325"/>
      <c r="AE1" s="325"/>
      <c r="AF1" s="325"/>
      <c r="AG1" s="325"/>
      <c r="AH1" s="325"/>
      <c r="AI1" s="325"/>
      <c r="AJ1" s="325"/>
      <c r="AK1" s="325"/>
      <c r="AL1" s="325"/>
      <c r="AM1" s="325"/>
      <c r="AN1" s="325"/>
      <c r="AO1" s="325"/>
      <c r="AP1" s="325"/>
      <c r="AQ1" s="325"/>
      <c r="AR1" s="325"/>
      <c r="AS1" s="325"/>
      <c r="AT1" s="325"/>
      <c r="AU1" s="325"/>
      <c r="AV1" s="325"/>
      <c r="AW1" s="325"/>
      <c r="AX1" s="325"/>
      <c r="AY1" s="325"/>
      <c r="AZ1" s="325"/>
      <c r="BA1" s="325"/>
      <c r="BB1" s="325"/>
      <c r="BC1" s="325"/>
      <c r="BD1" s="325"/>
      <c r="BE1" s="325"/>
      <c r="BF1" s="325"/>
      <c r="BG1" s="325"/>
      <c r="BH1" s="325"/>
      <c r="BI1" s="325"/>
      <c r="BJ1" s="325"/>
      <c r="BK1" s="325"/>
      <c r="BL1" s="325"/>
      <c r="BM1" s="325"/>
      <c r="BN1" s="325"/>
      <c r="BO1" s="325"/>
      <c r="BP1" s="325"/>
      <c r="BQ1" s="325"/>
      <c r="BR1" s="325"/>
      <c r="BS1" s="325"/>
      <c r="BT1" s="325"/>
      <c r="BU1" s="325"/>
      <c r="BV1" s="325"/>
      <c r="BW1" s="325"/>
      <c r="BX1" s="325"/>
      <c r="BY1" s="325"/>
      <c r="BZ1" s="325"/>
      <c r="CA1" s="325"/>
      <c r="CB1" s="325"/>
      <c r="CC1" s="325"/>
      <c r="CD1" s="325"/>
      <c r="CE1" s="325"/>
    </row>
    <row r="2" spans="1:83" ht="63" customHeight="1" thickBot="1">
      <c r="A2" s="337" t="s">
        <v>130</v>
      </c>
      <c r="B2" s="338"/>
      <c r="C2" s="338"/>
      <c r="D2" s="338"/>
      <c r="E2" s="338"/>
      <c r="F2" s="338"/>
      <c r="G2" s="338"/>
      <c r="H2" s="293" t="s">
        <v>131</v>
      </c>
      <c r="I2" s="294"/>
      <c r="J2" s="294"/>
      <c r="K2" s="73">
        <f>AVERAGE(J9:J45)</f>
        <v>0.48180180180180182</v>
      </c>
      <c r="L2" s="294" t="s">
        <v>132</v>
      </c>
      <c r="M2" s="294"/>
      <c r="N2" s="160">
        <f>AVERAGE(K9:K45)</f>
        <v>0.51270270270270268</v>
      </c>
      <c r="O2" s="286" t="s">
        <v>481</v>
      </c>
      <c r="P2" s="286"/>
      <c r="Q2" s="286"/>
      <c r="R2" s="286"/>
      <c r="S2" s="286"/>
      <c r="T2" s="286"/>
      <c r="U2" s="286"/>
      <c r="V2" s="286"/>
      <c r="W2" s="60"/>
      <c r="X2" s="60"/>
      <c r="Y2" s="60"/>
      <c r="Z2" s="60"/>
      <c r="AA2" s="330"/>
      <c r="AB2" s="330"/>
      <c r="AC2" s="325"/>
      <c r="AD2" s="325"/>
      <c r="AE2" s="325"/>
      <c r="AF2" s="325"/>
      <c r="AG2" s="325"/>
      <c r="AH2" s="325"/>
      <c r="AI2" s="325"/>
      <c r="AJ2" s="325"/>
      <c r="AK2" s="325"/>
      <c r="AL2" s="325"/>
      <c r="AM2" s="325"/>
      <c r="AN2" s="325"/>
      <c r="AO2" s="325"/>
      <c r="AP2" s="325"/>
      <c r="AQ2" s="325"/>
      <c r="AR2" s="325"/>
      <c r="AS2" s="325"/>
      <c r="AT2" s="325"/>
      <c r="AU2" s="325"/>
      <c r="AV2" s="325"/>
      <c r="AW2" s="325"/>
      <c r="AX2" s="325"/>
      <c r="AY2" s="325"/>
      <c r="AZ2" s="325"/>
      <c r="BA2" s="325"/>
      <c r="BB2" s="325"/>
      <c r="BC2" s="325"/>
      <c r="BD2" s="325"/>
      <c r="BE2" s="325"/>
      <c r="BF2" s="325"/>
      <c r="BG2" s="325"/>
      <c r="BH2" s="325"/>
      <c r="BI2" s="325"/>
      <c r="BJ2" s="325"/>
      <c r="BK2" s="325"/>
      <c r="BL2" s="325"/>
      <c r="BM2" s="325"/>
      <c r="BN2" s="325"/>
      <c r="BO2" s="325"/>
      <c r="BP2" s="325"/>
      <c r="BQ2" s="325"/>
      <c r="BR2" s="325"/>
      <c r="BS2" s="325"/>
      <c r="BT2" s="325"/>
      <c r="BU2" s="325"/>
      <c r="BV2" s="325"/>
      <c r="BW2" s="325"/>
      <c r="BX2" s="325"/>
      <c r="BY2" s="325"/>
      <c r="BZ2" s="325"/>
      <c r="CA2" s="325"/>
      <c r="CB2" s="325"/>
      <c r="CC2" s="325"/>
      <c r="CD2" s="325"/>
      <c r="CE2" s="325"/>
    </row>
    <row r="3" spans="1:83" ht="16" customHeight="1" thickBot="1">
      <c r="A3" s="302" t="s">
        <v>133</v>
      </c>
      <c r="B3" s="303"/>
      <c r="C3" s="304"/>
      <c r="D3" s="322" t="s">
        <v>134</v>
      </c>
      <c r="E3" s="323"/>
      <c r="F3" s="323"/>
      <c r="G3" s="324"/>
      <c r="H3" s="308" t="s">
        <v>703</v>
      </c>
      <c r="I3" s="309"/>
      <c r="J3" s="309"/>
      <c r="K3" s="309"/>
      <c r="L3" s="309"/>
      <c r="M3" s="309"/>
      <c r="N3" s="310"/>
      <c r="O3" s="317"/>
      <c r="P3" s="318"/>
      <c r="Q3" s="318"/>
      <c r="R3" s="318"/>
      <c r="S3" s="318"/>
      <c r="T3" s="318"/>
      <c r="U3" s="318"/>
      <c r="V3" s="318"/>
      <c r="W3" s="318"/>
      <c r="X3" s="318"/>
      <c r="Y3" s="318"/>
      <c r="Z3" s="318"/>
      <c r="AA3" s="330"/>
      <c r="AB3" s="330"/>
      <c r="AC3" s="325"/>
      <c r="AD3" s="325"/>
      <c r="AE3" s="325"/>
      <c r="AF3" s="325"/>
      <c r="AG3" s="325"/>
      <c r="AH3" s="325"/>
      <c r="AI3" s="325"/>
      <c r="AJ3" s="325"/>
      <c r="AK3" s="325"/>
      <c r="AL3" s="325"/>
      <c r="AM3" s="325"/>
      <c r="AN3" s="325"/>
      <c r="AO3" s="325"/>
      <c r="AP3" s="325"/>
      <c r="AQ3" s="325"/>
      <c r="AR3" s="325"/>
      <c r="AS3" s="325"/>
      <c r="AT3" s="325"/>
      <c r="AU3" s="325"/>
      <c r="AV3" s="325"/>
      <c r="AW3" s="325"/>
      <c r="AX3" s="325"/>
      <c r="AY3" s="325"/>
      <c r="AZ3" s="325"/>
      <c r="BA3" s="325"/>
      <c r="BB3" s="325"/>
      <c r="BC3" s="325"/>
      <c r="BD3" s="325"/>
      <c r="BE3" s="325"/>
      <c r="BF3" s="325"/>
      <c r="BG3" s="325"/>
      <c r="BH3" s="325"/>
      <c r="BI3" s="325"/>
      <c r="BJ3" s="325"/>
      <c r="BK3" s="325"/>
      <c r="BL3" s="325"/>
      <c r="BM3" s="325"/>
      <c r="BN3" s="325"/>
      <c r="BO3" s="325"/>
      <c r="BP3" s="325"/>
      <c r="BQ3" s="325"/>
      <c r="BR3" s="325"/>
      <c r="BS3" s="325"/>
      <c r="BT3" s="325"/>
      <c r="BU3" s="325"/>
      <c r="BV3" s="325"/>
      <c r="BW3" s="325"/>
      <c r="BX3" s="325"/>
      <c r="BY3" s="325"/>
      <c r="BZ3" s="325"/>
      <c r="CA3" s="325"/>
      <c r="CB3" s="325"/>
      <c r="CC3" s="325"/>
      <c r="CD3" s="325"/>
      <c r="CE3" s="325"/>
    </row>
    <row r="4" spans="1:83" ht="16" customHeight="1" thickBot="1">
      <c r="A4" s="305"/>
      <c r="B4" s="306"/>
      <c r="C4" s="307"/>
      <c r="D4" s="319" t="s">
        <v>135</v>
      </c>
      <c r="E4" s="320"/>
      <c r="F4" s="320"/>
      <c r="G4" s="321"/>
      <c r="H4" s="311" t="s">
        <v>136</v>
      </c>
      <c r="I4" s="312"/>
      <c r="J4" s="312"/>
      <c r="K4" s="312"/>
      <c r="L4" s="312"/>
      <c r="M4" s="312"/>
      <c r="N4" s="313"/>
      <c r="O4" s="317"/>
      <c r="P4" s="318"/>
      <c r="Q4" s="318"/>
      <c r="R4" s="318"/>
      <c r="S4" s="318"/>
      <c r="T4" s="318"/>
      <c r="U4" s="318"/>
      <c r="V4" s="318"/>
      <c r="W4" s="318"/>
      <c r="X4" s="318"/>
      <c r="Y4" s="318"/>
      <c r="Z4" s="318"/>
      <c r="AA4" s="330"/>
      <c r="AB4" s="330"/>
      <c r="AC4" s="325"/>
      <c r="AD4" s="325"/>
      <c r="AE4" s="325"/>
      <c r="AF4" s="325"/>
      <c r="AG4" s="325"/>
      <c r="AH4" s="325"/>
      <c r="AI4" s="325"/>
      <c r="AJ4" s="325"/>
      <c r="AK4" s="325"/>
      <c r="AL4" s="325"/>
      <c r="AM4" s="325"/>
      <c r="AN4" s="325"/>
      <c r="AO4" s="325"/>
      <c r="AP4" s="325"/>
      <c r="AQ4" s="325"/>
      <c r="AR4" s="325"/>
      <c r="AS4" s="325"/>
      <c r="AT4" s="325"/>
      <c r="AU4" s="325"/>
      <c r="AV4" s="325"/>
      <c r="AW4" s="325"/>
      <c r="AX4" s="325"/>
      <c r="AY4" s="325"/>
      <c r="AZ4" s="325"/>
      <c r="BA4" s="325"/>
      <c r="BB4" s="325"/>
      <c r="BC4" s="325"/>
      <c r="BD4" s="325"/>
      <c r="BE4" s="325"/>
      <c r="BF4" s="325"/>
      <c r="BG4" s="325"/>
      <c r="BH4" s="325"/>
      <c r="BI4" s="325"/>
      <c r="BJ4" s="325"/>
      <c r="BK4" s="325"/>
      <c r="BL4" s="325"/>
      <c r="BM4" s="325"/>
      <c r="BN4" s="325"/>
      <c r="BO4" s="325"/>
      <c r="BP4" s="325"/>
      <c r="BQ4" s="325"/>
      <c r="BR4" s="325"/>
      <c r="BS4" s="325"/>
      <c r="BT4" s="325"/>
      <c r="BU4" s="325"/>
      <c r="BV4" s="325"/>
      <c r="BW4" s="325"/>
      <c r="BX4" s="325"/>
      <c r="BY4" s="325"/>
      <c r="BZ4" s="325"/>
      <c r="CA4" s="325"/>
      <c r="CB4" s="325"/>
      <c r="CC4" s="325"/>
      <c r="CD4" s="325"/>
      <c r="CE4" s="325"/>
    </row>
    <row r="5" spans="1:83" ht="16" customHeight="1">
      <c r="A5" s="305"/>
      <c r="B5" s="306"/>
      <c r="C5" s="307"/>
      <c r="D5" s="290" t="s">
        <v>137</v>
      </c>
      <c r="E5" s="291"/>
      <c r="F5" s="291"/>
      <c r="G5" s="292"/>
      <c r="H5" s="314" t="s">
        <v>138</v>
      </c>
      <c r="I5" s="315"/>
      <c r="J5" s="315"/>
      <c r="K5" s="315"/>
      <c r="L5" s="315"/>
      <c r="M5" s="315"/>
      <c r="N5" s="316"/>
      <c r="O5" s="317"/>
      <c r="P5" s="318"/>
      <c r="Q5" s="318"/>
      <c r="R5" s="318"/>
      <c r="S5" s="318"/>
      <c r="T5" s="318"/>
      <c r="U5" s="318"/>
      <c r="V5" s="318"/>
      <c r="W5" s="318"/>
      <c r="X5" s="318"/>
      <c r="Y5" s="318"/>
      <c r="Z5" s="318"/>
      <c r="AA5" s="330"/>
      <c r="AB5" s="330"/>
      <c r="AC5" s="325"/>
      <c r="AD5" s="325"/>
      <c r="AE5" s="325"/>
      <c r="AF5" s="325"/>
      <c r="AG5" s="325"/>
      <c r="AH5" s="325"/>
      <c r="AI5" s="325"/>
      <c r="AJ5" s="325"/>
      <c r="AK5" s="325"/>
      <c r="AL5" s="325"/>
      <c r="AM5" s="325"/>
      <c r="AN5" s="325"/>
      <c r="AO5" s="325"/>
      <c r="AP5" s="325"/>
      <c r="AQ5" s="325"/>
      <c r="AR5" s="325"/>
      <c r="AS5" s="325"/>
      <c r="AT5" s="325"/>
      <c r="AU5" s="325"/>
      <c r="AV5" s="325"/>
      <c r="AW5" s="325"/>
      <c r="AX5" s="325"/>
      <c r="AY5" s="325"/>
      <c r="AZ5" s="325"/>
      <c r="BA5" s="325"/>
      <c r="BB5" s="325"/>
      <c r="BC5" s="325"/>
      <c r="BD5" s="325"/>
      <c r="BE5" s="325"/>
      <c r="BF5" s="325"/>
      <c r="BG5" s="325"/>
      <c r="BH5" s="325"/>
      <c r="BI5" s="325"/>
      <c r="BJ5" s="325"/>
      <c r="BK5" s="325"/>
      <c r="BL5" s="325"/>
      <c r="BM5" s="325"/>
      <c r="BN5" s="325"/>
      <c r="BO5" s="325"/>
      <c r="BP5" s="325"/>
      <c r="BQ5" s="325"/>
      <c r="BR5" s="325"/>
      <c r="BS5" s="325"/>
      <c r="BT5" s="325"/>
      <c r="BU5" s="325"/>
      <c r="BV5" s="325"/>
      <c r="BW5" s="325"/>
      <c r="BX5" s="325"/>
      <c r="BY5" s="325"/>
      <c r="BZ5" s="325"/>
      <c r="CA5" s="325"/>
      <c r="CB5" s="325"/>
      <c r="CC5" s="325"/>
      <c r="CD5" s="325"/>
      <c r="CE5" s="325"/>
    </row>
    <row r="6" spans="1:83" ht="27" customHeight="1" thickBot="1">
      <c r="A6" s="295" t="s">
        <v>139</v>
      </c>
      <c r="B6" s="296"/>
      <c r="C6" s="296"/>
      <c r="D6" s="296"/>
      <c r="E6" s="296"/>
      <c r="F6" s="296"/>
      <c r="G6" s="296"/>
      <c r="H6" s="296"/>
      <c r="I6" s="296"/>
      <c r="J6" s="296"/>
      <c r="K6" s="296"/>
      <c r="L6" s="296"/>
      <c r="M6" s="296"/>
      <c r="N6" s="296"/>
      <c r="O6" s="296"/>
      <c r="P6" s="296"/>
      <c r="Q6" s="296"/>
      <c r="R6" s="296"/>
      <c r="S6" s="296"/>
      <c r="T6" s="296"/>
      <c r="U6" s="296"/>
      <c r="V6" s="296"/>
      <c r="W6" s="296"/>
      <c r="X6" s="296"/>
      <c r="Y6" s="296"/>
      <c r="Z6" s="296"/>
      <c r="AA6" s="296"/>
      <c r="AB6" s="296"/>
      <c r="AC6" s="325"/>
      <c r="AD6" s="325"/>
      <c r="AE6" s="325"/>
      <c r="AF6" s="325"/>
      <c r="AG6" s="325"/>
      <c r="AH6" s="325"/>
      <c r="AI6" s="325"/>
      <c r="AJ6" s="325"/>
      <c r="AK6" s="325"/>
      <c r="AL6" s="325"/>
      <c r="AM6" s="325"/>
      <c r="AN6" s="325"/>
      <c r="AO6" s="325"/>
      <c r="AP6" s="325"/>
      <c r="AQ6" s="325"/>
      <c r="AR6" s="325"/>
      <c r="AS6" s="325"/>
      <c r="AT6" s="325"/>
      <c r="AU6" s="325"/>
      <c r="AV6" s="325"/>
      <c r="AW6" s="325"/>
      <c r="AX6" s="325"/>
      <c r="AY6" s="325"/>
      <c r="AZ6" s="325"/>
      <c r="BA6" s="325"/>
      <c r="BB6" s="325"/>
      <c r="BC6" s="325"/>
      <c r="BD6" s="325"/>
      <c r="BE6" s="325"/>
      <c r="BF6" s="325"/>
      <c r="BG6" s="325"/>
      <c r="BH6" s="325"/>
      <c r="BI6" s="325"/>
      <c r="BJ6" s="325"/>
      <c r="BK6" s="325"/>
      <c r="BL6" s="325"/>
      <c r="BM6" s="325"/>
      <c r="BN6" s="325"/>
      <c r="BO6" s="325"/>
      <c r="BP6" s="325"/>
      <c r="BQ6" s="325"/>
      <c r="BR6" s="325"/>
      <c r="BS6" s="325"/>
      <c r="BT6" s="325"/>
      <c r="BU6" s="325"/>
      <c r="BV6" s="325"/>
      <c r="BW6" s="325"/>
      <c r="BX6" s="325"/>
      <c r="BY6" s="325"/>
      <c r="BZ6" s="325"/>
      <c r="CA6" s="325"/>
      <c r="CB6" s="325"/>
      <c r="CC6" s="325"/>
      <c r="CD6" s="325"/>
      <c r="CE6" s="325"/>
    </row>
    <row r="7" spans="1:83" ht="25" customHeight="1" thickBot="1">
      <c r="A7" s="326" t="s">
        <v>4</v>
      </c>
      <c r="B7" s="328" t="s">
        <v>5</v>
      </c>
      <c r="C7" s="297" t="s">
        <v>6</v>
      </c>
      <c r="D7" s="328" t="str">
        <f>'[1]Cronograma 2020 consolidado'!V5</f>
        <v>Dependencia (s) responsable (s)</v>
      </c>
      <c r="E7" s="333" t="s">
        <v>140</v>
      </c>
      <c r="F7" s="328" t="s">
        <v>20</v>
      </c>
      <c r="G7" s="328" t="s">
        <v>8</v>
      </c>
      <c r="H7" s="334" t="s">
        <v>141</v>
      </c>
      <c r="I7" s="335"/>
      <c r="J7" s="335"/>
      <c r="K7" s="335"/>
      <c r="L7" s="335"/>
      <c r="M7" s="336"/>
      <c r="N7" s="299" t="s">
        <v>142</v>
      </c>
      <c r="O7" s="301"/>
      <c r="P7" s="299" t="s">
        <v>143</v>
      </c>
      <c r="Q7" s="301"/>
      <c r="R7" s="299" t="s">
        <v>144</v>
      </c>
      <c r="S7" s="300"/>
      <c r="T7" s="301"/>
      <c r="U7" s="299" t="s">
        <v>145</v>
      </c>
      <c r="V7" s="301"/>
      <c r="W7" s="331" t="s">
        <v>146</v>
      </c>
      <c r="X7" s="299" t="s">
        <v>147</v>
      </c>
      <c r="Y7" s="300"/>
      <c r="Z7" s="301"/>
      <c r="AA7" s="297" t="s">
        <v>148</v>
      </c>
      <c r="AB7" s="297" t="s">
        <v>149</v>
      </c>
      <c r="AC7" s="325"/>
      <c r="AD7" s="325"/>
      <c r="AE7" s="325"/>
      <c r="AF7" s="325"/>
      <c r="AG7" s="325"/>
      <c r="AH7" s="325"/>
      <c r="AI7" s="325"/>
      <c r="AJ7" s="325"/>
      <c r="AK7" s="325"/>
      <c r="AL7" s="325"/>
      <c r="AM7" s="325"/>
      <c r="AN7" s="325"/>
      <c r="AO7" s="325"/>
      <c r="AP7" s="325"/>
      <c r="AQ7" s="325"/>
      <c r="AR7" s="325"/>
      <c r="AS7" s="325"/>
      <c r="AT7" s="325"/>
      <c r="AU7" s="325"/>
      <c r="AV7" s="325"/>
      <c r="AW7" s="325"/>
      <c r="AX7" s="325"/>
      <c r="AY7" s="325"/>
      <c r="AZ7" s="325"/>
      <c r="BA7" s="325"/>
      <c r="BB7" s="325"/>
      <c r="BC7" s="325"/>
      <c r="BD7" s="325"/>
      <c r="BE7" s="325"/>
      <c r="BF7" s="325"/>
      <c r="BG7" s="325"/>
      <c r="BH7" s="325"/>
      <c r="BI7" s="325"/>
      <c r="BJ7" s="325"/>
      <c r="BK7" s="325"/>
      <c r="BL7" s="325"/>
      <c r="BM7" s="325"/>
      <c r="BN7" s="325"/>
      <c r="BO7" s="325"/>
      <c r="BP7" s="325"/>
      <c r="BQ7" s="325"/>
      <c r="BR7" s="325"/>
      <c r="BS7" s="325"/>
      <c r="BT7" s="325"/>
      <c r="BU7" s="325"/>
      <c r="BV7" s="325"/>
      <c r="BW7" s="325"/>
      <c r="BX7" s="325"/>
      <c r="BY7" s="325"/>
      <c r="BZ7" s="325"/>
      <c r="CA7" s="325"/>
      <c r="CB7" s="325"/>
      <c r="CC7" s="325"/>
      <c r="CD7" s="325"/>
      <c r="CE7" s="325"/>
    </row>
    <row r="8" spans="1:83" ht="61" thickBot="1">
      <c r="A8" s="327"/>
      <c r="B8" s="329"/>
      <c r="C8" s="298"/>
      <c r="D8" s="329"/>
      <c r="E8" s="299"/>
      <c r="F8" s="329"/>
      <c r="G8" s="329"/>
      <c r="H8" s="181" t="s">
        <v>150</v>
      </c>
      <c r="I8" s="181" t="s">
        <v>151</v>
      </c>
      <c r="J8" s="182" t="s">
        <v>152</v>
      </c>
      <c r="K8" s="182" t="s">
        <v>153</v>
      </c>
      <c r="L8" s="181" t="s">
        <v>464</v>
      </c>
      <c r="M8" s="181" t="s">
        <v>465</v>
      </c>
      <c r="N8" s="181" t="s">
        <v>154</v>
      </c>
      <c r="O8" s="181" t="s">
        <v>155</v>
      </c>
      <c r="P8" s="181" t="s">
        <v>156</v>
      </c>
      <c r="Q8" s="181" t="s">
        <v>157</v>
      </c>
      <c r="R8" s="181" t="s">
        <v>158</v>
      </c>
      <c r="S8" s="181" t="s">
        <v>159</v>
      </c>
      <c r="T8" s="181" t="s">
        <v>160</v>
      </c>
      <c r="U8" s="181" t="s">
        <v>161</v>
      </c>
      <c r="V8" s="181" t="s">
        <v>162</v>
      </c>
      <c r="W8" s="332"/>
      <c r="X8" s="181" t="s">
        <v>163</v>
      </c>
      <c r="Y8" s="181" t="s">
        <v>164</v>
      </c>
      <c r="Z8" s="181" t="s">
        <v>165</v>
      </c>
      <c r="AA8" s="298"/>
      <c r="AB8" s="298"/>
      <c r="AC8" s="325"/>
      <c r="AD8" s="325"/>
      <c r="AE8" s="325"/>
      <c r="AF8" s="325"/>
      <c r="AG8" s="325"/>
      <c r="AH8" s="325"/>
      <c r="AI8" s="325"/>
      <c r="AJ8" s="325"/>
      <c r="AK8" s="325"/>
      <c r="AL8" s="325"/>
      <c r="AM8" s="325"/>
      <c r="AN8" s="325"/>
      <c r="AO8" s="325"/>
      <c r="AP8" s="325"/>
      <c r="AQ8" s="325"/>
      <c r="AR8" s="325"/>
      <c r="AS8" s="325"/>
      <c r="AT8" s="325"/>
      <c r="AU8" s="325"/>
      <c r="AV8" s="325"/>
      <c r="AW8" s="325"/>
      <c r="AX8" s="325"/>
      <c r="AY8" s="325"/>
      <c r="AZ8" s="325"/>
      <c r="BA8" s="325"/>
      <c r="BB8" s="325"/>
      <c r="BC8" s="325"/>
      <c r="BD8" s="325"/>
      <c r="BE8" s="325"/>
      <c r="BF8" s="325"/>
      <c r="BG8" s="325"/>
      <c r="BH8" s="325"/>
      <c r="BI8" s="325"/>
      <c r="BJ8" s="325"/>
      <c r="BK8" s="325"/>
      <c r="BL8" s="325"/>
      <c r="BM8" s="325"/>
      <c r="BN8" s="325"/>
      <c r="BO8" s="325"/>
      <c r="BP8" s="325"/>
      <c r="BQ8" s="325"/>
      <c r="BR8" s="325"/>
      <c r="BS8" s="325"/>
      <c r="BT8" s="325"/>
      <c r="BU8" s="325"/>
      <c r="BV8" s="325"/>
      <c r="BW8" s="325"/>
      <c r="BX8" s="325"/>
      <c r="BY8" s="325"/>
      <c r="BZ8" s="325"/>
      <c r="CA8" s="325"/>
      <c r="CB8" s="325"/>
      <c r="CC8" s="325"/>
      <c r="CD8" s="325"/>
      <c r="CE8" s="325"/>
    </row>
    <row r="9" spans="1:83" ht="96" customHeight="1">
      <c r="A9" s="68" t="str">
        <f>'Cronograma 2021V1'!B7</f>
        <v>Promoción efectiva de la  participación ciudadana</v>
      </c>
      <c r="B9" s="150">
        <f>'Cronograma 2021V1'!C7</f>
        <v>1</v>
      </c>
      <c r="C9" s="46" t="str">
        <f>'Cronograma 2021V1'!D7</f>
        <v>Realizar un Facebook Live o un directo en Youtube para dialogar con los grupos de interes sobre los trámites de licencias de Cannabis.</v>
      </c>
      <c r="D9" s="45" t="str">
        <f>'Cronograma 2021V1'!V7</f>
        <v>Subdirección de Control y Fiscalización de Sustancias Químicas y Estupefacientes</v>
      </c>
      <c r="E9" s="47">
        <f>'Cronograma 2021V1'!T7</f>
        <v>44348</v>
      </c>
      <c r="F9" s="47">
        <f>'Cronograma 2021V1'!U7</f>
        <v>44561</v>
      </c>
      <c r="G9" s="51" t="str">
        <f>'Cronograma 2021V1'!F7</f>
        <v>Diálogo virtual implementado</v>
      </c>
      <c r="H9" s="51">
        <f>'Cronograma 2021V1'!G7</f>
        <v>1</v>
      </c>
      <c r="I9" s="48">
        <v>0</v>
      </c>
      <c r="J9" s="49">
        <f>I9/H9</f>
        <v>0</v>
      </c>
      <c r="K9" s="49">
        <v>0</v>
      </c>
      <c r="L9" s="152" t="s">
        <v>518</v>
      </c>
      <c r="M9" s="152" t="s">
        <v>166</v>
      </c>
      <c r="N9" s="55" t="s">
        <v>166</v>
      </c>
      <c r="O9" s="55" t="s">
        <v>166</v>
      </c>
      <c r="P9" s="55" t="s">
        <v>166</v>
      </c>
      <c r="Q9" s="55" t="s">
        <v>166</v>
      </c>
      <c r="R9" s="55" t="s">
        <v>519</v>
      </c>
      <c r="S9" s="55" t="s">
        <v>166</v>
      </c>
      <c r="T9" s="55" t="s">
        <v>166</v>
      </c>
      <c r="U9" s="55" t="s">
        <v>166</v>
      </c>
      <c r="V9" s="55" t="s">
        <v>166</v>
      </c>
      <c r="W9" s="55" t="s">
        <v>166</v>
      </c>
      <c r="X9" s="55" t="s">
        <v>166</v>
      </c>
      <c r="Y9" s="55" t="s">
        <v>166</v>
      </c>
      <c r="Z9" s="55" t="s">
        <v>166</v>
      </c>
      <c r="AA9" s="167" t="s">
        <v>520</v>
      </c>
      <c r="AB9" s="159" t="s">
        <v>490</v>
      </c>
      <c r="AC9" s="325"/>
      <c r="AD9" s="325"/>
      <c r="AE9" s="325"/>
      <c r="AF9" s="325"/>
      <c r="AG9" s="325"/>
      <c r="AH9" s="325"/>
      <c r="AI9" s="325"/>
      <c r="AJ9" s="325"/>
      <c r="AK9" s="325"/>
      <c r="AL9" s="325"/>
      <c r="AM9" s="325"/>
      <c r="AN9" s="325"/>
      <c r="AO9" s="325"/>
      <c r="AP9" s="325"/>
      <c r="AQ9" s="325"/>
      <c r="AR9" s="325"/>
      <c r="AS9" s="325"/>
      <c r="AT9" s="325"/>
      <c r="AU9" s="325"/>
      <c r="AV9" s="325"/>
      <c r="AW9" s="325"/>
      <c r="AX9" s="325"/>
      <c r="AY9" s="325"/>
      <c r="AZ9" s="325"/>
      <c r="BA9" s="325"/>
      <c r="BB9" s="325"/>
      <c r="BC9" s="325"/>
      <c r="BD9" s="325"/>
      <c r="BE9" s="325"/>
      <c r="BF9" s="325"/>
      <c r="BG9" s="325"/>
      <c r="BH9" s="325"/>
      <c r="BI9" s="325"/>
      <c r="BJ9" s="325"/>
      <c r="BK9" s="325"/>
      <c r="BL9" s="325"/>
      <c r="BM9" s="325"/>
      <c r="BN9" s="325"/>
      <c r="BO9" s="325"/>
      <c r="BP9" s="325"/>
      <c r="BQ9" s="325"/>
      <c r="BR9" s="325"/>
      <c r="BS9" s="325"/>
      <c r="BT9" s="325"/>
      <c r="BU9" s="325"/>
      <c r="BV9" s="325"/>
      <c r="BW9" s="325"/>
      <c r="BX9" s="325"/>
      <c r="BY9" s="325"/>
      <c r="BZ9" s="325"/>
      <c r="CA9" s="325"/>
      <c r="CB9" s="325"/>
      <c r="CC9" s="325"/>
      <c r="CD9" s="325"/>
      <c r="CE9" s="325"/>
    </row>
    <row r="10" spans="1:83" ht="96" customHeight="1">
      <c r="A10" s="68" t="str">
        <f>'Cronograma 2021V1'!B8</f>
        <v>Promoción efectiva de la  participación ciudadana</v>
      </c>
      <c r="B10" s="150">
        <f>'Cronograma 2021V1'!C8</f>
        <v>2</v>
      </c>
      <c r="C10" s="46" t="str">
        <f>'Cronograma 2021V1'!D8</f>
        <v>Realizar un Facebook Live o un directo en Youtube para dialogar con los grupos de interes sobre los trámites de Sustancias Químicas.</v>
      </c>
      <c r="D10" s="45" t="str">
        <f>'Cronograma 2021V1'!V8</f>
        <v>Subdirección de Control y Fiscalización de Sustancias Químicas y Estupefacientes</v>
      </c>
      <c r="E10" s="47">
        <f>'Cronograma 2021V1'!T8</f>
        <v>44348</v>
      </c>
      <c r="F10" s="47">
        <f>'Cronograma 2021V1'!U8</f>
        <v>44561</v>
      </c>
      <c r="G10" s="51" t="str">
        <f>'Cronograma 2021V1'!F8</f>
        <v>Diálogo virtual implementado</v>
      </c>
      <c r="H10" s="51">
        <f>'Cronograma 2021V1'!G8</f>
        <v>1</v>
      </c>
      <c r="I10" s="48">
        <v>4</v>
      </c>
      <c r="J10" s="49">
        <v>1</v>
      </c>
      <c r="K10" s="49">
        <v>1</v>
      </c>
      <c r="L10" s="55" t="s">
        <v>521</v>
      </c>
      <c r="M10" s="55" t="s">
        <v>522</v>
      </c>
      <c r="N10" s="152" t="s">
        <v>523</v>
      </c>
      <c r="O10" s="55" t="s">
        <v>466</v>
      </c>
      <c r="P10" s="152" t="s">
        <v>524</v>
      </c>
      <c r="Q10" s="55" t="s">
        <v>466</v>
      </c>
      <c r="R10" s="152" t="s">
        <v>525</v>
      </c>
      <c r="S10" s="55" t="s">
        <v>526</v>
      </c>
      <c r="T10" s="55" t="s">
        <v>527</v>
      </c>
      <c r="U10" s="152">
        <v>44307</v>
      </c>
      <c r="V10" s="55" t="s">
        <v>467</v>
      </c>
      <c r="W10" s="55" t="s">
        <v>528</v>
      </c>
      <c r="X10" s="78" t="s">
        <v>167</v>
      </c>
      <c r="Y10" s="78" t="s">
        <v>167</v>
      </c>
      <c r="Z10" s="78" t="s">
        <v>167</v>
      </c>
      <c r="AA10" s="55" t="s">
        <v>491</v>
      </c>
      <c r="AB10" s="159" t="s">
        <v>618</v>
      </c>
      <c r="AC10" s="325"/>
      <c r="AD10" s="325"/>
      <c r="AE10" s="325"/>
      <c r="AF10" s="325"/>
      <c r="AG10" s="325"/>
      <c r="AH10" s="325"/>
      <c r="AI10" s="325"/>
      <c r="AJ10" s="325"/>
      <c r="AK10" s="325"/>
      <c r="AL10" s="325"/>
      <c r="AM10" s="325"/>
      <c r="AN10" s="325"/>
      <c r="AO10" s="325"/>
      <c r="AP10" s="325"/>
      <c r="AQ10" s="325"/>
      <c r="AR10" s="325"/>
      <c r="AS10" s="325"/>
      <c r="AT10" s="325"/>
      <c r="AU10" s="325"/>
      <c r="AV10" s="325"/>
      <c r="AW10" s="325"/>
      <c r="AX10" s="325"/>
      <c r="AY10" s="325"/>
      <c r="AZ10" s="325"/>
      <c r="BA10" s="325"/>
      <c r="BB10" s="325"/>
      <c r="BC10" s="325"/>
      <c r="BD10" s="325"/>
      <c r="BE10" s="325"/>
      <c r="BF10" s="325"/>
      <c r="BG10" s="325"/>
      <c r="BH10" s="325"/>
      <c r="BI10" s="325"/>
      <c r="BJ10" s="325"/>
      <c r="BK10" s="325"/>
      <c r="BL10" s="325"/>
      <c r="BM10" s="325"/>
      <c r="BN10" s="325"/>
      <c r="BO10" s="325"/>
      <c r="BP10" s="325"/>
      <c r="BQ10" s="325"/>
      <c r="BR10" s="325"/>
      <c r="BS10" s="325"/>
      <c r="BT10" s="325"/>
      <c r="BU10" s="325"/>
      <c r="BV10" s="325"/>
      <c r="BW10" s="325"/>
      <c r="BX10" s="325"/>
      <c r="BY10" s="325"/>
      <c r="BZ10" s="325"/>
      <c r="CA10" s="325"/>
      <c r="CB10" s="325"/>
      <c r="CC10" s="325"/>
      <c r="CD10" s="325"/>
      <c r="CE10" s="325"/>
    </row>
    <row r="11" spans="1:83" ht="96" customHeight="1">
      <c r="A11" s="68" t="str">
        <f>'Cronograma 2021V1'!B9</f>
        <v xml:space="preserve">Promoción efectiva de la participación ciudadana </v>
      </c>
      <c r="B11" s="150">
        <f>'Cronograma 2021V1'!C9</f>
        <v>3</v>
      </c>
      <c r="C11" s="46" t="str">
        <f>'Cronograma 2021V1'!D9</f>
        <v>Encuentro Nacional sobre la Política Drogas Ruta Futuro en los Territorios</v>
      </c>
      <c r="D11" s="45" t="str">
        <f>'Cronograma 2021V1'!V9</f>
        <v>Dirección de Política de Drogas y Actividades Relacionadas</v>
      </c>
      <c r="E11" s="47">
        <f>'Cronograma 2021V1'!T9</f>
        <v>44440</v>
      </c>
      <c r="F11" s="47">
        <f>'Cronograma 2021V1'!U9</f>
        <v>44441</v>
      </c>
      <c r="G11" s="51" t="str">
        <f>'Cronograma 2021V1'!F9</f>
        <v>Encuentro realizado</v>
      </c>
      <c r="H11" s="51">
        <f>'Cronograma 2021V1'!G9</f>
        <v>1</v>
      </c>
      <c r="I11" s="48">
        <v>0</v>
      </c>
      <c r="J11" s="49">
        <f t="shared" ref="J11:J45" si="0">I11/H11</f>
        <v>0</v>
      </c>
      <c r="K11" s="49">
        <v>0</v>
      </c>
      <c r="L11" s="152" t="s">
        <v>529</v>
      </c>
      <c r="M11" s="152" t="s">
        <v>166</v>
      </c>
      <c r="N11" s="152" t="s">
        <v>166</v>
      </c>
      <c r="O11" s="152" t="s">
        <v>166</v>
      </c>
      <c r="P11" s="152" t="s">
        <v>166</v>
      </c>
      <c r="Q11" s="152" t="s">
        <v>166</v>
      </c>
      <c r="R11" s="152" t="s">
        <v>519</v>
      </c>
      <c r="S11" s="152" t="s">
        <v>166</v>
      </c>
      <c r="T11" s="152" t="s">
        <v>166</v>
      </c>
      <c r="U11" s="55" t="s">
        <v>166</v>
      </c>
      <c r="V11" s="55" t="s">
        <v>166</v>
      </c>
      <c r="W11" s="55" t="s">
        <v>166</v>
      </c>
      <c r="X11" s="55" t="s">
        <v>166</v>
      </c>
      <c r="Y11" s="55" t="s">
        <v>166</v>
      </c>
      <c r="Z11" s="55" t="s">
        <v>166</v>
      </c>
      <c r="AA11" s="55" t="s">
        <v>530</v>
      </c>
      <c r="AB11" s="159" t="s">
        <v>490</v>
      </c>
      <c r="AC11" s="325"/>
      <c r="AD11" s="325"/>
      <c r="AE11" s="325"/>
      <c r="AF11" s="325"/>
      <c r="AG11" s="325"/>
      <c r="AH11" s="325"/>
      <c r="AI11" s="325"/>
      <c r="AJ11" s="325"/>
      <c r="AK11" s="325"/>
      <c r="AL11" s="325"/>
      <c r="AM11" s="325"/>
      <c r="AN11" s="325"/>
      <c r="AO11" s="325"/>
      <c r="AP11" s="325"/>
      <c r="AQ11" s="325"/>
      <c r="AR11" s="325"/>
      <c r="AS11" s="325"/>
      <c r="AT11" s="325"/>
      <c r="AU11" s="325"/>
      <c r="AV11" s="325"/>
      <c r="AW11" s="325"/>
      <c r="AX11" s="325"/>
      <c r="AY11" s="325"/>
      <c r="AZ11" s="325"/>
      <c r="BA11" s="325"/>
      <c r="BB11" s="325"/>
      <c r="BC11" s="325"/>
      <c r="BD11" s="325"/>
      <c r="BE11" s="325"/>
      <c r="BF11" s="325"/>
      <c r="BG11" s="325"/>
      <c r="BH11" s="325"/>
      <c r="BI11" s="325"/>
      <c r="BJ11" s="325"/>
      <c r="BK11" s="325"/>
      <c r="BL11" s="325"/>
      <c r="BM11" s="325"/>
      <c r="BN11" s="325"/>
      <c r="BO11" s="325"/>
      <c r="BP11" s="325"/>
      <c r="BQ11" s="325"/>
      <c r="BR11" s="325"/>
      <c r="BS11" s="325"/>
      <c r="BT11" s="325"/>
      <c r="BU11" s="325"/>
      <c r="BV11" s="325"/>
      <c r="BW11" s="325"/>
      <c r="BX11" s="325"/>
      <c r="BY11" s="325"/>
      <c r="BZ11" s="325"/>
      <c r="CA11" s="325"/>
      <c r="CB11" s="325"/>
      <c r="CC11" s="325"/>
      <c r="CD11" s="325"/>
      <c r="CE11" s="325"/>
    </row>
    <row r="12" spans="1:83" ht="96" customHeight="1">
      <c r="A12" s="68" t="str">
        <f>'Cronograma 2021V1'!B10</f>
        <v xml:space="preserve">Promoción efectiva de la participación ciudadana </v>
      </c>
      <c r="B12" s="150">
        <f>'Cronograma 2021V1'!C10</f>
        <v>4</v>
      </c>
      <c r="C12" s="46" t="str">
        <f>'Cronograma 2021V1'!D10</f>
        <v xml:space="preserve">Encuestas realizadas en la Estrategia Interistitucional de Jornadas Moviles de Atención y Orientación a Víctimas del conflicto armado </v>
      </c>
      <c r="D12" s="45" t="str">
        <f>'Cronograma 2021V1'!V10</f>
        <v xml:space="preserve">Dirección de Justicia Transicional </v>
      </c>
      <c r="E12" s="47">
        <f>'Cronograma 2021V1'!T10</f>
        <v>44317</v>
      </c>
      <c r="F12" s="47">
        <f>'Cronograma 2021V1'!U10</f>
        <v>44561</v>
      </c>
      <c r="G12" s="51" t="str">
        <f>'Cronograma 2021V1'!F10</f>
        <v>Encuesta aplicada</v>
      </c>
      <c r="H12" s="51">
        <v>1</v>
      </c>
      <c r="I12" s="48">
        <v>1</v>
      </c>
      <c r="J12" s="49">
        <f t="shared" si="0"/>
        <v>1</v>
      </c>
      <c r="K12" s="49">
        <v>1</v>
      </c>
      <c r="L12" s="55" t="s">
        <v>535</v>
      </c>
      <c r="M12" s="158" t="s">
        <v>536</v>
      </c>
      <c r="N12" s="165">
        <v>44201</v>
      </c>
      <c r="O12" s="158" t="s">
        <v>479</v>
      </c>
      <c r="P12" s="165">
        <v>44201</v>
      </c>
      <c r="Q12" s="158" t="s">
        <v>537</v>
      </c>
      <c r="R12" s="158" t="s">
        <v>478</v>
      </c>
      <c r="S12" s="158" t="s">
        <v>470</v>
      </c>
      <c r="T12" s="158">
        <v>3.0489999999999999</v>
      </c>
      <c r="U12" s="174">
        <v>44287</v>
      </c>
      <c r="V12" s="55" t="s">
        <v>467</v>
      </c>
      <c r="W12" s="158" t="s">
        <v>538</v>
      </c>
      <c r="X12" s="157" t="s">
        <v>167</v>
      </c>
      <c r="Y12" s="157" t="s">
        <v>167</v>
      </c>
      <c r="Z12" s="157" t="s">
        <v>167</v>
      </c>
      <c r="AA12" s="55"/>
      <c r="AB12" s="163" t="s">
        <v>617</v>
      </c>
      <c r="AC12" s="325"/>
      <c r="AD12" s="325"/>
      <c r="AE12" s="325"/>
      <c r="AF12" s="325"/>
      <c r="AG12" s="325"/>
      <c r="AH12" s="325"/>
      <c r="AI12" s="325"/>
      <c r="AJ12" s="325"/>
      <c r="AK12" s="325"/>
      <c r="AL12" s="325"/>
      <c r="AM12" s="325"/>
      <c r="AN12" s="325"/>
      <c r="AO12" s="325"/>
      <c r="AP12" s="325"/>
      <c r="AQ12" s="325"/>
      <c r="AR12" s="325"/>
      <c r="AS12" s="325"/>
      <c r="AT12" s="325"/>
      <c r="AU12" s="325"/>
      <c r="AV12" s="325"/>
      <c r="AW12" s="325"/>
      <c r="AX12" s="325"/>
      <c r="AY12" s="325"/>
      <c r="AZ12" s="325"/>
      <c r="BA12" s="325"/>
      <c r="BB12" s="325"/>
      <c r="BC12" s="325"/>
      <c r="BD12" s="325"/>
      <c r="BE12" s="325"/>
      <c r="BF12" s="325"/>
      <c r="BG12" s="325"/>
      <c r="BH12" s="325"/>
      <c r="BI12" s="325"/>
      <c r="BJ12" s="325"/>
      <c r="BK12" s="325"/>
      <c r="BL12" s="325"/>
      <c r="BM12" s="325"/>
      <c r="BN12" s="325"/>
      <c r="BO12" s="325"/>
      <c r="BP12" s="325"/>
      <c r="BQ12" s="325"/>
      <c r="BR12" s="325"/>
      <c r="BS12" s="325"/>
      <c r="BT12" s="325"/>
      <c r="BU12" s="325"/>
      <c r="BV12" s="325"/>
      <c r="BW12" s="325"/>
      <c r="BX12" s="325"/>
      <c r="BY12" s="325"/>
      <c r="BZ12" s="325"/>
      <c r="CA12" s="325"/>
      <c r="CB12" s="325"/>
      <c r="CC12" s="325"/>
      <c r="CD12" s="325"/>
      <c r="CE12" s="325"/>
    </row>
    <row r="13" spans="1:83" ht="96" customHeight="1">
      <c r="A13" s="68" t="str">
        <f>'Cronograma 2021V1'!B11</f>
        <v xml:space="preserve">Promoción efectiva de la participación ciudadana </v>
      </c>
      <c r="B13" s="150">
        <f>'Cronograma 2021V1'!C11</f>
        <v>5</v>
      </c>
      <c r="C13" s="46" t="str">
        <f>'Cronograma 2021V1'!D11</f>
        <v>Evaluar el impacto y la funcionalidad del SIIJT
Realizar mediciones de percepción del grupo objetivo al que va dirigida la información del SIIJT</v>
      </c>
      <c r="D13" s="45" t="str">
        <f>'Cronograma 2021V1'!V11</f>
        <v xml:space="preserve">Dirección de Justicia Transicional </v>
      </c>
      <c r="E13" s="47">
        <f>'Cronograma 2021V1'!T11</f>
        <v>44317</v>
      </c>
      <c r="F13" s="47">
        <f>'Cronograma 2021V1'!U11</f>
        <v>44561</v>
      </c>
      <c r="G13" s="51" t="str">
        <f>'Cronograma 2021V1'!F11</f>
        <v>Encuesta aplicada</v>
      </c>
      <c r="H13" s="51">
        <v>1</v>
      </c>
      <c r="I13" s="48">
        <v>1</v>
      </c>
      <c r="J13" s="49">
        <f t="shared" si="0"/>
        <v>1</v>
      </c>
      <c r="K13" s="49">
        <v>1</v>
      </c>
      <c r="L13" s="55" t="s">
        <v>471</v>
      </c>
      <c r="M13" s="158" t="s">
        <v>539</v>
      </c>
      <c r="N13" s="165">
        <v>44302</v>
      </c>
      <c r="O13" s="158" t="s">
        <v>540</v>
      </c>
      <c r="P13" s="165">
        <v>44302</v>
      </c>
      <c r="Q13" s="158" t="s">
        <v>540</v>
      </c>
      <c r="R13" s="158" t="s">
        <v>469</v>
      </c>
      <c r="S13" s="158" t="s">
        <v>540</v>
      </c>
      <c r="T13" s="158">
        <v>13</v>
      </c>
      <c r="U13" s="174">
        <v>44287</v>
      </c>
      <c r="V13" s="55" t="s">
        <v>467</v>
      </c>
      <c r="W13" s="158" t="s">
        <v>541</v>
      </c>
      <c r="X13" s="157" t="s">
        <v>167</v>
      </c>
      <c r="Y13" s="157" t="s">
        <v>167</v>
      </c>
      <c r="Z13" s="157" t="s">
        <v>167</v>
      </c>
      <c r="AA13" s="55"/>
      <c r="AB13" s="163" t="s">
        <v>617</v>
      </c>
      <c r="AC13" s="325"/>
      <c r="AD13" s="325"/>
      <c r="AE13" s="325"/>
      <c r="AF13" s="325"/>
      <c r="AG13" s="325"/>
      <c r="AH13" s="325"/>
      <c r="AI13" s="325"/>
      <c r="AJ13" s="325"/>
      <c r="AK13" s="325"/>
      <c r="AL13" s="325"/>
      <c r="AM13" s="325"/>
      <c r="AN13" s="325"/>
      <c r="AO13" s="325"/>
      <c r="AP13" s="325"/>
      <c r="AQ13" s="325"/>
      <c r="AR13" s="325"/>
      <c r="AS13" s="325"/>
      <c r="AT13" s="325"/>
      <c r="AU13" s="325"/>
      <c r="AV13" s="325"/>
      <c r="AW13" s="325"/>
      <c r="AX13" s="325"/>
      <c r="AY13" s="325"/>
      <c r="AZ13" s="325"/>
      <c r="BA13" s="325"/>
      <c r="BB13" s="325"/>
      <c r="BC13" s="325"/>
      <c r="BD13" s="325"/>
      <c r="BE13" s="325"/>
      <c r="BF13" s="325"/>
      <c r="BG13" s="325"/>
      <c r="BH13" s="325"/>
      <c r="BI13" s="325"/>
      <c r="BJ13" s="325"/>
      <c r="BK13" s="325"/>
      <c r="BL13" s="325"/>
      <c r="BM13" s="325"/>
      <c r="BN13" s="325"/>
      <c r="BO13" s="325"/>
      <c r="BP13" s="325"/>
      <c r="BQ13" s="325"/>
      <c r="BR13" s="325"/>
      <c r="BS13" s="325"/>
      <c r="BT13" s="325"/>
      <c r="BU13" s="325"/>
      <c r="BV13" s="325"/>
      <c r="BW13" s="325"/>
      <c r="BX13" s="325"/>
      <c r="BY13" s="325"/>
      <c r="BZ13" s="325"/>
      <c r="CA13" s="325"/>
      <c r="CB13" s="325"/>
      <c r="CC13" s="325"/>
      <c r="CD13" s="325"/>
      <c r="CE13" s="325"/>
    </row>
    <row r="14" spans="1:83" ht="96" customHeight="1">
      <c r="A14" s="68" t="str">
        <f>'Cronograma 2021V1'!B12</f>
        <v xml:space="preserve">Promoción efectiva de la participación ciudadana </v>
      </c>
      <c r="B14" s="150">
        <f>'Cronograma 2021V1'!C12</f>
        <v>6</v>
      </c>
      <c r="C14" s="46" t="str">
        <f>'Cronograma 2021V1'!D12</f>
        <v>Realizar sensibilización sobre el carácter residual del derecho penal, el valor del derecho a la libertad y la necesidad de la racionalización de la sanción privativa de la libertad, así como sus consecuencias y fines.</v>
      </c>
      <c r="D14" s="45" t="str">
        <f>'Cronograma 2021V1'!V12</f>
        <v>Dirección de Política Criminal y Penitenciaria</v>
      </c>
      <c r="E14" s="47">
        <f>'Cronograma 2021V1'!T12</f>
        <v>44317</v>
      </c>
      <c r="F14" s="47">
        <f>'Cronograma 2021V1'!U12</f>
        <v>44561</v>
      </c>
      <c r="G14" s="51" t="str">
        <f>'Cronograma 2021V1'!F12</f>
        <v>Sensibilización realizada</v>
      </c>
      <c r="H14" s="51">
        <f>'Cronograma 2021V1'!G12</f>
        <v>1</v>
      </c>
      <c r="I14" s="48">
        <v>0</v>
      </c>
      <c r="J14" s="49">
        <f t="shared" si="0"/>
        <v>0</v>
      </c>
      <c r="K14" s="49">
        <v>0</v>
      </c>
      <c r="L14" s="168" t="s">
        <v>166</v>
      </c>
      <c r="M14" s="169" t="s">
        <v>166</v>
      </c>
      <c r="N14" s="55" t="s">
        <v>166</v>
      </c>
      <c r="O14" s="55" t="s">
        <v>166</v>
      </c>
      <c r="P14" s="55" t="s">
        <v>166</v>
      </c>
      <c r="Q14" s="55" t="s">
        <v>166</v>
      </c>
      <c r="R14" s="55" t="s">
        <v>166</v>
      </c>
      <c r="S14" s="55" t="s">
        <v>166</v>
      </c>
      <c r="T14" s="55" t="s">
        <v>166</v>
      </c>
      <c r="U14" s="55" t="s">
        <v>166</v>
      </c>
      <c r="V14" s="55" t="s">
        <v>166</v>
      </c>
      <c r="W14" s="55" t="s">
        <v>166</v>
      </c>
      <c r="X14" s="55" t="s">
        <v>166</v>
      </c>
      <c r="Y14" s="55" t="s">
        <v>166</v>
      </c>
      <c r="Z14" s="55" t="s">
        <v>166</v>
      </c>
      <c r="AA14" s="55" t="s">
        <v>531</v>
      </c>
      <c r="AB14" s="159" t="s">
        <v>490</v>
      </c>
      <c r="AC14" s="325"/>
      <c r="AD14" s="325"/>
      <c r="AE14" s="325"/>
      <c r="AF14" s="325"/>
      <c r="AG14" s="325"/>
      <c r="AH14" s="325"/>
      <c r="AI14" s="325"/>
      <c r="AJ14" s="325"/>
      <c r="AK14" s="325"/>
      <c r="AL14" s="325"/>
      <c r="AM14" s="325"/>
      <c r="AN14" s="325"/>
      <c r="AO14" s="325"/>
      <c r="AP14" s="325"/>
      <c r="AQ14" s="325"/>
      <c r="AR14" s="325"/>
      <c r="AS14" s="325"/>
      <c r="AT14" s="325"/>
      <c r="AU14" s="325"/>
      <c r="AV14" s="325"/>
      <c r="AW14" s="325"/>
      <c r="AX14" s="325"/>
      <c r="AY14" s="325"/>
      <c r="AZ14" s="325"/>
      <c r="BA14" s="325"/>
      <c r="BB14" s="325"/>
      <c r="BC14" s="325"/>
      <c r="BD14" s="325"/>
      <c r="BE14" s="325"/>
      <c r="BF14" s="325"/>
      <c r="BG14" s="325"/>
      <c r="BH14" s="325"/>
      <c r="BI14" s="325"/>
      <c r="BJ14" s="325"/>
      <c r="BK14" s="325"/>
      <c r="BL14" s="325"/>
      <c r="BM14" s="325"/>
      <c r="BN14" s="325"/>
      <c r="BO14" s="325"/>
      <c r="BP14" s="325"/>
      <c r="BQ14" s="325"/>
      <c r="BR14" s="325"/>
      <c r="BS14" s="325"/>
      <c r="BT14" s="325"/>
      <c r="BU14" s="325"/>
      <c r="BV14" s="325"/>
      <c r="BW14" s="325"/>
      <c r="BX14" s="325"/>
      <c r="BY14" s="325"/>
      <c r="BZ14" s="325"/>
      <c r="CA14" s="325"/>
      <c r="CB14" s="325"/>
      <c r="CC14" s="325"/>
      <c r="CD14" s="325"/>
      <c r="CE14" s="325"/>
    </row>
    <row r="15" spans="1:83" s="63" customFormat="1" ht="96" customHeight="1">
      <c r="A15" s="68" t="str">
        <f>'Cronograma 2021V1'!B13</f>
        <v xml:space="preserve">Promoción efectiva de la participación ciudadana </v>
      </c>
      <c r="B15" s="150">
        <f>'Cronograma 2021V1'!C13</f>
        <v>7</v>
      </c>
      <c r="C15" s="46" t="str">
        <f>'Cronograma 2021V1'!D13</f>
        <v>Realizar procesos de formación en resocialización e inclusión social a entidades competentes y relacionadas dando a conocer el programa nacional de prevención de la reincidencia desde un modelo de atención pospenitenciaria.</v>
      </c>
      <c r="D15" s="45" t="str">
        <f>'Cronograma 2021V1'!V13</f>
        <v>Dirección de Política Criminal y Penitenciaria</v>
      </c>
      <c r="E15" s="47">
        <f>'Cronograma 2021V1'!T13</f>
        <v>44317</v>
      </c>
      <c r="F15" s="47">
        <f>'Cronograma 2021V1'!U13</f>
        <v>44469</v>
      </c>
      <c r="G15" s="51" t="str">
        <f>'Cronograma 2021V1'!F13</f>
        <v>Foro o conversatorio  realizado</v>
      </c>
      <c r="H15" s="51">
        <f>'Cronograma 2021V1'!G13</f>
        <v>1</v>
      </c>
      <c r="I15" s="48">
        <v>0</v>
      </c>
      <c r="J15" s="62">
        <f>I15/H15</f>
        <v>0</v>
      </c>
      <c r="K15" s="49">
        <v>0</v>
      </c>
      <c r="L15" s="168" t="s">
        <v>532</v>
      </c>
      <c r="M15" s="169" t="s">
        <v>166</v>
      </c>
      <c r="N15" s="55" t="s">
        <v>166</v>
      </c>
      <c r="O15" s="55" t="s">
        <v>166</v>
      </c>
      <c r="P15" s="55" t="s">
        <v>166</v>
      </c>
      <c r="Q15" s="55" t="s">
        <v>166</v>
      </c>
      <c r="R15" s="55" t="s">
        <v>166</v>
      </c>
      <c r="S15" s="55" t="s">
        <v>166</v>
      </c>
      <c r="T15" s="55" t="s">
        <v>166</v>
      </c>
      <c r="U15" s="55" t="s">
        <v>166</v>
      </c>
      <c r="V15" s="55" t="s">
        <v>166</v>
      </c>
      <c r="W15" s="55" t="s">
        <v>166</v>
      </c>
      <c r="X15" s="55" t="s">
        <v>166</v>
      </c>
      <c r="Y15" s="55" t="s">
        <v>166</v>
      </c>
      <c r="Z15" s="55" t="s">
        <v>166</v>
      </c>
      <c r="AA15" s="55"/>
      <c r="AB15" s="159" t="s">
        <v>490</v>
      </c>
      <c r="AC15" s="325"/>
      <c r="AD15" s="325"/>
      <c r="AE15" s="325"/>
      <c r="AF15" s="325"/>
      <c r="AG15" s="325"/>
      <c r="AH15" s="325"/>
      <c r="AI15" s="325"/>
      <c r="AJ15" s="325"/>
      <c r="AK15" s="325"/>
      <c r="AL15" s="325"/>
      <c r="AM15" s="325"/>
      <c r="AN15" s="325"/>
      <c r="AO15" s="325"/>
      <c r="AP15" s="325"/>
      <c r="AQ15" s="325"/>
      <c r="AR15" s="325"/>
      <c r="AS15" s="325"/>
      <c r="AT15" s="325"/>
      <c r="AU15" s="325"/>
      <c r="AV15" s="325"/>
      <c r="AW15" s="325"/>
      <c r="AX15" s="325"/>
      <c r="AY15" s="325"/>
      <c r="AZ15" s="325"/>
      <c r="BA15" s="325"/>
      <c r="BB15" s="325"/>
      <c r="BC15" s="325"/>
      <c r="BD15" s="325"/>
      <c r="BE15" s="325"/>
      <c r="BF15" s="325"/>
      <c r="BG15" s="325"/>
      <c r="BH15" s="325"/>
      <c r="BI15" s="325"/>
      <c r="BJ15" s="325"/>
      <c r="BK15" s="325"/>
      <c r="BL15" s="325"/>
      <c r="BM15" s="325"/>
      <c r="BN15" s="325"/>
      <c r="BO15" s="325"/>
      <c r="BP15" s="325"/>
      <c r="BQ15" s="325"/>
      <c r="BR15" s="325"/>
      <c r="BS15" s="325"/>
      <c r="BT15" s="325"/>
      <c r="BU15" s="325"/>
      <c r="BV15" s="325"/>
      <c r="BW15" s="325"/>
      <c r="BX15" s="325"/>
      <c r="BY15" s="325"/>
      <c r="BZ15" s="325"/>
      <c r="CA15" s="325"/>
      <c r="CB15" s="325"/>
      <c r="CC15" s="325"/>
      <c r="CD15" s="325"/>
      <c r="CE15" s="325"/>
    </row>
    <row r="16" spans="1:83" s="63" customFormat="1" ht="96" customHeight="1">
      <c r="A16" s="68" t="str">
        <f>'Cronograma 2021V1'!B14</f>
        <v xml:space="preserve">Promoción efectiva de la participación ciudadana </v>
      </c>
      <c r="B16" s="150">
        <f>'Cronograma 2021V1'!C14</f>
        <v>8</v>
      </c>
      <c r="C16" s="46" t="str">
        <f>'Cronograma 2021V1'!D14</f>
        <v xml:space="preserve">Desarrollar un ejercicio de participación ciudadana en el marco del proceso de formación y transferencia metodológica  del programa justicia juvenil restaurativa a las autoridades competentes del SRPA y del Sistema de convivencia escolar del ente territorial </v>
      </c>
      <c r="D16" s="45" t="str">
        <f>'Cronograma 2021V1'!V14</f>
        <v>Dirección de Política Criminal</v>
      </c>
      <c r="E16" s="47">
        <f>'Cronograma 2021V1'!T14</f>
        <v>44316</v>
      </c>
      <c r="F16" s="47">
        <f>'Cronograma 2021V1'!U14</f>
        <v>44561</v>
      </c>
      <c r="G16" s="51" t="str">
        <f>'Cronograma 2021V1'!F14</f>
        <v>Número de personas capacitadas</v>
      </c>
      <c r="H16" s="51">
        <f>'Cronograma 2021V1'!G14</f>
        <v>50</v>
      </c>
      <c r="I16" s="48">
        <v>0</v>
      </c>
      <c r="J16" s="62">
        <f>I16/H16</f>
        <v>0</v>
      </c>
      <c r="K16" s="49">
        <v>0</v>
      </c>
      <c r="L16" s="168" t="s">
        <v>533</v>
      </c>
      <c r="M16" s="169" t="s">
        <v>534</v>
      </c>
      <c r="N16" s="55" t="s">
        <v>166</v>
      </c>
      <c r="O16" s="55" t="s">
        <v>166</v>
      </c>
      <c r="P16" s="55" t="s">
        <v>166</v>
      </c>
      <c r="Q16" s="55" t="s">
        <v>166</v>
      </c>
      <c r="R16" s="55" t="s">
        <v>166</v>
      </c>
      <c r="S16" s="55" t="s">
        <v>166</v>
      </c>
      <c r="T16" s="55" t="s">
        <v>166</v>
      </c>
      <c r="U16" s="55" t="s">
        <v>166</v>
      </c>
      <c r="V16" s="55" t="s">
        <v>166</v>
      </c>
      <c r="W16" s="55" t="s">
        <v>166</v>
      </c>
      <c r="X16" s="55" t="s">
        <v>166</v>
      </c>
      <c r="Y16" s="55" t="s">
        <v>166</v>
      </c>
      <c r="Z16" s="55" t="s">
        <v>166</v>
      </c>
      <c r="AA16" s="55"/>
      <c r="AB16" s="159" t="s">
        <v>490</v>
      </c>
      <c r="AC16" s="325"/>
      <c r="AD16" s="325"/>
      <c r="AE16" s="325"/>
      <c r="AF16" s="325"/>
      <c r="AG16" s="325"/>
      <c r="AH16" s="325"/>
      <c r="AI16" s="325"/>
      <c r="AJ16" s="325"/>
      <c r="AK16" s="325"/>
      <c r="AL16" s="325"/>
      <c r="AM16" s="325"/>
      <c r="AN16" s="325"/>
      <c r="AO16" s="325"/>
      <c r="AP16" s="325"/>
      <c r="AQ16" s="325"/>
      <c r="AR16" s="325"/>
      <c r="AS16" s="325"/>
      <c r="AT16" s="325"/>
      <c r="AU16" s="325"/>
      <c r="AV16" s="325"/>
      <c r="AW16" s="325"/>
      <c r="AX16" s="325"/>
      <c r="AY16" s="325"/>
      <c r="AZ16" s="325"/>
      <c r="BA16" s="325"/>
      <c r="BB16" s="325"/>
      <c r="BC16" s="325"/>
      <c r="BD16" s="325"/>
      <c r="BE16" s="325"/>
      <c r="BF16" s="325"/>
      <c r="BG16" s="325"/>
      <c r="BH16" s="325"/>
      <c r="BI16" s="325"/>
      <c r="BJ16" s="325"/>
      <c r="BK16" s="325"/>
      <c r="BL16" s="325"/>
      <c r="BM16" s="325"/>
      <c r="BN16" s="325"/>
      <c r="BO16" s="325"/>
      <c r="BP16" s="325"/>
      <c r="BQ16" s="325"/>
      <c r="BR16" s="325"/>
      <c r="BS16" s="325"/>
      <c r="BT16" s="325"/>
      <c r="BU16" s="325"/>
      <c r="BV16" s="325"/>
      <c r="BW16" s="325"/>
      <c r="BX16" s="325"/>
      <c r="BY16" s="325"/>
      <c r="BZ16" s="325"/>
      <c r="CA16" s="325"/>
      <c r="CB16" s="325"/>
      <c r="CC16" s="325"/>
      <c r="CD16" s="325"/>
      <c r="CE16" s="325"/>
    </row>
    <row r="17" spans="1:83" s="63" customFormat="1" ht="96" customHeight="1">
      <c r="A17" s="68" t="str">
        <f>'Cronograma 2021V1'!B15</f>
        <v xml:space="preserve">Promoción efectiva de la participación ciudadana </v>
      </c>
      <c r="B17" s="150">
        <f>'Cronograma 2021V1'!C15</f>
        <v>9</v>
      </c>
      <c r="C17" s="46" t="str">
        <f>'Cronograma 2021V1'!D15</f>
        <v>Socializar la Ley de Regulación de los Consultorios Jurídicos</v>
      </c>
      <c r="D17" s="45" t="str">
        <f>'Cronograma 2021V1'!V15</f>
        <v>Dirección de Justicia Formal</v>
      </c>
      <c r="E17" s="47">
        <f>'Cronograma 2021V1'!T15</f>
        <v>44326</v>
      </c>
      <c r="F17" s="47">
        <f>'Cronograma 2021V1'!U15</f>
        <v>44454</v>
      </c>
      <c r="G17" s="51" t="str">
        <f>'Cronograma 2021V1'!F15</f>
        <v>Espacios de socialización
realizados</v>
      </c>
      <c r="H17" s="51">
        <f>'Cronograma 2021V1'!G15</f>
        <v>3</v>
      </c>
      <c r="I17" s="48">
        <v>0</v>
      </c>
      <c r="J17" s="62">
        <f>I17/H17</f>
        <v>0</v>
      </c>
      <c r="K17" s="49">
        <v>0.1</v>
      </c>
      <c r="L17" s="55" t="s">
        <v>505</v>
      </c>
      <c r="M17" s="164" t="s">
        <v>492</v>
      </c>
      <c r="N17" s="55" t="s">
        <v>166</v>
      </c>
      <c r="O17" s="55" t="s">
        <v>166</v>
      </c>
      <c r="P17" s="55" t="s">
        <v>166</v>
      </c>
      <c r="Q17" s="55" t="s">
        <v>166</v>
      </c>
      <c r="R17" s="55" t="s">
        <v>166</v>
      </c>
      <c r="S17" s="55" t="s">
        <v>166</v>
      </c>
      <c r="T17" s="55" t="s">
        <v>166</v>
      </c>
      <c r="U17" s="55" t="s">
        <v>166</v>
      </c>
      <c r="V17" s="55" t="s">
        <v>166</v>
      </c>
      <c r="W17" s="55" t="s">
        <v>166</v>
      </c>
      <c r="X17" s="55" t="s">
        <v>166</v>
      </c>
      <c r="Y17" s="55" t="s">
        <v>166</v>
      </c>
      <c r="Z17" s="55" t="s">
        <v>166</v>
      </c>
      <c r="AA17" s="55"/>
      <c r="AB17" s="159" t="s">
        <v>615</v>
      </c>
      <c r="AC17" s="325"/>
      <c r="AD17" s="325"/>
      <c r="AE17" s="325"/>
      <c r="AF17" s="325"/>
      <c r="AG17" s="325"/>
      <c r="AH17" s="325"/>
      <c r="AI17" s="325"/>
      <c r="AJ17" s="325"/>
      <c r="AK17" s="325"/>
      <c r="AL17" s="325"/>
      <c r="AM17" s="325"/>
      <c r="AN17" s="325"/>
      <c r="AO17" s="325"/>
      <c r="AP17" s="325"/>
      <c r="AQ17" s="325"/>
      <c r="AR17" s="325"/>
      <c r="AS17" s="325"/>
      <c r="AT17" s="325"/>
      <c r="AU17" s="325"/>
      <c r="AV17" s="325"/>
      <c r="AW17" s="325"/>
      <c r="AX17" s="325"/>
      <c r="AY17" s="325"/>
      <c r="AZ17" s="325"/>
      <c r="BA17" s="325"/>
      <c r="BB17" s="325"/>
      <c r="BC17" s="325"/>
      <c r="BD17" s="325"/>
      <c r="BE17" s="325"/>
      <c r="BF17" s="325"/>
      <c r="BG17" s="325"/>
      <c r="BH17" s="325"/>
      <c r="BI17" s="325"/>
      <c r="BJ17" s="325"/>
      <c r="BK17" s="325"/>
      <c r="BL17" s="325"/>
      <c r="BM17" s="325"/>
      <c r="BN17" s="325"/>
      <c r="BO17" s="325"/>
      <c r="BP17" s="325"/>
      <c r="BQ17" s="325"/>
      <c r="BR17" s="325"/>
      <c r="BS17" s="325"/>
      <c r="BT17" s="325"/>
      <c r="BU17" s="325"/>
      <c r="BV17" s="325"/>
      <c r="BW17" s="325"/>
      <c r="BX17" s="325"/>
      <c r="BY17" s="325"/>
      <c r="BZ17" s="325"/>
      <c r="CA17" s="325"/>
      <c r="CB17" s="325"/>
      <c r="CC17" s="325"/>
      <c r="CD17" s="325"/>
      <c r="CE17" s="325"/>
    </row>
    <row r="18" spans="1:83" s="63" customFormat="1" ht="96" customHeight="1">
      <c r="A18" s="68" t="str">
        <f>'Cronograma 2021V1'!B16</f>
        <v xml:space="preserve">Promoción efectiva de la participación ciudadana </v>
      </c>
      <c r="B18" s="150">
        <f>'Cronograma 2021V1'!C16</f>
        <v>10</v>
      </c>
      <c r="C18" s="46" t="str">
        <f>'Cronograma 2021V1'!D16</f>
        <v>Encuentros virtuales con consultorios jurídicos</v>
      </c>
      <c r="D18" s="45" t="str">
        <f>'Cronograma 2021V1'!V16</f>
        <v>Dirección de Justicia Formal</v>
      </c>
      <c r="E18" s="47">
        <f>'Cronograma 2021V1'!T16</f>
        <v>44256</v>
      </c>
      <c r="F18" s="47">
        <f>'Cronograma 2021V1'!U16</f>
        <v>44454</v>
      </c>
      <c r="G18" s="51" t="str">
        <f>'Cronograma 2021V1'!F16</f>
        <v>Espacios de socialización
realizados</v>
      </c>
      <c r="H18" s="51">
        <f>'Cronograma 2021V1'!G16</f>
        <v>3</v>
      </c>
      <c r="I18" s="48">
        <v>0</v>
      </c>
      <c r="J18" s="64">
        <f t="shared" si="0"/>
        <v>0</v>
      </c>
      <c r="K18" s="49">
        <v>0.1</v>
      </c>
      <c r="L18" s="55" t="s">
        <v>506</v>
      </c>
      <c r="M18" s="164" t="s">
        <v>493</v>
      </c>
      <c r="N18" s="55" t="s">
        <v>166</v>
      </c>
      <c r="O18" s="55" t="s">
        <v>166</v>
      </c>
      <c r="P18" s="55" t="s">
        <v>166</v>
      </c>
      <c r="Q18" s="55" t="s">
        <v>166</v>
      </c>
      <c r="R18" s="55" t="s">
        <v>166</v>
      </c>
      <c r="S18" s="55" t="s">
        <v>166</v>
      </c>
      <c r="T18" s="55" t="s">
        <v>166</v>
      </c>
      <c r="U18" s="55" t="s">
        <v>166</v>
      </c>
      <c r="V18" s="55" t="s">
        <v>166</v>
      </c>
      <c r="W18" s="55" t="s">
        <v>166</v>
      </c>
      <c r="X18" s="55" t="s">
        <v>166</v>
      </c>
      <c r="Y18" s="55" t="s">
        <v>166</v>
      </c>
      <c r="Z18" s="55" t="s">
        <v>166</v>
      </c>
      <c r="AA18" s="55"/>
      <c r="AB18" s="159" t="s">
        <v>615</v>
      </c>
      <c r="AC18" s="325"/>
      <c r="AD18" s="325"/>
      <c r="AE18" s="325"/>
      <c r="AF18" s="325"/>
      <c r="AG18" s="325"/>
      <c r="AH18" s="325"/>
      <c r="AI18" s="325"/>
      <c r="AJ18" s="325"/>
      <c r="AK18" s="325"/>
      <c r="AL18" s="325"/>
      <c r="AM18" s="325"/>
      <c r="AN18" s="325"/>
      <c r="AO18" s="325"/>
      <c r="AP18" s="325"/>
      <c r="AQ18" s="325"/>
      <c r="AR18" s="325"/>
      <c r="AS18" s="325"/>
      <c r="AT18" s="325"/>
      <c r="AU18" s="325"/>
      <c r="AV18" s="325"/>
      <c r="AW18" s="325"/>
      <c r="AX18" s="325"/>
      <c r="AY18" s="325"/>
      <c r="AZ18" s="325"/>
      <c r="BA18" s="325"/>
      <c r="BB18" s="325"/>
      <c r="BC18" s="325"/>
      <c r="BD18" s="325"/>
      <c r="BE18" s="325"/>
      <c r="BF18" s="325"/>
      <c r="BG18" s="325"/>
      <c r="BH18" s="325"/>
      <c r="BI18" s="325"/>
      <c r="BJ18" s="325"/>
      <c r="BK18" s="325"/>
      <c r="BL18" s="325"/>
      <c r="BM18" s="325"/>
      <c r="BN18" s="325"/>
      <c r="BO18" s="325"/>
      <c r="BP18" s="325"/>
      <c r="BQ18" s="325"/>
      <c r="BR18" s="325"/>
      <c r="BS18" s="325"/>
      <c r="BT18" s="325"/>
      <c r="BU18" s="325"/>
      <c r="BV18" s="325"/>
      <c r="BW18" s="325"/>
      <c r="BX18" s="325"/>
      <c r="BY18" s="325"/>
      <c r="BZ18" s="325"/>
      <c r="CA18" s="325"/>
      <c r="CB18" s="325"/>
      <c r="CC18" s="325"/>
      <c r="CD18" s="325"/>
      <c r="CE18" s="325"/>
    </row>
    <row r="19" spans="1:83" ht="96" customHeight="1">
      <c r="A19" s="68" t="str">
        <f>'Cronograma 2021V1'!B17</f>
        <v xml:space="preserve">Promoción efectiva de la participación ciudadana </v>
      </c>
      <c r="B19" s="150">
        <f>'Cronograma 2021V1'!C17</f>
        <v>11</v>
      </c>
      <c r="C19" s="46" t="str">
        <f>'Cronograma 2021V1'!D17</f>
        <v>Jornadas de socialización del protocolo de la Kriss Romaní</v>
      </c>
      <c r="D19" s="45" t="str">
        <f>'Cronograma 2021V1'!V17</f>
        <v>Dirección de Justicia Formal - Grupo de Fortalecimiento de la Justicia Étnica</v>
      </c>
      <c r="E19" s="47">
        <f>'Cronograma 2021V1'!T17</f>
        <v>44378</v>
      </c>
      <c r="F19" s="47">
        <f>'Cronograma 2021V1'!U17</f>
        <v>44531</v>
      </c>
      <c r="G19" s="51" t="str">
        <f>'Cronograma 2021V1'!F17</f>
        <v>Espacios de socialización
realizados</v>
      </c>
      <c r="H19" s="51">
        <f>'Cronograma 2021V1'!G17</f>
        <v>4</v>
      </c>
      <c r="I19" s="48">
        <v>0</v>
      </c>
      <c r="J19" s="49">
        <f t="shared" si="0"/>
        <v>0</v>
      </c>
      <c r="K19" s="49">
        <v>0.1</v>
      </c>
      <c r="L19" s="55" t="s">
        <v>507</v>
      </c>
      <c r="M19" s="164" t="s">
        <v>494</v>
      </c>
      <c r="N19" s="55" t="s">
        <v>166</v>
      </c>
      <c r="O19" s="55" t="s">
        <v>166</v>
      </c>
      <c r="P19" s="55" t="s">
        <v>166</v>
      </c>
      <c r="Q19" s="55" t="s">
        <v>166</v>
      </c>
      <c r="R19" s="55" t="s">
        <v>166</v>
      </c>
      <c r="S19" s="55" t="s">
        <v>166</v>
      </c>
      <c r="T19" s="55" t="s">
        <v>166</v>
      </c>
      <c r="U19" s="55" t="s">
        <v>166</v>
      </c>
      <c r="V19" s="55" t="s">
        <v>166</v>
      </c>
      <c r="W19" s="55" t="s">
        <v>166</v>
      </c>
      <c r="X19" s="55" t="s">
        <v>166</v>
      </c>
      <c r="Y19" s="55" t="s">
        <v>166</v>
      </c>
      <c r="Z19" s="55" t="s">
        <v>166</v>
      </c>
      <c r="AA19" s="55"/>
      <c r="AB19" s="159" t="s">
        <v>615</v>
      </c>
      <c r="AC19" s="325"/>
      <c r="AD19" s="325"/>
      <c r="AE19" s="325"/>
      <c r="AF19" s="325"/>
      <c r="AG19" s="325"/>
      <c r="AH19" s="325"/>
      <c r="AI19" s="325"/>
      <c r="AJ19" s="325"/>
      <c r="AK19" s="325"/>
      <c r="AL19" s="325"/>
      <c r="AM19" s="325"/>
      <c r="AN19" s="325"/>
      <c r="AO19" s="325"/>
      <c r="AP19" s="325"/>
      <c r="AQ19" s="325"/>
      <c r="AR19" s="325"/>
      <c r="AS19" s="325"/>
      <c r="AT19" s="325"/>
      <c r="AU19" s="325"/>
      <c r="AV19" s="325"/>
      <c r="AW19" s="325"/>
      <c r="AX19" s="325"/>
      <c r="AY19" s="325"/>
      <c r="AZ19" s="325"/>
      <c r="BA19" s="325"/>
      <c r="BB19" s="325"/>
      <c r="BC19" s="325"/>
      <c r="BD19" s="325"/>
      <c r="BE19" s="325"/>
      <c r="BF19" s="325"/>
      <c r="BG19" s="325"/>
      <c r="BH19" s="325"/>
      <c r="BI19" s="325"/>
      <c r="BJ19" s="325"/>
      <c r="BK19" s="325"/>
      <c r="BL19" s="325"/>
      <c r="BM19" s="325"/>
      <c r="BN19" s="325"/>
      <c r="BO19" s="325"/>
      <c r="BP19" s="325"/>
      <c r="BQ19" s="325"/>
      <c r="BR19" s="325"/>
      <c r="BS19" s="325"/>
      <c r="BT19" s="325"/>
      <c r="BU19" s="325"/>
      <c r="BV19" s="325"/>
      <c r="BW19" s="325"/>
      <c r="BX19" s="325"/>
      <c r="BY19" s="325"/>
      <c r="BZ19" s="325"/>
      <c r="CA19" s="325"/>
      <c r="CB19" s="325"/>
      <c r="CC19" s="325"/>
      <c r="CD19" s="325"/>
      <c r="CE19" s="325"/>
    </row>
    <row r="20" spans="1:83" s="63" customFormat="1" ht="96" customHeight="1">
      <c r="A20" s="68" t="str">
        <f>'Cronograma 2021V1'!B18</f>
        <v xml:space="preserve">Promoción efectiva de la participación ciudadana </v>
      </c>
      <c r="B20" s="150">
        <f>'Cronograma 2021V1'!C18</f>
        <v>12</v>
      </c>
      <c r="C20" s="46" t="str">
        <f>'Cronograma 2021V1'!D18</f>
        <v>Desarrollo de Jornadas de Actualización en temas de género a los integrantes de la Red Tejiendo Justicia</v>
      </c>
      <c r="D20" s="45" t="str">
        <f>'Cronograma 2021V1'!V18</f>
        <v>Dirección de Justicia Formal- Grupo de Fortalecimiento a la Justicia con Enfoque de Género</v>
      </c>
      <c r="E20" s="47">
        <f>'Cronograma 2021V1'!T18</f>
        <v>44246</v>
      </c>
      <c r="F20" s="47">
        <f>'Cronograma 2021V1'!U18</f>
        <v>44344</v>
      </c>
      <c r="G20" s="51" t="str">
        <f>'Cronograma 2021V1'!F18</f>
        <v>Jornadas de actualización 
realizadas</v>
      </c>
      <c r="H20" s="51">
        <f>'Cronograma 2021V1'!G18</f>
        <v>4</v>
      </c>
      <c r="I20" s="48">
        <v>5</v>
      </c>
      <c r="J20" s="64">
        <v>1</v>
      </c>
      <c r="K20" s="49">
        <v>1</v>
      </c>
      <c r="L20" s="55" t="s">
        <v>495</v>
      </c>
      <c r="M20" s="156" t="s">
        <v>496</v>
      </c>
      <c r="N20" s="156" t="s">
        <v>497</v>
      </c>
      <c r="O20" s="158" t="s">
        <v>498</v>
      </c>
      <c r="P20" s="156" t="s">
        <v>499</v>
      </c>
      <c r="Q20" s="158" t="s">
        <v>477</v>
      </c>
      <c r="R20" s="55" t="s">
        <v>500</v>
      </c>
      <c r="S20" s="55" t="s">
        <v>501</v>
      </c>
      <c r="T20" s="158" t="s">
        <v>502</v>
      </c>
      <c r="U20" s="165">
        <v>44327</v>
      </c>
      <c r="V20" s="158" t="s">
        <v>503</v>
      </c>
      <c r="W20" s="166" t="s">
        <v>504</v>
      </c>
      <c r="X20" s="158" t="s">
        <v>167</v>
      </c>
      <c r="Y20" s="158" t="s">
        <v>167</v>
      </c>
      <c r="Z20" s="158" t="s">
        <v>167</v>
      </c>
      <c r="AA20" s="55"/>
      <c r="AB20" s="159" t="s">
        <v>616</v>
      </c>
      <c r="AC20" s="325"/>
      <c r="AD20" s="325"/>
      <c r="AE20" s="325"/>
      <c r="AF20" s="325"/>
      <c r="AG20" s="325"/>
      <c r="AH20" s="325"/>
      <c r="AI20" s="325"/>
      <c r="AJ20" s="325"/>
      <c r="AK20" s="325"/>
      <c r="AL20" s="325"/>
      <c r="AM20" s="325"/>
      <c r="AN20" s="325"/>
      <c r="AO20" s="325"/>
      <c r="AP20" s="325"/>
      <c r="AQ20" s="325"/>
      <c r="AR20" s="325"/>
      <c r="AS20" s="325"/>
      <c r="AT20" s="325"/>
      <c r="AU20" s="325"/>
      <c r="AV20" s="325"/>
      <c r="AW20" s="325"/>
      <c r="AX20" s="325"/>
      <c r="AY20" s="325"/>
      <c r="AZ20" s="325"/>
      <c r="BA20" s="325"/>
      <c r="BB20" s="325"/>
      <c r="BC20" s="325"/>
      <c r="BD20" s="325"/>
      <c r="BE20" s="325"/>
      <c r="BF20" s="325"/>
      <c r="BG20" s="325"/>
      <c r="BH20" s="325"/>
      <c r="BI20" s="325"/>
      <c r="BJ20" s="325"/>
      <c r="BK20" s="325"/>
      <c r="BL20" s="325"/>
      <c r="BM20" s="325"/>
      <c r="BN20" s="325"/>
      <c r="BO20" s="325"/>
      <c r="BP20" s="325"/>
      <c r="BQ20" s="325"/>
      <c r="BR20" s="325"/>
      <c r="BS20" s="325"/>
      <c r="BT20" s="325"/>
      <c r="BU20" s="325"/>
      <c r="BV20" s="325"/>
      <c r="BW20" s="325"/>
      <c r="BX20" s="325"/>
      <c r="BY20" s="325"/>
      <c r="BZ20" s="325"/>
      <c r="CA20" s="325"/>
      <c r="CB20" s="325"/>
      <c r="CC20" s="325"/>
      <c r="CD20" s="325"/>
      <c r="CE20" s="325"/>
    </row>
    <row r="21" spans="1:83" s="63" customFormat="1" ht="96" customHeight="1">
      <c r="A21" s="68" t="str">
        <f>'Cronograma 2021V1'!B19</f>
        <v xml:space="preserve">Promoción efectiva de la participación ciudadana </v>
      </c>
      <c r="B21" s="150">
        <f>'Cronograma 2021V1'!C19</f>
        <v>13</v>
      </c>
      <c r="C21" s="46" t="str">
        <f>'Cronograma 2021V1'!D19</f>
        <v>Socializar la herramienta Suin Juriscol con énfasis en el boletín jurídico.</v>
      </c>
      <c r="D21" s="45" t="str">
        <f>'Cronograma 2021V1'!V19</f>
        <v>Dirección de Desarrollo del Derecho y del Ordenamiento Jurídico</v>
      </c>
      <c r="E21" s="47">
        <f>'Cronograma 2021V1'!T19</f>
        <v>44287</v>
      </c>
      <c r="F21" s="47">
        <f>'Cronograma 2021V1'!U19</f>
        <v>44530</v>
      </c>
      <c r="G21" s="51" t="str">
        <f>'Cronograma 2021V1'!F19</f>
        <v>Socialización realizada</v>
      </c>
      <c r="H21" s="51">
        <f>'Cronograma 2021V1'!G19</f>
        <v>1</v>
      </c>
      <c r="I21" s="48">
        <v>2</v>
      </c>
      <c r="J21" s="62">
        <v>1</v>
      </c>
      <c r="K21" s="49">
        <v>1</v>
      </c>
      <c r="L21" s="158" t="s">
        <v>468</v>
      </c>
      <c r="M21" s="158" t="s">
        <v>558</v>
      </c>
      <c r="N21" s="158" t="s">
        <v>542</v>
      </c>
      <c r="O21" s="158" t="s">
        <v>543</v>
      </c>
      <c r="P21" s="158" t="s">
        <v>544</v>
      </c>
      <c r="Q21" s="158" t="s">
        <v>545</v>
      </c>
      <c r="R21" s="158" t="s">
        <v>559</v>
      </c>
      <c r="S21" s="158" t="s">
        <v>560</v>
      </c>
      <c r="T21" s="158" t="s">
        <v>561</v>
      </c>
      <c r="U21" s="158" t="s">
        <v>546</v>
      </c>
      <c r="V21" s="158" t="s">
        <v>562</v>
      </c>
      <c r="W21" s="158" t="s">
        <v>563</v>
      </c>
      <c r="X21" s="158" t="s">
        <v>547</v>
      </c>
      <c r="Y21" s="158" t="s">
        <v>548</v>
      </c>
      <c r="Z21" s="158" t="s">
        <v>549</v>
      </c>
      <c r="AA21" s="55"/>
      <c r="AB21" s="159" t="s">
        <v>616</v>
      </c>
      <c r="AC21" s="325"/>
      <c r="AD21" s="325"/>
      <c r="AE21" s="325"/>
      <c r="AF21" s="325"/>
      <c r="AG21" s="325"/>
      <c r="AH21" s="325"/>
      <c r="AI21" s="325"/>
      <c r="AJ21" s="325"/>
      <c r="AK21" s="325"/>
      <c r="AL21" s="325"/>
      <c r="AM21" s="325"/>
      <c r="AN21" s="325"/>
      <c r="AO21" s="325"/>
      <c r="AP21" s="325"/>
      <c r="AQ21" s="325"/>
      <c r="AR21" s="325"/>
      <c r="AS21" s="325"/>
      <c r="AT21" s="325"/>
      <c r="AU21" s="325"/>
      <c r="AV21" s="325"/>
      <c r="AW21" s="325"/>
      <c r="AX21" s="325"/>
      <c r="AY21" s="325"/>
      <c r="AZ21" s="325"/>
      <c r="BA21" s="325"/>
      <c r="BB21" s="325"/>
      <c r="BC21" s="325"/>
      <c r="BD21" s="325"/>
      <c r="BE21" s="325"/>
      <c r="BF21" s="325"/>
      <c r="BG21" s="325"/>
      <c r="BH21" s="325"/>
      <c r="BI21" s="325"/>
      <c r="BJ21" s="325"/>
      <c r="BK21" s="325"/>
      <c r="BL21" s="325"/>
      <c r="BM21" s="325"/>
      <c r="BN21" s="325"/>
      <c r="BO21" s="325"/>
      <c r="BP21" s="325"/>
      <c r="BQ21" s="325"/>
      <c r="BR21" s="325"/>
      <c r="BS21" s="325"/>
      <c r="BT21" s="325"/>
      <c r="BU21" s="325"/>
      <c r="BV21" s="325"/>
      <c r="BW21" s="325"/>
      <c r="BX21" s="325"/>
      <c r="BY21" s="325"/>
      <c r="BZ21" s="325"/>
      <c r="CA21" s="325"/>
      <c r="CB21" s="325"/>
      <c r="CC21" s="325"/>
      <c r="CD21" s="325"/>
      <c r="CE21" s="325"/>
    </row>
    <row r="22" spans="1:83" ht="96" customHeight="1">
      <c r="A22" s="68" t="str">
        <f>'Cronograma 2021V1'!B20</f>
        <v xml:space="preserve">Promoción efectiva de la participación ciudadana </v>
      </c>
      <c r="B22" s="150">
        <f>'Cronograma 2021V1'!C20</f>
        <v>14</v>
      </c>
      <c r="C22" s="46" t="str">
        <f>'Cronograma 2021V1'!D20</f>
        <v>Presentar y sociliazar la Metodología de Depuración de las disposiciones de los decretos únicos regalmentarios (DUR).</v>
      </c>
      <c r="D22" s="45" t="str">
        <f>'Cronograma 2021V1'!V20</f>
        <v>Dirección de Desarrollo del Derecho y del Ordenamiento Jurídico</v>
      </c>
      <c r="E22" s="47">
        <f>'Cronograma 2021V1'!T20</f>
        <v>44211</v>
      </c>
      <c r="F22" s="47">
        <f>'Cronograma 2021V1'!U20</f>
        <v>44530</v>
      </c>
      <c r="G22" s="51" t="str">
        <f>'Cronograma 2021V1'!F20</f>
        <v>Mesas de trabajo realizadas</v>
      </c>
      <c r="H22" s="51">
        <f>'Cronograma 2021V1'!G20</f>
        <v>3</v>
      </c>
      <c r="I22" s="48">
        <v>3</v>
      </c>
      <c r="J22" s="49">
        <f t="shared" si="0"/>
        <v>1</v>
      </c>
      <c r="K22" s="49">
        <v>1</v>
      </c>
      <c r="L22" s="158" t="s">
        <v>550</v>
      </c>
      <c r="M22" s="158" t="s">
        <v>339</v>
      </c>
      <c r="N22" s="165">
        <v>44281</v>
      </c>
      <c r="O22" s="158" t="s">
        <v>551</v>
      </c>
      <c r="P22" s="158" t="s">
        <v>552</v>
      </c>
      <c r="Q22" s="158" t="s">
        <v>553</v>
      </c>
      <c r="R22" s="158" t="s">
        <v>564</v>
      </c>
      <c r="S22" s="158" t="s">
        <v>480</v>
      </c>
      <c r="T22" s="157" t="s">
        <v>554</v>
      </c>
      <c r="U22" s="170">
        <v>44287</v>
      </c>
      <c r="V22" s="158" t="s">
        <v>566</v>
      </c>
      <c r="W22" s="158" t="s">
        <v>565</v>
      </c>
      <c r="X22" s="158" t="s">
        <v>555</v>
      </c>
      <c r="Y22" s="158" t="s">
        <v>556</v>
      </c>
      <c r="Z22" s="165">
        <v>44530</v>
      </c>
      <c r="AA22" s="155" t="s">
        <v>557</v>
      </c>
      <c r="AB22" s="159" t="s">
        <v>567</v>
      </c>
      <c r="AC22" s="325"/>
      <c r="AD22" s="325"/>
      <c r="AE22" s="325"/>
      <c r="AF22" s="325"/>
      <c r="AG22" s="325"/>
      <c r="AH22" s="325"/>
      <c r="AI22" s="325"/>
      <c r="AJ22" s="325"/>
      <c r="AK22" s="325"/>
      <c r="AL22" s="325"/>
      <c r="AM22" s="325"/>
      <c r="AN22" s="325"/>
      <c r="AO22" s="325"/>
      <c r="AP22" s="325"/>
      <c r="AQ22" s="325"/>
      <c r="AR22" s="325"/>
      <c r="AS22" s="325"/>
      <c r="AT22" s="325"/>
      <c r="AU22" s="325"/>
      <c r="AV22" s="325"/>
      <c r="AW22" s="325"/>
      <c r="AX22" s="325"/>
      <c r="AY22" s="325"/>
      <c r="AZ22" s="325"/>
      <c r="BA22" s="325"/>
      <c r="BB22" s="325"/>
      <c r="BC22" s="325"/>
      <c r="BD22" s="325"/>
      <c r="BE22" s="325"/>
      <c r="BF22" s="325"/>
      <c r="BG22" s="325"/>
      <c r="BH22" s="325"/>
      <c r="BI22" s="325"/>
      <c r="BJ22" s="325"/>
      <c r="BK22" s="325"/>
      <c r="BL22" s="325"/>
      <c r="BM22" s="325"/>
      <c r="BN22" s="325"/>
      <c r="BO22" s="325"/>
      <c r="BP22" s="325"/>
      <c r="BQ22" s="325"/>
      <c r="BR22" s="325"/>
      <c r="BS22" s="325"/>
      <c r="BT22" s="325"/>
      <c r="BU22" s="325"/>
      <c r="BV22" s="325"/>
      <c r="BW22" s="325"/>
      <c r="BX22" s="325"/>
      <c r="BY22" s="325"/>
      <c r="BZ22" s="325"/>
      <c r="CA22" s="325"/>
      <c r="CB22" s="325"/>
      <c r="CC22" s="325"/>
      <c r="CD22" s="325"/>
      <c r="CE22" s="325"/>
    </row>
    <row r="23" spans="1:83" ht="96" customHeight="1">
      <c r="A23" s="68" t="str">
        <f>'Cronograma 2021V1'!B21</f>
        <v xml:space="preserve">Promoción efectiva de la participación ciudadana </v>
      </c>
      <c r="B23" s="150">
        <f>'Cronograma 2021V1'!C21</f>
        <v>15</v>
      </c>
      <c r="C23" s="46" t="str">
        <f>'Cronograma 2021V1'!D21</f>
        <v>Encuentro virtual de conciliadores en equidad de Antioquia</v>
      </c>
      <c r="D23" s="45" t="str">
        <f>'Cronograma 2021V1'!V21</f>
        <v>Dirección de Métodos Alternativos de Solución de Conflictos</v>
      </c>
      <c r="E23" s="47">
        <f>'Cronograma 2021V1'!T21</f>
        <v>44211</v>
      </c>
      <c r="F23" s="47">
        <f>'Cronograma 2021V1'!U21</f>
        <v>44316</v>
      </c>
      <c r="G23" s="51" t="str">
        <f>'Cronograma 2021V1'!F21</f>
        <v>Encuentro virtual realizado</v>
      </c>
      <c r="H23" s="51">
        <f>'Cronograma 2021V1'!G21</f>
        <v>1</v>
      </c>
      <c r="I23" s="48">
        <v>1</v>
      </c>
      <c r="J23" s="49">
        <f t="shared" si="0"/>
        <v>1</v>
      </c>
      <c r="K23" s="49">
        <v>1</v>
      </c>
      <c r="L23" s="151" t="s">
        <v>455</v>
      </c>
      <c r="M23" s="55" t="s">
        <v>339</v>
      </c>
      <c r="N23" s="55" t="s">
        <v>456</v>
      </c>
      <c r="O23" s="55" t="s">
        <v>457</v>
      </c>
      <c r="P23" s="152">
        <v>44224</v>
      </c>
      <c r="Q23" s="55" t="s">
        <v>457</v>
      </c>
      <c r="R23" s="152">
        <v>44230</v>
      </c>
      <c r="S23" s="55" t="s">
        <v>343</v>
      </c>
      <c r="T23" s="55">
        <v>70</v>
      </c>
      <c r="U23" s="153" t="s">
        <v>461</v>
      </c>
      <c r="V23" s="154" t="s">
        <v>462</v>
      </c>
      <c r="W23" s="78" t="s">
        <v>463</v>
      </c>
      <c r="X23" s="55" t="s">
        <v>458</v>
      </c>
      <c r="Y23" s="78" t="s">
        <v>459</v>
      </c>
      <c r="Z23" s="153">
        <v>44926</v>
      </c>
      <c r="AA23" s="155" t="s">
        <v>460</v>
      </c>
      <c r="AB23" s="159" t="s">
        <v>567</v>
      </c>
      <c r="AC23" s="325"/>
      <c r="AD23" s="325"/>
      <c r="AE23" s="325"/>
      <c r="AF23" s="325"/>
      <c r="AG23" s="325"/>
      <c r="AH23" s="325"/>
      <c r="AI23" s="325"/>
      <c r="AJ23" s="325"/>
      <c r="AK23" s="325"/>
      <c r="AL23" s="325"/>
      <c r="AM23" s="325"/>
      <c r="AN23" s="325"/>
      <c r="AO23" s="325"/>
      <c r="AP23" s="325"/>
      <c r="AQ23" s="325"/>
      <c r="AR23" s="325"/>
      <c r="AS23" s="325"/>
      <c r="AT23" s="325"/>
      <c r="AU23" s="325"/>
      <c r="AV23" s="325"/>
      <c r="AW23" s="325"/>
      <c r="AX23" s="325"/>
      <c r="AY23" s="325"/>
      <c r="AZ23" s="325"/>
      <c r="BA23" s="325"/>
      <c r="BB23" s="325"/>
      <c r="BC23" s="325"/>
      <c r="BD23" s="325"/>
      <c r="BE23" s="325"/>
      <c r="BF23" s="325"/>
      <c r="BG23" s="325"/>
      <c r="BH23" s="325"/>
      <c r="BI23" s="325"/>
      <c r="BJ23" s="325"/>
      <c r="BK23" s="325"/>
      <c r="BL23" s="325"/>
      <c r="BM23" s="325"/>
      <c r="BN23" s="325"/>
      <c r="BO23" s="325"/>
      <c r="BP23" s="325"/>
      <c r="BQ23" s="325"/>
      <c r="BR23" s="325"/>
      <c r="BS23" s="325"/>
      <c r="BT23" s="325"/>
      <c r="BU23" s="325"/>
      <c r="BV23" s="325"/>
      <c r="BW23" s="325"/>
      <c r="BX23" s="325"/>
      <c r="BY23" s="325"/>
      <c r="BZ23" s="325"/>
      <c r="CA23" s="325"/>
      <c r="CB23" s="325"/>
      <c r="CC23" s="325"/>
      <c r="CD23" s="325"/>
      <c r="CE23" s="325"/>
    </row>
    <row r="24" spans="1:83" ht="96" customHeight="1">
      <c r="A24" s="68" t="str">
        <f>'Cronograma 2021V1'!B22</f>
        <v xml:space="preserve">Promoción efectiva de la participación ciudadana </v>
      </c>
      <c r="B24" s="150">
        <f>'Cronograma 2021V1'!C22</f>
        <v>16</v>
      </c>
      <c r="C24" s="46" t="str">
        <f>'Cronograma 2021V1'!D22</f>
        <v>Jornadas de capacitación sobre procedimiento legislativo.</v>
      </c>
      <c r="D24" s="45" t="str">
        <f>'Cronograma 2021V1'!V22</f>
        <v>Grupo de Asuntos Legislativos</v>
      </c>
      <c r="E24" s="47">
        <f>'Cronograma 2021V1'!T22</f>
        <v>44237</v>
      </c>
      <c r="F24" s="47">
        <f>'Cronograma 2021V1'!U22</f>
        <v>44561</v>
      </c>
      <c r="G24" s="51" t="str">
        <f>'Cronograma 2021V1'!F22</f>
        <v>Jornada Realizada</v>
      </c>
      <c r="H24" s="51">
        <f>'Cronograma 2021V1'!G22</f>
        <v>1</v>
      </c>
      <c r="I24" s="48">
        <v>0</v>
      </c>
      <c r="J24" s="49">
        <f t="shared" si="0"/>
        <v>0</v>
      </c>
      <c r="K24" s="49">
        <v>0</v>
      </c>
      <c r="L24" s="55" t="s">
        <v>166</v>
      </c>
      <c r="M24" s="55" t="s">
        <v>166</v>
      </c>
      <c r="N24" s="55" t="s">
        <v>166</v>
      </c>
      <c r="O24" s="55" t="s">
        <v>166</v>
      </c>
      <c r="P24" s="55" t="s">
        <v>166</v>
      </c>
      <c r="Q24" s="55" t="s">
        <v>166</v>
      </c>
      <c r="R24" s="55" t="s">
        <v>166</v>
      </c>
      <c r="S24" s="55" t="s">
        <v>166</v>
      </c>
      <c r="T24" s="55" t="s">
        <v>166</v>
      </c>
      <c r="U24" s="55" t="s">
        <v>166</v>
      </c>
      <c r="V24" s="55" t="s">
        <v>166</v>
      </c>
      <c r="W24" s="55" t="s">
        <v>166</v>
      </c>
      <c r="X24" s="55" t="s">
        <v>166</v>
      </c>
      <c r="Y24" s="55" t="s">
        <v>166</v>
      </c>
      <c r="Z24" s="55" t="s">
        <v>166</v>
      </c>
      <c r="AA24" s="55"/>
      <c r="AB24" s="163" t="s">
        <v>490</v>
      </c>
      <c r="AC24" s="325"/>
      <c r="AD24" s="325"/>
      <c r="AE24" s="325"/>
      <c r="AF24" s="325"/>
      <c r="AG24" s="325"/>
      <c r="AH24" s="325"/>
      <c r="AI24" s="325"/>
      <c r="AJ24" s="325"/>
      <c r="AK24" s="325"/>
      <c r="AL24" s="325"/>
      <c r="AM24" s="325"/>
      <c r="AN24" s="325"/>
      <c r="AO24" s="325"/>
      <c r="AP24" s="325"/>
      <c r="AQ24" s="325"/>
      <c r="AR24" s="325"/>
      <c r="AS24" s="325"/>
      <c r="AT24" s="325"/>
      <c r="AU24" s="325"/>
      <c r="AV24" s="325"/>
      <c r="AW24" s="325"/>
      <c r="AX24" s="325"/>
      <c r="AY24" s="325"/>
      <c r="AZ24" s="325"/>
      <c r="BA24" s="325"/>
      <c r="BB24" s="325"/>
      <c r="BC24" s="325"/>
      <c r="BD24" s="325"/>
      <c r="BE24" s="325"/>
      <c r="BF24" s="325"/>
      <c r="BG24" s="325"/>
      <c r="BH24" s="325"/>
      <c r="BI24" s="325"/>
      <c r="BJ24" s="325"/>
      <c r="BK24" s="325"/>
      <c r="BL24" s="325"/>
      <c r="BM24" s="325"/>
      <c r="BN24" s="325"/>
      <c r="BO24" s="325"/>
      <c r="BP24" s="325"/>
      <c r="BQ24" s="325"/>
      <c r="BR24" s="325"/>
      <c r="BS24" s="325"/>
      <c r="BT24" s="325"/>
      <c r="BU24" s="325"/>
      <c r="BV24" s="325"/>
      <c r="BW24" s="325"/>
      <c r="BX24" s="325"/>
      <c r="BY24" s="325"/>
      <c r="BZ24" s="325"/>
      <c r="CA24" s="325"/>
      <c r="CB24" s="325"/>
      <c r="CC24" s="325"/>
      <c r="CD24" s="325"/>
      <c r="CE24" s="325"/>
    </row>
    <row r="25" spans="1:83" ht="96" customHeight="1">
      <c r="A25" s="68" t="str">
        <f>'Cronograma 2021V1'!B23</f>
        <v xml:space="preserve">Promoción efectiva de la participación ciudadana </v>
      </c>
      <c r="B25" s="150">
        <f>'Cronograma 2021V1'!C23</f>
        <v>17</v>
      </c>
      <c r="C25" s="46" t="str">
        <f>'Cronograma 2021V1'!D23</f>
        <v>Desarrollar espacios de diálogo en el marco de la estrategia de Rendición de Cuentas del Ministerio de Justicia y del Derecho</v>
      </c>
      <c r="D25" s="45" t="str">
        <f>'Cronograma 2021V1'!V23</f>
        <v>Equipo líder de rendición de cuentas
Lidera la OAP</v>
      </c>
      <c r="E25" s="47">
        <f>'Cronograma 2021V1'!T23</f>
        <v>44378</v>
      </c>
      <c r="F25" s="47">
        <f>'Cronograma 2021V1'!U23</f>
        <v>44545</v>
      </c>
      <c r="G25" s="51" t="str">
        <f>'Cronograma 2021V1'!F23</f>
        <v>Eventos de rendición de cuentas realizados</v>
      </c>
      <c r="H25" s="51">
        <f>'Cronograma 2021V1'!G23</f>
        <v>3</v>
      </c>
      <c r="I25" s="48">
        <v>0</v>
      </c>
      <c r="J25" s="49">
        <f t="shared" si="0"/>
        <v>0</v>
      </c>
      <c r="K25" s="49">
        <v>0</v>
      </c>
      <c r="L25" s="55" t="s">
        <v>166</v>
      </c>
      <c r="M25" s="55" t="s">
        <v>166</v>
      </c>
      <c r="N25" s="55" t="s">
        <v>166</v>
      </c>
      <c r="O25" s="55" t="s">
        <v>166</v>
      </c>
      <c r="P25" s="55" t="s">
        <v>166</v>
      </c>
      <c r="Q25" s="55" t="s">
        <v>166</v>
      </c>
      <c r="R25" s="55" t="s">
        <v>166</v>
      </c>
      <c r="S25" s="55" t="s">
        <v>166</v>
      </c>
      <c r="T25" s="55" t="s">
        <v>166</v>
      </c>
      <c r="U25" s="55" t="s">
        <v>166</v>
      </c>
      <c r="V25" s="55" t="s">
        <v>166</v>
      </c>
      <c r="W25" s="55" t="s">
        <v>166</v>
      </c>
      <c r="X25" s="55" t="s">
        <v>166</v>
      </c>
      <c r="Y25" s="55" t="s">
        <v>166</v>
      </c>
      <c r="Z25" s="55" t="s">
        <v>166</v>
      </c>
      <c r="AA25" s="55"/>
      <c r="AB25" s="163" t="s">
        <v>490</v>
      </c>
      <c r="AC25" s="325"/>
      <c r="AD25" s="325"/>
      <c r="AE25" s="325"/>
      <c r="AF25" s="325"/>
      <c r="AG25" s="325"/>
      <c r="AH25" s="325"/>
      <c r="AI25" s="325"/>
      <c r="AJ25" s="325"/>
      <c r="AK25" s="325"/>
      <c r="AL25" s="325"/>
      <c r="AM25" s="325"/>
      <c r="AN25" s="325"/>
      <c r="AO25" s="325"/>
      <c r="AP25" s="325"/>
      <c r="AQ25" s="325"/>
      <c r="AR25" s="325"/>
      <c r="AS25" s="325"/>
      <c r="AT25" s="325"/>
      <c r="AU25" s="325"/>
      <c r="AV25" s="325"/>
      <c r="AW25" s="325"/>
      <c r="AX25" s="325"/>
      <c r="AY25" s="325"/>
      <c r="AZ25" s="325"/>
      <c r="BA25" s="325"/>
      <c r="BB25" s="325"/>
      <c r="BC25" s="325"/>
      <c r="BD25" s="325"/>
      <c r="BE25" s="325"/>
      <c r="BF25" s="325"/>
      <c r="BG25" s="325"/>
      <c r="BH25" s="325"/>
      <c r="BI25" s="325"/>
      <c r="BJ25" s="325"/>
      <c r="BK25" s="325"/>
      <c r="BL25" s="325"/>
      <c r="BM25" s="325"/>
      <c r="BN25" s="325"/>
      <c r="BO25" s="325"/>
      <c r="BP25" s="325"/>
      <c r="BQ25" s="325"/>
      <c r="BR25" s="325"/>
      <c r="BS25" s="325"/>
      <c r="BT25" s="325"/>
      <c r="BU25" s="325"/>
      <c r="BV25" s="325"/>
      <c r="BW25" s="325"/>
      <c r="BX25" s="325"/>
      <c r="BY25" s="325"/>
      <c r="BZ25" s="325"/>
      <c r="CA25" s="325"/>
      <c r="CB25" s="325"/>
      <c r="CC25" s="325"/>
      <c r="CD25" s="325"/>
      <c r="CE25" s="325"/>
    </row>
    <row r="26" spans="1:83" ht="96" customHeight="1">
      <c r="A26" s="68" t="str">
        <f>'Cronograma 2021V1'!B24</f>
        <v xml:space="preserve">Promoción efectiva de la participación ciudadana </v>
      </c>
      <c r="B26" s="150">
        <f>'Cronograma 2021V1'!C24</f>
        <v>18</v>
      </c>
      <c r="C26" s="46" t="str">
        <f>'Cronograma 2021V1'!D24</f>
        <v xml:space="preserve">Construir participativamente el Plan Anticorrupción y Atención al Ciudadano y el Plan de Acción Institucional vigencia  2021, a través de la puesta en consideración a los servidores y contratistas de Minjusticia, entidades publicas y veedores. </v>
      </c>
      <c r="D26" s="45" t="str">
        <f>'Cronograma 2021V1'!V24</f>
        <v>Oficina Asesora de Planeación</v>
      </c>
      <c r="E26" s="47">
        <f>'Cronograma 2021V1'!T24</f>
        <v>44208</v>
      </c>
      <c r="F26" s="47">
        <f>'Cronograma 2021V1'!U24</f>
        <v>44226</v>
      </c>
      <c r="G26" s="51" t="str">
        <f>'Cronograma 2021V1'!F24</f>
        <v>Actividad de participación virtual implementada</v>
      </c>
      <c r="H26" s="51">
        <f>'Cronograma 2021V1'!G24</f>
        <v>1</v>
      </c>
      <c r="I26" s="48">
        <v>1</v>
      </c>
      <c r="J26" s="49">
        <f t="shared" si="0"/>
        <v>1</v>
      </c>
      <c r="K26" s="49">
        <v>1</v>
      </c>
      <c r="L26" s="157" t="s">
        <v>482</v>
      </c>
      <c r="M26" s="156" t="s">
        <v>483</v>
      </c>
      <c r="N26" s="152">
        <v>44204</v>
      </c>
      <c r="O26" s="55" t="s">
        <v>484</v>
      </c>
      <c r="P26" s="152">
        <v>44204</v>
      </c>
      <c r="Q26" s="55" t="s">
        <v>484</v>
      </c>
      <c r="R26" s="55" t="s">
        <v>472</v>
      </c>
      <c r="S26" s="55" t="s">
        <v>473</v>
      </c>
      <c r="T26" s="55" t="s">
        <v>485</v>
      </c>
      <c r="U26" s="152">
        <v>44225</v>
      </c>
      <c r="V26" s="55"/>
      <c r="W26" s="59" t="s">
        <v>486</v>
      </c>
      <c r="X26" s="58" t="s">
        <v>487</v>
      </c>
      <c r="Y26" s="58" t="s">
        <v>488</v>
      </c>
      <c r="Z26" s="162">
        <v>44561</v>
      </c>
      <c r="AA26" s="55"/>
      <c r="AB26" s="163" t="s">
        <v>489</v>
      </c>
      <c r="AC26" s="325"/>
      <c r="AD26" s="325"/>
      <c r="AE26" s="325"/>
      <c r="AF26" s="325"/>
      <c r="AG26" s="325"/>
      <c r="AH26" s="325"/>
      <c r="AI26" s="325"/>
      <c r="AJ26" s="325"/>
      <c r="AK26" s="325"/>
      <c r="AL26" s="325"/>
      <c r="AM26" s="325"/>
      <c r="AN26" s="325"/>
      <c r="AO26" s="325"/>
      <c r="AP26" s="325"/>
      <c r="AQ26" s="325"/>
      <c r="AR26" s="325"/>
      <c r="AS26" s="325"/>
      <c r="AT26" s="325"/>
      <c r="AU26" s="325"/>
      <c r="AV26" s="325"/>
      <c r="AW26" s="325"/>
      <c r="AX26" s="325"/>
      <c r="AY26" s="325"/>
      <c r="AZ26" s="325"/>
      <c r="BA26" s="325"/>
      <c r="BB26" s="325"/>
      <c r="BC26" s="325"/>
      <c r="BD26" s="325"/>
      <c r="BE26" s="325"/>
      <c r="BF26" s="325"/>
      <c r="BG26" s="325"/>
      <c r="BH26" s="325"/>
      <c r="BI26" s="325"/>
      <c r="BJ26" s="325"/>
      <c r="BK26" s="325"/>
      <c r="BL26" s="325"/>
      <c r="BM26" s="325"/>
      <c r="BN26" s="325"/>
      <c r="BO26" s="325"/>
      <c r="BP26" s="325"/>
      <c r="BQ26" s="325"/>
      <c r="BR26" s="325"/>
      <c r="BS26" s="325"/>
      <c r="BT26" s="325"/>
      <c r="BU26" s="325"/>
      <c r="BV26" s="325"/>
      <c r="BW26" s="325"/>
      <c r="BX26" s="325"/>
      <c r="BY26" s="325"/>
      <c r="BZ26" s="325"/>
      <c r="CA26" s="325"/>
      <c r="CB26" s="325"/>
      <c r="CC26" s="325"/>
      <c r="CD26" s="325"/>
      <c r="CE26" s="325"/>
    </row>
    <row r="27" spans="1:83" s="63" customFormat="1" ht="96" customHeight="1">
      <c r="A27" s="68" t="str">
        <f>'Cronograma 2021V1'!B25</f>
        <v xml:space="preserve">Promoción efectiva de la participación ciudadana </v>
      </c>
      <c r="B27" s="150">
        <f>'Cronograma 2021V1'!C25</f>
        <v>19</v>
      </c>
      <c r="C27" s="46" t="str">
        <f>'Cronograma 2021V1'!D25</f>
        <v>Publicar los Proyectos de Decretos Reglamentarios y Agenda Regulatoria del Sector Justicia y del Derecho (Arts. 2.1.2.1.14 y 2.1.2.1.20 Decreto 1081 de 2015)  para observaciones y comentarios de la ciudadanía-</v>
      </c>
      <c r="D27" s="45" t="str">
        <f>'Cronograma 2021V1'!V25</f>
        <v>Dirección Jurídica</v>
      </c>
      <c r="E27" s="47">
        <f>'Cronograma 2021V1'!T25</f>
        <v>44197</v>
      </c>
      <c r="F27" s="47">
        <f>'Cronograma 2021V1'!U25</f>
        <v>44561</v>
      </c>
      <c r="G27" s="51" t="str">
        <f>'Cronograma 2021V1'!F25</f>
        <v>Informe consolidado de observaciones y respuestas por proyecto</v>
      </c>
      <c r="H27" s="51" t="str">
        <f>'Cronograma 2021V1'!G25</f>
        <v>Por demanda</v>
      </c>
      <c r="I27" s="161">
        <v>0.33</v>
      </c>
      <c r="J27" s="62">
        <f>I27</f>
        <v>0.33</v>
      </c>
      <c r="K27" s="49">
        <v>0.33</v>
      </c>
      <c r="L27" s="55" t="s">
        <v>474</v>
      </c>
      <c r="M27" s="158" t="s">
        <v>638</v>
      </c>
      <c r="N27" s="55" t="s">
        <v>476</v>
      </c>
      <c r="O27" s="55" t="s">
        <v>475</v>
      </c>
      <c r="P27" s="158" t="s">
        <v>568</v>
      </c>
      <c r="Q27" s="55" t="s">
        <v>475</v>
      </c>
      <c r="R27" s="158" t="s">
        <v>569</v>
      </c>
      <c r="S27" s="55" t="s">
        <v>570</v>
      </c>
      <c r="T27" s="158">
        <v>8</v>
      </c>
      <c r="U27" s="158" t="s">
        <v>571</v>
      </c>
      <c r="V27" s="158" t="s">
        <v>572</v>
      </c>
      <c r="W27" s="158" t="s">
        <v>169</v>
      </c>
      <c r="X27" s="158" t="s">
        <v>169</v>
      </c>
      <c r="Y27" s="158" t="s">
        <v>169</v>
      </c>
      <c r="Z27" s="158" t="s">
        <v>169</v>
      </c>
      <c r="AA27" s="55"/>
      <c r="AB27" s="163" t="s">
        <v>574</v>
      </c>
      <c r="AC27" s="325"/>
      <c r="AD27" s="325"/>
      <c r="AE27" s="325"/>
      <c r="AF27" s="325"/>
      <c r="AG27" s="325"/>
      <c r="AH27" s="325"/>
      <c r="AI27" s="325"/>
      <c r="AJ27" s="325"/>
      <c r="AK27" s="325"/>
      <c r="AL27" s="325"/>
      <c r="AM27" s="325"/>
      <c r="AN27" s="325"/>
      <c r="AO27" s="325"/>
      <c r="AP27" s="325"/>
      <c r="AQ27" s="325"/>
      <c r="AR27" s="325"/>
      <c r="AS27" s="325"/>
      <c r="AT27" s="325"/>
      <c r="AU27" s="325"/>
      <c r="AV27" s="325"/>
      <c r="AW27" s="325"/>
      <c r="AX27" s="325"/>
      <c r="AY27" s="325"/>
      <c r="AZ27" s="325"/>
      <c r="BA27" s="325"/>
      <c r="BB27" s="325"/>
      <c r="BC27" s="325"/>
      <c r="BD27" s="325"/>
      <c r="BE27" s="325"/>
      <c r="BF27" s="325"/>
      <c r="BG27" s="325"/>
      <c r="BH27" s="325"/>
      <c r="BI27" s="325"/>
      <c r="BJ27" s="325"/>
      <c r="BK27" s="325"/>
      <c r="BL27" s="325"/>
      <c r="BM27" s="325"/>
      <c r="BN27" s="325"/>
      <c r="BO27" s="325"/>
      <c r="BP27" s="325"/>
      <c r="BQ27" s="325"/>
      <c r="BR27" s="325"/>
      <c r="BS27" s="325"/>
      <c r="BT27" s="325"/>
      <c r="BU27" s="325"/>
      <c r="BV27" s="325"/>
      <c r="BW27" s="325"/>
      <c r="BX27" s="325"/>
      <c r="BY27" s="325"/>
      <c r="BZ27" s="325"/>
      <c r="CA27" s="325"/>
      <c r="CB27" s="325"/>
      <c r="CC27" s="325"/>
      <c r="CD27" s="325"/>
      <c r="CE27" s="325"/>
    </row>
    <row r="28" spans="1:83" s="63" customFormat="1" ht="96" customHeight="1">
      <c r="A28" s="68" t="str">
        <f>'Cronograma 2021V1'!B26</f>
        <v xml:space="preserve">Promoción efectiva de la participación ciudadana </v>
      </c>
      <c r="B28" s="150">
        <f>'Cronograma 2021V1'!C26</f>
        <v>20</v>
      </c>
      <c r="C28" s="46" t="str">
        <f>'Cronograma 2021V1'!D26</f>
        <v>Publicar los proyectos de actos administrativos de carácter general que no lleven la firma del Presidente (Art. 2.1.2.1.23 Decreto 1081 de 2015) para observaciones y comentarios de la ciudadanía-.</v>
      </c>
      <c r="D28" s="45" t="str">
        <f>'Cronograma 2021V1'!V26</f>
        <v>Dirección Jurídica</v>
      </c>
      <c r="E28" s="47">
        <f>'Cronograma 2021V1'!T26</f>
        <v>44197</v>
      </c>
      <c r="F28" s="47">
        <f>'Cronograma 2021V1'!U26</f>
        <v>44561</v>
      </c>
      <c r="G28" s="51" t="str">
        <f>'Cronograma 2021V1'!F26</f>
        <v>Informe consolidado de observaciones y respuestas por proyecto</v>
      </c>
      <c r="H28" s="51" t="str">
        <f>'Cronograma 2021V1'!G26</f>
        <v>Por demanda</v>
      </c>
      <c r="I28" s="48">
        <v>0</v>
      </c>
      <c r="J28" s="62">
        <f>I28</f>
        <v>0</v>
      </c>
      <c r="K28" s="49">
        <v>0</v>
      </c>
      <c r="L28" s="55" t="s">
        <v>573</v>
      </c>
      <c r="M28" s="55" t="s">
        <v>169</v>
      </c>
      <c r="N28" s="55" t="s">
        <v>169</v>
      </c>
      <c r="O28" s="55" t="s">
        <v>169</v>
      </c>
      <c r="P28" s="55" t="s">
        <v>169</v>
      </c>
      <c r="Q28" s="55" t="s">
        <v>169</v>
      </c>
      <c r="R28" s="55" t="s">
        <v>169</v>
      </c>
      <c r="S28" s="55" t="s">
        <v>169</v>
      </c>
      <c r="T28" s="55" t="s">
        <v>169</v>
      </c>
      <c r="U28" s="55" t="s">
        <v>169</v>
      </c>
      <c r="V28" s="55" t="s">
        <v>169</v>
      </c>
      <c r="W28" s="55" t="s">
        <v>169</v>
      </c>
      <c r="X28" s="55" t="s">
        <v>169</v>
      </c>
      <c r="Y28" s="55" t="s">
        <v>169</v>
      </c>
      <c r="Z28" s="55" t="s">
        <v>169</v>
      </c>
      <c r="AA28" s="55"/>
      <c r="AB28" s="163" t="s">
        <v>575</v>
      </c>
      <c r="AC28" s="325"/>
      <c r="AD28" s="325"/>
      <c r="AE28" s="325"/>
      <c r="AF28" s="325"/>
      <c r="AG28" s="325"/>
      <c r="AH28" s="325"/>
      <c r="AI28" s="325"/>
      <c r="AJ28" s="325"/>
      <c r="AK28" s="325"/>
      <c r="AL28" s="325"/>
      <c r="AM28" s="325"/>
      <c r="AN28" s="325"/>
      <c r="AO28" s="325"/>
      <c r="AP28" s="325"/>
      <c r="AQ28" s="325"/>
      <c r="AR28" s="325"/>
      <c r="AS28" s="325"/>
      <c r="AT28" s="325"/>
      <c r="AU28" s="325"/>
      <c r="AV28" s="325"/>
      <c r="AW28" s="325"/>
      <c r="AX28" s="325"/>
      <c r="AY28" s="325"/>
      <c r="AZ28" s="325"/>
      <c r="BA28" s="325"/>
      <c r="BB28" s="325"/>
      <c r="BC28" s="325"/>
      <c r="BD28" s="325"/>
      <c r="BE28" s="325"/>
      <c r="BF28" s="325"/>
      <c r="BG28" s="325"/>
      <c r="BH28" s="325"/>
      <c r="BI28" s="325"/>
      <c r="BJ28" s="325"/>
      <c r="BK28" s="325"/>
      <c r="BL28" s="325"/>
      <c r="BM28" s="325"/>
      <c r="BN28" s="325"/>
      <c r="BO28" s="325"/>
      <c r="BP28" s="325"/>
      <c r="BQ28" s="325"/>
      <c r="BR28" s="325"/>
      <c r="BS28" s="325"/>
      <c r="BT28" s="325"/>
      <c r="BU28" s="325"/>
      <c r="BV28" s="325"/>
      <c r="BW28" s="325"/>
      <c r="BX28" s="325"/>
      <c r="BY28" s="325"/>
      <c r="BZ28" s="325"/>
      <c r="CA28" s="325"/>
      <c r="CB28" s="325"/>
      <c r="CC28" s="325"/>
      <c r="CD28" s="325"/>
      <c r="CE28" s="325"/>
    </row>
    <row r="29" spans="1:83" ht="96" customHeight="1">
      <c r="A29" s="68" t="str">
        <f>'Cronograma 2021V1'!B27</f>
        <v xml:space="preserve">Promoción efectiva de la participación ciudadana </v>
      </c>
      <c r="B29" s="150">
        <f>'Cronograma 2021V1'!C27</f>
        <v>21</v>
      </c>
      <c r="C29" s="46" t="str">
        <f>'Cronograma 2021V1'!D27</f>
        <v>Evaluar la percepción ciudadana de Rendicion de Cuentas  programada para cada semestre del 2021</v>
      </c>
      <c r="D29" s="45" t="str">
        <f>'Cronograma 2021V1'!V27</f>
        <v>Grupo de Servicio al Ciudadano</v>
      </c>
      <c r="E29" s="47">
        <f>'Cronograma 2021V1'!T27</f>
        <v>44377</v>
      </c>
      <c r="F29" s="47">
        <f>'Cronograma 2021V1'!U27</f>
        <v>44560</v>
      </c>
      <c r="G29" s="51" t="str">
        <f>'Cronograma 2021V1'!F27</f>
        <v>Consultas realizadas</v>
      </c>
      <c r="H29" s="51">
        <f>'Cronograma 2021V1'!G27</f>
        <v>2</v>
      </c>
      <c r="I29" s="48">
        <v>0</v>
      </c>
      <c r="J29" s="49">
        <f t="shared" si="0"/>
        <v>0</v>
      </c>
      <c r="K29" s="49">
        <v>0</v>
      </c>
      <c r="L29" s="55" t="s">
        <v>166</v>
      </c>
      <c r="M29" s="55" t="s">
        <v>166</v>
      </c>
      <c r="N29" s="55" t="s">
        <v>166</v>
      </c>
      <c r="O29" s="55" t="s">
        <v>166</v>
      </c>
      <c r="P29" s="55" t="s">
        <v>166</v>
      </c>
      <c r="Q29" s="55" t="s">
        <v>166</v>
      </c>
      <c r="R29" s="55" t="s">
        <v>166</v>
      </c>
      <c r="S29" s="55" t="s">
        <v>166</v>
      </c>
      <c r="T29" s="55" t="s">
        <v>166</v>
      </c>
      <c r="U29" s="55" t="s">
        <v>166</v>
      </c>
      <c r="V29" s="55" t="s">
        <v>166</v>
      </c>
      <c r="W29" s="55" t="s">
        <v>166</v>
      </c>
      <c r="X29" s="55" t="s">
        <v>166</v>
      </c>
      <c r="Y29" s="55" t="s">
        <v>166</v>
      </c>
      <c r="Z29" s="55" t="s">
        <v>166</v>
      </c>
      <c r="AA29" s="55"/>
      <c r="AB29" s="163" t="s">
        <v>490</v>
      </c>
      <c r="AC29" s="325"/>
      <c r="AD29" s="325"/>
      <c r="AE29" s="325"/>
      <c r="AF29" s="325"/>
      <c r="AG29" s="325"/>
      <c r="AH29" s="325"/>
      <c r="AI29" s="325"/>
      <c r="AJ29" s="325"/>
      <c r="AK29" s="325"/>
      <c r="AL29" s="325"/>
      <c r="AM29" s="325"/>
      <c r="AN29" s="325"/>
      <c r="AO29" s="325"/>
      <c r="AP29" s="325"/>
      <c r="AQ29" s="325"/>
      <c r="AR29" s="325"/>
      <c r="AS29" s="325"/>
      <c r="AT29" s="325"/>
      <c r="AU29" s="325"/>
      <c r="AV29" s="325"/>
      <c r="AW29" s="325"/>
      <c r="AX29" s="325"/>
      <c r="AY29" s="325"/>
      <c r="AZ29" s="325"/>
      <c r="BA29" s="325"/>
      <c r="BB29" s="325"/>
      <c r="BC29" s="325"/>
      <c r="BD29" s="325"/>
      <c r="BE29" s="325"/>
      <c r="BF29" s="325"/>
      <c r="BG29" s="325"/>
      <c r="BH29" s="325"/>
      <c r="BI29" s="325"/>
      <c r="BJ29" s="325"/>
      <c r="BK29" s="325"/>
      <c r="BL29" s="325"/>
      <c r="BM29" s="325"/>
      <c r="BN29" s="325"/>
      <c r="BO29" s="325"/>
      <c r="BP29" s="325"/>
      <c r="BQ29" s="325"/>
      <c r="BR29" s="325"/>
      <c r="BS29" s="325"/>
      <c r="BT29" s="325"/>
      <c r="BU29" s="325"/>
      <c r="BV29" s="325"/>
      <c r="BW29" s="325"/>
      <c r="BX29" s="325"/>
      <c r="BY29" s="325"/>
      <c r="BZ29" s="325"/>
      <c r="CA29" s="325"/>
      <c r="CB29" s="325"/>
      <c r="CC29" s="325"/>
      <c r="CD29" s="325"/>
      <c r="CE29" s="325"/>
    </row>
    <row r="30" spans="1:83" ht="96" customHeight="1">
      <c r="A30" s="68" t="str">
        <f>'Cronograma 2021V1'!B28</f>
        <v xml:space="preserve">Promoción efectiva de la participación ciudadana </v>
      </c>
      <c r="B30" s="150">
        <f>'Cronograma 2021V1'!C28</f>
        <v>22</v>
      </c>
      <c r="C30" s="46" t="str">
        <f>'Cronograma 2021V1'!D28</f>
        <v>Realizar la construcción participativa del plan de participación ciudadana del Ministerio de Justicia y del Derecho para la vigencia 2021 en colaboración con los grupos de interés.</v>
      </c>
      <c r="D30" s="45" t="str">
        <f>'Cronograma 2021V1'!V28</f>
        <v>Grupo de Servicio al Ciudadano</v>
      </c>
      <c r="E30" s="47">
        <f>'Cronograma 2021V1'!T28</f>
        <v>44209</v>
      </c>
      <c r="F30" s="47">
        <f>'Cronograma 2021V1'!U28</f>
        <v>44316</v>
      </c>
      <c r="G30" s="51" t="str">
        <f>'Cronograma 2021V1'!F28</f>
        <v>Dialogo implementado</v>
      </c>
      <c r="H30" s="51">
        <f>'Cronograma 2021V1'!G28</f>
        <v>1</v>
      </c>
      <c r="I30" s="48">
        <v>1</v>
      </c>
      <c r="J30" s="49">
        <f t="shared" si="0"/>
        <v>1</v>
      </c>
      <c r="K30" s="49">
        <v>1</v>
      </c>
      <c r="L30" s="171" t="s">
        <v>584</v>
      </c>
      <c r="M30" s="171" t="s">
        <v>585</v>
      </c>
      <c r="N30" s="55" t="s">
        <v>598</v>
      </c>
      <c r="O30" s="55" t="s">
        <v>599</v>
      </c>
      <c r="P30" s="55" t="s">
        <v>600</v>
      </c>
      <c r="Q30" s="55" t="s">
        <v>601</v>
      </c>
      <c r="R30" s="55" t="s">
        <v>600</v>
      </c>
      <c r="S30" s="55" t="s">
        <v>602</v>
      </c>
      <c r="T30" s="172" t="s">
        <v>603</v>
      </c>
      <c r="U30" s="55" t="s">
        <v>604</v>
      </c>
      <c r="V30" s="55" t="s">
        <v>605</v>
      </c>
      <c r="W30" s="55" t="s">
        <v>606</v>
      </c>
      <c r="X30" s="55" t="s">
        <v>607</v>
      </c>
      <c r="Y30" s="173">
        <v>1</v>
      </c>
      <c r="Z30" s="152">
        <v>44281</v>
      </c>
      <c r="AA30" s="55"/>
      <c r="AB30" s="163" t="s">
        <v>567</v>
      </c>
      <c r="AC30" s="325"/>
      <c r="AD30" s="325"/>
      <c r="AE30" s="325"/>
      <c r="AF30" s="325"/>
      <c r="AG30" s="325"/>
      <c r="AH30" s="325"/>
      <c r="AI30" s="325"/>
      <c r="AJ30" s="325"/>
      <c r="AK30" s="325"/>
      <c r="AL30" s="325"/>
      <c r="AM30" s="325"/>
      <c r="AN30" s="325"/>
      <c r="AO30" s="325"/>
      <c r="AP30" s="325"/>
      <c r="AQ30" s="325"/>
      <c r="AR30" s="325"/>
      <c r="AS30" s="325"/>
      <c r="AT30" s="325"/>
      <c r="AU30" s="325"/>
      <c r="AV30" s="325"/>
      <c r="AW30" s="325"/>
      <c r="AX30" s="325"/>
      <c r="AY30" s="325"/>
      <c r="AZ30" s="325"/>
      <c r="BA30" s="325"/>
      <c r="BB30" s="325"/>
      <c r="BC30" s="325"/>
      <c r="BD30" s="325"/>
      <c r="BE30" s="325"/>
      <c r="BF30" s="325"/>
      <c r="BG30" s="325"/>
      <c r="BH30" s="325"/>
      <c r="BI30" s="325"/>
      <c r="BJ30" s="325"/>
      <c r="BK30" s="325"/>
      <c r="BL30" s="325"/>
      <c r="BM30" s="325"/>
      <c r="BN30" s="325"/>
      <c r="BO30" s="325"/>
      <c r="BP30" s="325"/>
      <c r="BQ30" s="325"/>
      <c r="BR30" s="325"/>
      <c r="BS30" s="325"/>
      <c r="BT30" s="325"/>
      <c r="BU30" s="325"/>
      <c r="BV30" s="325"/>
      <c r="BW30" s="325"/>
      <c r="BX30" s="325"/>
      <c r="BY30" s="325"/>
      <c r="BZ30" s="325"/>
      <c r="CA30" s="325"/>
      <c r="CB30" s="325"/>
      <c r="CC30" s="325"/>
      <c r="CD30" s="325"/>
      <c r="CE30" s="325"/>
    </row>
    <row r="31" spans="1:83" s="63" customFormat="1" ht="96" customHeight="1">
      <c r="A31" s="68" t="str">
        <f>'Cronograma 2021V1'!B29</f>
        <v xml:space="preserve">Promoción efectiva de la participación ciudadana </v>
      </c>
      <c r="B31" s="150">
        <f>'Cronograma 2021V1'!C29</f>
        <v>23</v>
      </c>
      <c r="C31" s="46" t="str">
        <f>'Cronograma 2021V1'!D29</f>
        <v>Realizar un diálogo virtual para cualificar a los grupos de interés y socializar el plan de participación ciudadana del Ministerio de Justicia y del Derecho de la vigencia 2021 a los grupos de interés.</v>
      </c>
      <c r="D31" s="45" t="str">
        <f>'Cronograma 2021V1'!V29</f>
        <v>Grupo de Servicio al Ciudadano</v>
      </c>
      <c r="E31" s="47">
        <f>'Cronograma 2021V1'!T29</f>
        <v>44256</v>
      </c>
      <c r="F31" s="47">
        <f>'Cronograma 2021V1'!U29</f>
        <v>44316</v>
      </c>
      <c r="G31" s="51" t="str">
        <f>'Cronograma 2021V1'!F29</f>
        <v>Dialogo implementado</v>
      </c>
      <c r="H31" s="51">
        <f>'Cronograma 2021V1'!G29</f>
        <v>1</v>
      </c>
      <c r="I31" s="48">
        <v>1</v>
      </c>
      <c r="J31" s="62">
        <f t="shared" si="0"/>
        <v>1</v>
      </c>
      <c r="K31" s="49">
        <v>1</v>
      </c>
      <c r="L31" s="157" t="s">
        <v>621</v>
      </c>
      <c r="M31" s="157" t="s">
        <v>622</v>
      </c>
      <c r="N31" s="157" t="s">
        <v>623</v>
      </c>
      <c r="O31" s="157" t="s">
        <v>624</v>
      </c>
      <c r="P31" s="157" t="s">
        <v>625</v>
      </c>
      <c r="Q31" s="157" t="s">
        <v>626</v>
      </c>
      <c r="R31" s="157" t="s">
        <v>627</v>
      </c>
      <c r="S31" s="157" t="s">
        <v>628</v>
      </c>
      <c r="T31" s="157" t="s">
        <v>629</v>
      </c>
      <c r="U31" s="178">
        <v>44338</v>
      </c>
      <c r="V31" s="157" t="s">
        <v>630</v>
      </c>
      <c r="W31" s="157" t="s">
        <v>631</v>
      </c>
      <c r="X31" s="157" t="s">
        <v>632</v>
      </c>
      <c r="Y31" s="179">
        <v>0.9</v>
      </c>
      <c r="Z31" s="178">
        <v>44561</v>
      </c>
      <c r="AA31" s="55"/>
      <c r="AB31" s="163" t="s">
        <v>567</v>
      </c>
      <c r="AC31" s="325"/>
      <c r="AD31" s="325"/>
      <c r="AE31" s="325"/>
      <c r="AF31" s="325"/>
      <c r="AG31" s="325"/>
      <c r="AH31" s="325"/>
      <c r="AI31" s="325"/>
      <c r="AJ31" s="325"/>
      <c r="AK31" s="325"/>
      <c r="AL31" s="325"/>
      <c r="AM31" s="325"/>
      <c r="AN31" s="325"/>
      <c r="AO31" s="325"/>
      <c r="AP31" s="325"/>
      <c r="AQ31" s="325"/>
      <c r="AR31" s="325"/>
      <c r="AS31" s="325"/>
      <c r="AT31" s="325"/>
      <c r="AU31" s="325"/>
      <c r="AV31" s="325"/>
      <c r="AW31" s="325"/>
      <c r="AX31" s="325"/>
      <c r="AY31" s="325"/>
      <c r="AZ31" s="325"/>
      <c r="BA31" s="325"/>
      <c r="BB31" s="325"/>
      <c r="BC31" s="325"/>
      <c r="BD31" s="325"/>
      <c r="BE31" s="325"/>
      <c r="BF31" s="325"/>
      <c r="BG31" s="325"/>
      <c r="BH31" s="325"/>
      <c r="BI31" s="325"/>
      <c r="BJ31" s="325"/>
      <c r="BK31" s="325"/>
      <c r="BL31" s="325"/>
      <c r="BM31" s="325"/>
      <c r="BN31" s="325"/>
      <c r="BO31" s="325"/>
      <c r="BP31" s="325"/>
      <c r="BQ31" s="325"/>
      <c r="BR31" s="325"/>
      <c r="BS31" s="325"/>
      <c r="BT31" s="325"/>
      <c r="BU31" s="325"/>
      <c r="BV31" s="325"/>
      <c r="BW31" s="325"/>
      <c r="BX31" s="325"/>
      <c r="BY31" s="325"/>
      <c r="BZ31" s="325"/>
      <c r="CA31" s="325"/>
      <c r="CB31" s="325"/>
      <c r="CC31" s="325"/>
      <c r="CD31" s="325"/>
      <c r="CE31" s="325"/>
    </row>
    <row r="32" spans="1:83" s="63" customFormat="1" ht="96" customHeight="1">
      <c r="A32" s="68" t="str">
        <f>'Cronograma 2021V1'!B30</f>
        <v xml:space="preserve">Promoción efectiva de la participación ciudadana </v>
      </c>
      <c r="B32" s="150">
        <f>'Cronograma 2021V1'!C30</f>
        <v>24</v>
      </c>
      <c r="C32" s="46" t="str">
        <f>'Cronograma 2021V1'!D30</f>
        <v>Medir la percepción ciudadana sobre la atención por los diferentes canales del MinJusticia dispuestos para tal fin.</v>
      </c>
      <c r="D32" s="45" t="str">
        <f>'Cronograma 2021V1'!V30</f>
        <v>Grupo de Servicio al Ciudadano</v>
      </c>
      <c r="E32" s="47">
        <f>'Cronograma 2021V1'!T30</f>
        <v>44377</v>
      </c>
      <c r="F32" s="47">
        <f>'Cronograma 2021V1'!U30</f>
        <v>44499</v>
      </c>
      <c r="G32" s="51" t="str">
        <f>'Cronograma 2021V1'!F30</f>
        <v>Consultas realizadas</v>
      </c>
      <c r="H32" s="51">
        <f>'Cronograma 2021V1'!G30</f>
        <v>1</v>
      </c>
      <c r="I32" s="48">
        <v>0</v>
      </c>
      <c r="J32" s="62">
        <f t="shared" si="0"/>
        <v>0</v>
      </c>
      <c r="K32" s="49">
        <v>0.5</v>
      </c>
      <c r="L32" s="157" t="s">
        <v>578</v>
      </c>
      <c r="M32" s="157" t="s">
        <v>579</v>
      </c>
      <c r="N32" s="157" t="s">
        <v>580</v>
      </c>
      <c r="O32" s="157" t="s">
        <v>581</v>
      </c>
      <c r="P32" s="157" t="s">
        <v>580</v>
      </c>
      <c r="Q32" s="157" t="s">
        <v>581</v>
      </c>
      <c r="R32" s="157" t="s">
        <v>580</v>
      </c>
      <c r="S32" s="157" t="s">
        <v>581</v>
      </c>
      <c r="T32" s="157" t="s">
        <v>611</v>
      </c>
      <c r="U32" s="157" t="s">
        <v>166</v>
      </c>
      <c r="V32" s="157" t="s">
        <v>166</v>
      </c>
      <c r="W32" s="157" t="s">
        <v>166</v>
      </c>
      <c r="X32" s="157" t="s">
        <v>166</v>
      </c>
      <c r="Y32" s="157" t="s">
        <v>166</v>
      </c>
      <c r="Z32" s="157" t="s">
        <v>166</v>
      </c>
      <c r="AA32" s="55"/>
      <c r="AB32" s="163" t="s">
        <v>574</v>
      </c>
      <c r="AC32" s="325"/>
      <c r="AD32" s="325"/>
      <c r="AE32" s="325"/>
      <c r="AF32" s="325"/>
      <c r="AG32" s="325"/>
      <c r="AH32" s="325"/>
      <c r="AI32" s="325"/>
      <c r="AJ32" s="325"/>
      <c r="AK32" s="325"/>
      <c r="AL32" s="325"/>
      <c r="AM32" s="325"/>
      <c r="AN32" s="325"/>
      <c r="AO32" s="325"/>
      <c r="AP32" s="325"/>
      <c r="AQ32" s="325"/>
      <c r="AR32" s="325"/>
      <c r="AS32" s="325"/>
      <c r="AT32" s="325"/>
      <c r="AU32" s="325"/>
      <c r="AV32" s="325"/>
      <c r="AW32" s="325"/>
      <c r="AX32" s="325"/>
      <c r="AY32" s="325"/>
      <c r="AZ32" s="325"/>
      <c r="BA32" s="325"/>
      <c r="BB32" s="325"/>
      <c r="BC32" s="325"/>
      <c r="BD32" s="325"/>
      <c r="BE32" s="325"/>
      <c r="BF32" s="325"/>
      <c r="BG32" s="325"/>
      <c r="BH32" s="325"/>
      <c r="BI32" s="325"/>
      <c r="BJ32" s="325"/>
      <c r="BK32" s="325"/>
      <c r="BL32" s="325"/>
      <c r="BM32" s="325"/>
      <c r="BN32" s="325"/>
      <c r="BO32" s="325"/>
      <c r="BP32" s="325"/>
      <c r="BQ32" s="325"/>
      <c r="BR32" s="325"/>
      <c r="BS32" s="325"/>
      <c r="BT32" s="325"/>
      <c r="BU32" s="325"/>
      <c r="BV32" s="325"/>
      <c r="BW32" s="325"/>
      <c r="BX32" s="325"/>
      <c r="BY32" s="325"/>
      <c r="BZ32" s="325"/>
      <c r="CA32" s="325"/>
      <c r="CB32" s="325"/>
      <c r="CC32" s="325"/>
      <c r="CD32" s="325"/>
      <c r="CE32" s="325"/>
    </row>
    <row r="33" spans="1:83" s="63" customFormat="1" ht="96" customHeight="1">
      <c r="A33" s="68" t="str">
        <f>'Cronograma 2021V1'!B31</f>
        <v xml:space="preserve">Promoción efectiva de la participación ciudadana </v>
      </c>
      <c r="B33" s="150">
        <f>'Cronograma 2021V1'!C31</f>
        <v>25</v>
      </c>
      <c r="C33" s="46" t="str">
        <f>'Cronograma 2021V1'!D31</f>
        <v>Realizar encuestas para medir el impacto de los usuarios de la información generada por la Entidad.</v>
      </c>
      <c r="D33" s="45" t="str">
        <f>'Cronograma 2021V1'!V31</f>
        <v>Oficina de Prensa y Comunicaciones</v>
      </c>
      <c r="E33" s="47">
        <f>'Cronograma 2021V1'!T31</f>
        <v>44197</v>
      </c>
      <c r="F33" s="47">
        <f>'Cronograma 2021V1'!U31</f>
        <v>44560</v>
      </c>
      <c r="G33" s="51" t="str">
        <f>'Cronograma 2021V1'!F31</f>
        <v>Medición de impacto de las noticias que genera el Ministerio</v>
      </c>
      <c r="H33" s="51">
        <f>'Cronograma 2021V1'!G31</f>
        <v>1</v>
      </c>
      <c r="I33" s="48">
        <v>0</v>
      </c>
      <c r="J33" s="62">
        <v>0.33</v>
      </c>
      <c r="K33" s="49">
        <v>0.33</v>
      </c>
      <c r="L33" s="157" t="s">
        <v>508</v>
      </c>
      <c r="M33" s="157" t="s">
        <v>509</v>
      </c>
      <c r="N33" s="157" t="s">
        <v>510</v>
      </c>
      <c r="O33" s="157" t="s">
        <v>511</v>
      </c>
      <c r="P33" s="157" t="s">
        <v>510</v>
      </c>
      <c r="Q33" s="157" t="s">
        <v>512</v>
      </c>
      <c r="R33" s="157" t="s">
        <v>510</v>
      </c>
      <c r="S33" s="157" t="s">
        <v>513</v>
      </c>
      <c r="T33" s="157">
        <v>20</v>
      </c>
      <c r="U33" s="157" t="s">
        <v>166</v>
      </c>
      <c r="V33" s="157" t="s">
        <v>166</v>
      </c>
      <c r="W33" s="157" t="s">
        <v>514</v>
      </c>
      <c r="X33" s="157" t="s">
        <v>515</v>
      </c>
      <c r="Y33" s="157" t="s">
        <v>516</v>
      </c>
      <c r="Z33" s="157" t="s">
        <v>516</v>
      </c>
      <c r="AA33" s="55"/>
      <c r="AB33" s="163" t="s">
        <v>517</v>
      </c>
      <c r="AC33" s="325"/>
      <c r="AD33" s="325"/>
      <c r="AE33" s="325"/>
      <c r="AF33" s="325"/>
      <c r="AG33" s="325"/>
      <c r="AH33" s="325"/>
      <c r="AI33" s="325"/>
      <c r="AJ33" s="325"/>
      <c r="AK33" s="325"/>
      <c r="AL33" s="325"/>
      <c r="AM33" s="325"/>
      <c r="AN33" s="325"/>
      <c r="AO33" s="325"/>
      <c r="AP33" s="325"/>
      <c r="AQ33" s="325"/>
      <c r="AR33" s="325"/>
      <c r="AS33" s="325"/>
      <c r="AT33" s="325"/>
      <c r="AU33" s="325"/>
      <c r="AV33" s="325"/>
      <c r="AW33" s="325"/>
      <c r="AX33" s="325"/>
      <c r="AY33" s="325"/>
      <c r="AZ33" s="325"/>
      <c r="BA33" s="325"/>
      <c r="BB33" s="325"/>
      <c r="BC33" s="325"/>
      <c r="BD33" s="325"/>
      <c r="BE33" s="325"/>
      <c r="BF33" s="325"/>
      <c r="BG33" s="325"/>
      <c r="BH33" s="325"/>
      <c r="BI33" s="325"/>
      <c r="BJ33" s="325"/>
      <c r="BK33" s="325"/>
      <c r="BL33" s="325"/>
      <c r="BM33" s="325"/>
      <c r="BN33" s="325"/>
      <c r="BO33" s="325"/>
      <c r="BP33" s="325"/>
      <c r="BQ33" s="325"/>
      <c r="BR33" s="325"/>
      <c r="BS33" s="325"/>
      <c r="BT33" s="325"/>
      <c r="BU33" s="325"/>
      <c r="BV33" s="325"/>
      <c r="BW33" s="325"/>
      <c r="BX33" s="325"/>
      <c r="BY33" s="325"/>
      <c r="BZ33" s="325"/>
      <c r="CA33" s="325"/>
      <c r="CB33" s="325"/>
      <c r="CC33" s="325"/>
      <c r="CD33" s="325"/>
      <c r="CE33" s="325"/>
    </row>
    <row r="34" spans="1:83" s="63" customFormat="1" ht="96" customHeight="1">
      <c r="A34" s="69" t="str">
        <f>'Cronograma 2021V1'!B32</f>
        <v xml:space="preserve">Condiciones institucionales idóneas para la promoción de la participación </v>
      </c>
      <c r="B34" s="150">
        <f>'Cronograma 2021V1'!C32</f>
        <v>26</v>
      </c>
      <c r="C34" s="46" t="str">
        <f>'Cronograma 2021V1'!D32</f>
        <v>Elaborar y socializar al interior de la Entidad el diagnóstico del estado actual de la participación ciudadana en la Entidad correspondete a la vigencia.</v>
      </c>
      <c r="D34" s="45" t="str">
        <f>'Cronograma 2021V1'!V32</f>
        <v>Grupo de Servicio al Ciudadano</v>
      </c>
      <c r="E34" s="47">
        <f>'Cronograma 2021V1'!T32</f>
        <v>44211</v>
      </c>
      <c r="F34" s="47">
        <f>'Cronograma 2021V1'!U32</f>
        <v>44255</v>
      </c>
      <c r="G34" s="51" t="str">
        <f>'Cronograma 2021V1'!F32</f>
        <v>Diagnóstico socializado</v>
      </c>
      <c r="H34" s="51">
        <f>'Cronograma 2021V1'!G32</f>
        <v>1</v>
      </c>
      <c r="I34" s="48">
        <v>1</v>
      </c>
      <c r="J34" s="62">
        <f t="shared" si="0"/>
        <v>1</v>
      </c>
      <c r="K34" s="49">
        <v>1</v>
      </c>
      <c r="L34" s="157" t="s">
        <v>582</v>
      </c>
      <c r="M34" s="157" t="s">
        <v>583</v>
      </c>
      <c r="N34" s="157" t="s">
        <v>167</v>
      </c>
      <c r="O34" s="157" t="s">
        <v>167</v>
      </c>
      <c r="P34" s="157" t="s">
        <v>167</v>
      </c>
      <c r="Q34" s="157" t="s">
        <v>167</v>
      </c>
      <c r="R34" s="157" t="s">
        <v>167</v>
      </c>
      <c r="S34" s="157" t="s">
        <v>167</v>
      </c>
      <c r="T34" s="157" t="s">
        <v>167</v>
      </c>
      <c r="U34" s="157" t="s">
        <v>167</v>
      </c>
      <c r="V34" s="157" t="s">
        <v>167</v>
      </c>
      <c r="W34" s="157" t="s">
        <v>167</v>
      </c>
      <c r="X34" s="157" t="s">
        <v>167</v>
      </c>
      <c r="Y34" s="157" t="s">
        <v>167</v>
      </c>
      <c r="Z34" s="157" t="s">
        <v>167</v>
      </c>
      <c r="AA34" s="55"/>
      <c r="AB34" s="163" t="s">
        <v>614</v>
      </c>
      <c r="AC34" s="325"/>
      <c r="AD34" s="325"/>
      <c r="AE34" s="325"/>
      <c r="AF34" s="325"/>
      <c r="AG34" s="325"/>
      <c r="AH34" s="325"/>
      <c r="AI34" s="325"/>
      <c r="AJ34" s="325"/>
      <c r="AK34" s="325"/>
      <c r="AL34" s="325"/>
      <c r="AM34" s="325"/>
      <c r="AN34" s="325"/>
      <c r="AO34" s="325"/>
      <c r="AP34" s="325"/>
      <c r="AQ34" s="325"/>
      <c r="AR34" s="325"/>
      <c r="AS34" s="325"/>
      <c r="AT34" s="325"/>
      <c r="AU34" s="325"/>
      <c r="AV34" s="325"/>
      <c r="AW34" s="325"/>
      <c r="AX34" s="325"/>
      <c r="AY34" s="325"/>
      <c r="AZ34" s="325"/>
      <c r="BA34" s="325"/>
      <c r="BB34" s="325"/>
      <c r="BC34" s="325"/>
      <c r="BD34" s="325"/>
      <c r="BE34" s="325"/>
      <c r="BF34" s="325"/>
      <c r="BG34" s="325"/>
      <c r="BH34" s="325"/>
      <c r="BI34" s="325"/>
      <c r="BJ34" s="325"/>
      <c r="BK34" s="325"/>
      <c r="BL34" s="325"/>
      <c r="BM34" s="325"/>
      <c r="BN34" s="325"/>
      <c r="BO34" s="325"/>
      <c r="BP34" s="325"/>
      <c r="BQ34" s="325"/>
      <c r="BR34" s="325"/>
      <c r="BS34" s="325"/>
      <c r="BT34" s="325"/>
      <c r="BU34" s="325"/>
      <c r="BV34" s="325"/>
      <c r="BW34" s="325"/>
      <c r="BX34" s="325"/>
      <c r="BY34" s="325"/>
      <c r="BZ34" s="325"/>
      <c r="CA34" s="325"/>
      <c r="CB34" s="325"/>
      <c r="CC34" s="325"/>
      <c r="CD34" s="325"/>
      <c r="CE34" s="325"/>
    </row>
    <row r="35" spans="1:83" ht="96" customHeight="1">
      <c r="A35" s="69" t="str">
        <f>'Cronograma 2021V1'!B33</f>
        <v xml:space="preserve">Condiciones institucionales idóneas para la promoción de la participación </v>
      </c>
      <c r="B35" s="150">
        <f>'Cronograma 2021V1'!C33</f>
        <v>27</v>
      </c>
      <c r="C35" s="46" t="str">
        <f>'Cronograma 2021V1'!D33</f>
        <v xml:space="preserve">Realizar mesa de trabajo con la OCI para recribir retroalimentación para el fortalecimiento de la política de participación ciudadana. </v>
      </c>
      <c r="D35" s="45" t="str">
        <f>'Cronograma 2021V1'!V33</f>
        <v>Grupo de Servicio al Ciudadano</v>
      </c>
      <c r="E35" s="47">
        <f>'Cronograma 2021V1'!T33</f>
        <v>44228</v>
      </c>
      <c r="F35" s="47">
        <f>'Cronograma 2021V1'!U33</f>
        <v>44242</v>
      </c>
      <c r="G35" s="51" t="str">
        <f>'Cronograma 2021V1'!F33</f>
        <v>Mesa de trabajo realizada</v>
      </c>
      <c r="H35" s="51">
        <f>'Cronograma 2021V1'!G33</f>
        <v>1</v>
      </c>
      <c r="I35" s="48">
        <v>1</v>
      </c>
      <c r="J35" s="62">
        <f t="shared" si="0"/>
        <v>1</v>
      </c>
      <c r="K35" s="49">
        <v>1</v>
      </c>
      <c r="L35" s="157" t="s">
        <v>619</v>
      </c>
      <c r="M35" s="157" t="s">
        <v>620</v>
      </c>
      <c r="N35" s="157" t="s">
        <v>167</v>
      </c>
      <c r="O35" s="157" t="s">
        <v>167</v>
      </c>
      <c r="P35" s="157" t="s">
        <v>167</v>
      </c>
      <c r="Q35" s="157" t="s">
        <v>167</v>
      </c>
      <c r="R35" s="157" t="s">
        <v>167</v>
      </c>
      <c r="S35" s="157" t="s">
        <v>167</v>
      </c>
      <c r="T35" s="157" t="s">
        <v>167</v>
      </c>
      <c r="U35" s="157" t="s">
        <v>167</v>
      </c>
      <c r="V35" s="157" t="s">
        <v>167</v>
      </c>
      <c r="W35" s="157" t="s">
        <v>167</v>
      </c>
      <c r="X35" s="157" t="s">
        <v>167</v>
      </c>
      <c r="Y35" s="157" t="s">
        <v>167</v>
      </c>
      <c r="Z35" s="157" t="s">
        <v>167</v>
      </c>
      <c r="AA35" s="55"/>
      <c r="AB35" s="163" t="s">
        <v>614</v>
      </c>
      <c r="AC35" s="325"/>
      <c r="AD35" s="325"/>
      <c r="AE35" s="325"/>
      <c r="AF35" s="325"/>
      <c r="AG35" s="325"/>
      <c r="AH35" s="325"/>
      <c r="AI35" s="325"/>
      <c r="AJ35" s="325"/>
      <c r="AK35" s="325"/>
      <c r="AL35" s="325"/>
      <c r="AM35" s="325"/>
      <c r="AN35" s="325"/>
      <c r="AO35" s="325"/>
      <c r="AP35" s="325"/>
      <c r="AQ35" s="325"/>
      <c r="AR35" s="325"/>
      <c r="AS35" s="325"/>
      <c r="AT35" s="325"/>
      <c r="AU35" s="325"/>
      <c r="AV35" s="325"/>
      <c r="AW35" s="325"/>
      <c r="AX35" s="325"/>
      <c r="AY35" s="325"/>
      <c r="AZ35" s="325"/>
      <c r="BA35" s="325"/>
      <c r="BB35" s="325"/>
      <c r="BC35" s="325"/>
      <c r="BD35" s="325"/>
      <c r="BE35" s="325"/>
      <c r="BF35" s="325"/>
      <c r="BG35" s="325"/>
      <c r="BH35" s="325"/>
      <c r="BI35" s="325"/>
      <c r="BJ35" s="325"/>
      <c r="BK35" s="325"/>
      <c r="BL35" s="325"/>
      <c r="BM35" s="325"/>
      <c r="BN35" s="325"/>
      <c r="BO35" s="325"/>
      <c r="BP35" s="325"/>
      <c r="BQ35" s="325"/>
      <c r="BR35" s="325"/>
      <c r="BS35" s="325"/>
      <c r="BT35" s="325"/>
      <c r="BU35" s="325"/>
      <c r="BV35" s="325"/>
      <c r="BW35" s="325"/>
      <c r="BX35" s="325"/>
      <c r="BY35" s="325"/>
      <c r="BZ35" s="325"/>
      <c r="CA35" s="325"/>
      <c r="CB35" s="325"/>
      <c r="CC35" s="325"/>
      <c r="CD35" s="325"/>
      <c r="CE35" s="325"/>
    </row>
    <row r="36" spans="1:83" ht="96" customHeight="1">
      <c r="A36" s="69" t="str">
        <f>'Cronograma 2021V1'!B34</f>
        <v xml:space="preserve">Condiciones institucionales idóneas para la promoción de la participación </v>
      </c>
      <c r="B36" s="150">
        <f>'Cronograma 2021V1'!C34</f>
        <v>28</v>
      </c>
      <c r="C36" s="46" t="str">
        <f>'Cronograma 2021V1'!D34</f>
        <v>Realizar la construcción del proyecto del plan de participación ciudadana 2021 con las dependencias de la Entidad.</v>
      </c>
      <c r="D36" s="45" t="str">
        <f>'Cronograma 2021V1'!V34</f>
        <v>Grupo de Servicio al Ciudadano</v>
      </c>
      <c r="E36" s="47">
        <f>'Cronograma 2021V1'!T34</f>
        <v>44211</v>
      </c>
      <c r="F36" s="47">
        <f>'Cronograma 2021V1'!U34</f>
        <v>44255</v>
      </c>
      <c r="G36" s="51" t="str">
        <f>'Cronograma 2021V1'!F34</f>
        <v>Proyecto de plan construido</v>
      </c>
      <c r="H36" s="51">
        <f>'Cronograma 2021V1'!G34</f>
        <v>1</v>
      </c>
      <c r="I36" s="48">
        <v>1</v>
      </c>
      <c r="J36" s="49">
        <f t="shared" si="0"/>
        <v>1</v>
      </c>
      <c r="K36" s="49">
        <v>1</v>
      </c>
      <c r="L36" s="180" t="s">
        <v>576</v>
      </c>
      <c r="M36" s="180" t="s">
        <v>577</v>
      </c>
      <c r="N36" s="157" t="s">
        <v>167</v>
      </c>
      <c r="O36" s="157" t="s">
        <v>167</v>
      </c>
      <c r="P36" s="157" t="s">
        <v>167</v>
      </c>
      <c r="Q36" s="157" t="s">
        <v>167</v>
      </c>
      <c r="R36" s="157" t="s">
        <v>167</v>
      </c>
      <c r="S36" s="157" t="s">
        <v>167</v>
      </c>
      <c r="T36" s="157" t="s">
        <v>167</v>
      </c>
      <c r="U36" s="157" t="s">
        <v>167</v>
      </c>
      <c r="V36" s="157" t="s">
        <v>167</v>
      </c>
      <c r="W36" s="157" t="s">
        <v>167</v>
      </c>
      <c r="X36" s="157" t="s">
        <v>167</v>
      </c>
      <c r="Y36" s="157" t="s">
        <v>167</v>
      </c>
      <c r="Z36" s="157" t="s">
        <v>167</v>
      </c>
      <c r="AA36" s="55"/>
      <c r="AB36" s="163" t="s">
        <v>614</v>
      </c>
      <c r="AC36" s="325"/>
      <c r="AD36" s="325"/>
      <c r="AE36" s="325"/>
      <c r="AF36" s="325"/>
      <c r="AG36" s="325"/>
      <c r="AH36" s="325"/>
      <c r="AI36" s="325"/>
      <c r="AJ36" s="325"/>
      <c r="AK36" s="325"/>
      <c r="AL36" s="325"/>
      <c r="AM36" s="325"/>
      <c r="AN36" s="325"/>
      <c r="AO36" s="325"/>
      <c r="AP36" s="325"/>
      <c r="AQ36" s="325"/>
      <c r="AR36" s="325"/>
      <c r="AS36" s="325"/>
      <c r="AT36" s="325"/>
      <c r="AU36" s="325"/>
      <c r="AV36" s="325"/>
      <c r="AW36" s="325"/>
      <c r="AX36" s="325"/>
      <c r="AY36" s="325"/>
      <c r="AZ36" s="325"/>
      <c r="BA36" s="325"/>
      <c r="BB36" s="325"/>
      <c r="BC36" s="325"/>
      <c r="BD36" s="325"/>
      <c r="BE36" s="325"/>
      <c r="BF36" s="325"/>
      <c r="BG36" s="325"/>
      <c r="BH36" s="325"/>
      <c r="BI36" s="325"/>
      <c r="BJ36" s="325"/>
      <c r="BK36" s="325"/>
      <c r="BL36" s="325"/>
      <c r="BM36" s="325"/>
      <c r="BN36" s="325"/>
      <c r="BO36" s="325"/>
      <c r="BP36" s="325"/>
      <c r="BQ36" s="325"/>
      <c r="BR36" s="325"/>
      <c r="BS36" s="325"/>
      <c r="BT36" s="325"/>
      <c r="BU36" s="325"/>
      <c r="BV36" s="325"/>
      <c r="BW36" s="325"/>
      <c r="BX36" s="325"/>
      <c r="BY36" s="325"/>
      <c r="BZ36" s="325"/>
      <c r="CA36" s="325"/>
      <c r="CB36" s="325"/>
      <c r="CC36" s="325"/>
      <c r="CD36" s="325"/>
      <c r="CE36" s="325"/>
    </row>
    <row r="37" spans="1:83" ht="96" customHeight="1">
      <c r="A37" s="69" t="str">
        <f>'Cronograma 2021V1'!B35</f>
        <v xml:space="preserve">Condiciones institucionales idóneas para la promoción de la participación </v>
      </c>
      <c r="B37" s="150">
        <f>'Cronograma 2021V1'!C35</f>
        <v>29</v>
      </c>
      <c r="C37" s="46" t="str">
        <f>'Cronograma 2021V1'!D35</f>
        <v>Realizar seguimiento a la implementación del plan de participación ciudadana a través del formato interno de reporte.</v>
      </c>
      <c r="D37" s="45" t="str">
        <f>'Cronograma 2021V1'!V35</f>
        <v>Grupo de Servicio al Ciudadano</v>
      </c>
      <c r="E37" s="47">
        <f>'Cronograma 2021V1'!T35</f>
        <v>44223</v>
      </c>
      <c r="F37" s="47">
        <f>'Cronograma 2021V1'!U35</f>
        <v>44561</v>
      </c>
      <c r="G37" s="51" t="str">
        <f>'Cronograma 2021V1'!F35</f>
        <v>Seguimientos realizados</v>
      </c>
      <c r="H37" s="51">
        <f>'Cronograma 2021V1'!G35</f>
        <v>3</v>
      </c>
      <c r="I37" s="48">
        <v>1</v>
      </c>
      <c r="J37" s="49">
        <f t="shared" si="0"/>
        <v>0.33333333333333331</v>
      </c>
      <c r="K37" s="49">
        <v>0.33</v>
      </c>
      <c r="L37" s="171" t="s">
        <v>586</v>
      </c>
      <c r="M37" s="171" t="s">
        <v>587</v>
      </c>
      <c r="N37" s="55" t="s">
        <v>167</v>
      </c>
      <c r="O37" s="55" t="s">
        <v>167</v>
      </c>
      <c r="P37" s="55" t="s">
        <v>167</v>
      </c>
      <c r="Q37" s="55" t="s">
        <v>167</v>
      </c>
      <c r="R37" s="55" t="s">
        <v>167</v>
      </c>
      <c r="S37" s="55" t="s">
        <v>167</v>
      </c>
      <c r="T37" s="55" t="s">
        <v>167</v>
      </c>
      <c r="U37" s="55" t="s">
        <v>167</v>
      </c>
      <c r="V37" s="55" t="s">
        <v>167</v>
      </c>
      <c r="W37" s="55" t="s">
        <v>167</v>
      </c>
      <c r="X37" s="55" t="s">
        <v>167</v>
      </c>
      <c r="Y37" s="55" t="s">
        <v>167</v>
      </c>
      <c r="Z37" s="55" t="s">
        <v>167</v>
      </c>
      <c r="AA37" s="55"/>
      <c r="AB37" s="163" t="s">
        <v>574</v>
      </c>
      <c r="AC37" s="325"/>
      <c r="AD37" s="325"/>
      <c r="AE37" s="325"/>
      <c r="AF37" s="325"/>
      <c r="AG37" s="325"/>
      <c r="AH37" s="325"/>
      <c r="AI37" s="325"/>
      <c r="AJ37" s="325"/>
      <c r="AK37" s="325"/>
      <c r="AL37" s="325"/>
      <c r="AM37" s="325"/>
      <c r="AN37" s="325"/>
      <c r="AO37" s="325"/>
      <c r="AP37" s="325"/>
      <c r="AQ37" s="325"/>
      <c r="AR37" s="325"/>
      <c r="AS37" s="325"/>
      <c r="AT37" s="325"/>
      <c r="AU37" s="325"/>
      <c r="AV37" s="325"/>
      <c r="AW37" s="325"/>
      <c r="AX37" s="325"/>
      <c r="AY37" s="325"/>
      <c r="AZ37" s="325"/>
      <c r="BA37" s="325"/>
      <c r="BB37" s="325"/>
      <c r="BC37" s="325"/>
      <c r="BD37" s="325"/>
      <c r="BE37" s="325"/>
      <c r="BF37" s="325"/>
      <c r="BG37" s="325"/>
      <c r="BH37" s="325"/>
      <c r="BI37" s="325"/>
      <c r="BJ37" s="325"/>
      <c r="BK37" s="325"/>
      <c r="BL37" s="325"/>
      <c r="BM37" s="325"/>
      <c r="BN37" s="325"/>
      <c r="BO37" s="325"/>
      <c r="BP37" s="325"/>
      <c r="BQ37" s="325"/>
      <c r="BR37" s="325"/>
      <c r="BS37" s="325"/>
      <c r="BT37" s="325"/>
      <c r="BU37" s="325"/>
      <c r="BV37" s="325"/>
      <c r="BW37" s="325"/>
      <c r="BX37" s="325"/>
      <c r="BY37" s="325"/>
      <c r="BZ37" s="325"/>
      <c r="CA37" s="325"/>
      <c r="CB37" s="325"/>
      <c r="CC37" s="325"/>
      <c r="CD37" s="325"/>
      <c r="CE37" s="325"/>
    </row>
    <row r="38" spans="1:83" s="63" customFormat="1" ht="96" customHeight="1">
      <c r="A38" s="69" t="str">
        <f>'Cronograma 2021V1'!B36</f>
        <v xml:space="preserve">Condiciones institucionales idóneas para la promoción de la participación </v>
      </c>
      <c r="B38" s="150">
        <f>'Cronograma 2021V1'!C36</f>
        <v>30</v>
      </c>
      <c r="C38" s="46" t="str">
        <f>'Cronograma 2021V1'!D36</f>
        <v>Construir y publicar informe de resultados obtenidos de las diferentes actividades de participación ciudadana adelantadas en el plan 2020 y las buenas prácticas identificadas.</v>
      </c>
      <c r="D38" s="45" t="str">
        <f>'Cronograma 2021V1'!V36</f>
        <v>Grupo de Servicio al Ciudadano</v>
      </c>
      <c r="E38" s="47">
        <f>'Cronograma 2021V1'!T36</f>
        <v>43831</v>
      </c>
      <c r="F38" s="47">
        <f>'Cronograma 2021V1'!U36</f>
        <v>44242</v>
      </c>
      <c r="G38" s="51" t="str">
        <f>'Cronograma 2021V1'!F36</f>
        <v>Informe socializado (semestral)</v>
      </c>
      <c r="H38" s="51">
        <f>'Cronograma 2021V1'!G36</f>
        <v>1</v>
      </c>
      <c r="I38" s="48">
        <v>1</v>
      </c>
      <c r="J38" s="62">
        <f t="shared" si="0"/>
        <v>1</v>
      </c>
      <c r="K38" s="49">
        <v>1</v>
      </c>
      <c r="L38" s="171" t="s">
        <v>588</v>
      </c>
      <c r="M38" s="171" t="s">
        <v>589</v>
      </c>
      <c r="N38" s="55" t="s">
        <v>167</v>
      </c>
      <c r="O38" s="55" t="s">
        <v>167</v>
      </c>
      <c r="P38" s="55" t="s">
        <v>167</v>
      </c>
      <c r="Q38" s="55" t="s">
        <v>167</v>
      </c>
      <c r="R38" s="55" t="s">
        <v>167</v>
      </c>
      <c r="S38" s="55" t="s">
        <v>167</v>
      </c>
      <c r="T38" s="55" t="s">
        <v>167</v>
      </c>
      <c r="U38" s="55" t="s">
        <v>167</v>
      </c>
      <c r="V38" s="55" t="s">
        <v>167</v>
      </c>
      <c r="W38" s="55" t="s">
        <v>167</v>
      </c>
      <c r="X38" s="55" t="s">
        <v>167</v>
      </c>
      <c r="Y38" s="55" t="s">
        <v>167</v>
      </c>
      <c r="Z38" s="55" t="s">
        <v>167</v>
      </c>
      <c r="AA38" s="55"/>
      <c r="AB38" s="163" t="s">
        <v>614</v>
      </c>
      <c r="AC38" s="325"/>
      <c r="AD38" s="325"/>
      <c r="AE38" s="325"/>
      <c r="AF38" s="325"/>
      <c r="AG38" s="325"/>
      <c r="AH38" s="325"/>
      <c r="AI38" s="325"/>
      <c r="AJ38" s="325"/>
      <c r="AK38" s="325"/>
      <c r="AL38" s="325"/>
      <c r="AM38" s="325"/>
      <c r="AN38" s="325"/>
      <c r="AO38" s="325"/>
      <c r="AP38" s="325"/>
      <c r="AQ38" s="325"/>
      <c r="AR38" s="325"/>
      <c r="AS38" s="325"/>
      <c r="AT38" s="325"/>
      <c r="AU38" s="325"/>
      <c r="AV38" s="325"/>
      <c r="AW38" s="325"/>
      <c r="AX38" s="325"/>
      <c r="AY38" s="325"/>
      <c r="AZ38" s="325"/>
      <c r="BA38" s="325"/>
      <c r="BB38" s="325"/>
      <c r="BC38" s="325"/>
      <c r="BD38" s="325"/>
      <c r="BE38" s="325"/>
      <c r="BF38" s="325"/>
      <c r="BG38" s="325"/>
      <c r="BH38" s="325"/>
      <c r="BI38" s="325"/>
      <c r="BJ38" s="325"/>
      <c r="BK38" s="325"/>
      <c r="BL38" s="325"/>
      <c r="BM38" s="325"/>
      <c r="BN38" s="325"/>
      <c r="BO38" s="325"/>
      <c r="BP38" s="325"/>
      <c r="BQ38" s="325"/>
      <c r="BR38" s="325"/>
      <c r="BS38" s="325"/>
      <c r="BT38" s="325"/>
      <c r="BU38" s="325"/>
      <c r="BV38" s="325"/>
      <c r="BW38" s="325"/>
      <c r="BX38" s="325"/>
      <c r="BY38" s="325"/>
      <c r="BZ38" s="325"/>
      <c r="CA38" s="325"/>
      <c r="CB38" s="325"/>
      <c r="CC38" s="325"/>
      <c r="CD38" s="325"/>
      <c r="CE38" s="325"/>
    </row>
    <row r="39" spans="1:83" s="63" customFormat="1" ht="96" customHeight="1">
      <c r="A39" s="69" t="str">
        <f>'Cronograma 2021V1'!B37</f>
        <v xml:space="preserve">Condiciones institucionales idóneas para la promoción de la participación </v>
      </c>
      <c r="B39" s="150">
        <f>'Cronograma 2021V1'!C37</f>
        <v>31</v>
      </c>
      <c r="C39" s="46" t="str">
        <f>'Cronograma 2021V1'!D37</f>
        <v>Robustecer y mantener actualizado el espacio virtual ¡MinJusticia te escucha! para la promoción del gobierno abierto.</v>
      </c>
      <c r="D39" s="45" t="str">
        <f>'Cronograma 2021V1'!V37</f>
        <v>Grupo de Servicio al Ciudadano</v>
      </c>
      <c r="E39" s="47">
        <f>'Cronograma 2021V1'!T37</f>
        <v>44287</v>
      </c>
      <c r="F39" s="47">
        <f>'Cronograma 2021V1'!U37</f>
        <v>44561</v>
      </c>
      <c r="G39" s="51" t="str">
        <f>'Cronograma 2021V1'!F37</f>
        <v>Actualizaciones realizadas</v>
      </c>
      <c r="H39" s="51">
        <f>'Cronograma 2021V1'!G37</f>
        <v>2</v>
      </c>
      <c r="I39" s="48">
        <v>1</v>
      </c>
      <c r="J39" s="62">
        <f t="shared" si="0"/>
        <v>0.5</v>
      </c>
      <c r="K39" s="49">
        <v>0.7</v>
      </c>
      <c r="L39" s="171" t="s">
        <v>591</v>
      </c>
      <c r="M39" s="171" t="s">
        <v>590</v>
      </c>
      <c r="N39" s="55" t="s">
        <v>167</v>
      </c>
      <c r="O39" s="55" t="s">
        <v>167</v>
      </c>
      <c r="P39" s="55" t="s">
        <v>167</v>
      </c>
      <c r="Q39" s="55" t="s">
        <v>167</v>
      </c>
      <c r="R39" s="55" t="s">
        <v>167</v>
      </c>
      <c r="S39" s="55" t="s">
        <v>167</v>
      </c>
      <c r="T39" s="55" t="s">
        <v>167</v>
      </c>
      <c r="U39" s="55" t="s">
        <v>167</v>
      </c>
      <c r="V39" s="55" t="s">
        <v>167</v>
      </c>
      <c r="W39" s="55" t="s">
        <v>167</v>
      </c>
      <c r="X39" s="55" t="s">
        <v>167</v>
      </c>
      <c r="Y39" s="55" t="s">
        <v>167</v>
      </c>
      <c r="Z39" s="55" t="s">
        <v>167</v>
      </c>
      <c r="AA39" s="55"/>
      <c r="AB39" s="163" t="s">
        <v>574</v>
      </c>
      <c r="AC39" s="325"/>
      <c r="AD39" s="325"/>
      <c r="AE39" s="325"/>
      <c r="AF39" s="325"/>
      <c r="AG39" s="325"/>
      <c r="AH39" s="325"/>
      <c r="AI39" s="325"/>
      <c r="AJ39" s="325"/>
      <c r="AK39" s="325"/>
      <c r="AL39" s="325"/>
      <c r="AM39" s="325"/>
      <c r="AN39" s="325"/>
      <c r="AO39" s="325"/>
      <c r="AP39" s="325"/>
      <c r="AQ39" s="325"/>
      <c r="AR39" s="325"/>
      <c r="AS39" s="325"/>
      <c r="AT39" s="325"/>
      <c r="AU39" s="325"/>
      <c r="AV39" s="325"/>
      <c r="AW39" s="325"/>
      <c r="AX39" s="325"/>
      <c r="AY39" s="325"/>
      <c r="AZ39" s="325"/>
      <c r="BA39" s="325"/>
      <c r="BB39" s="325"/>
      <c r="BC39" s="325"/>
      <c r="BD39" s="325"/>
      <c r="BE39" s="325"/>
      <c r="BF39" s="325"/>
      <c r="BG39" s="325"/>
      <c r="BH39" s="325"/>
      <c r="BI39" s="325"/>
      <c r="BJ39" s="325"/>
      <c r="BK39" s="325"/>
      <c r="BL39" s="325"/>
      <c r="BM39" s="325"/>
      <c r="BN39" s="325"/>
      <c r="BO39" s="325"/>
      <c r="BP39" s="325"/>
      <c r="BQ39" s="325"/>
      <c r="BR39" s="325"/>
      <c r="BS39" s="325"/>
      <c r="BT39" s="325"/>
      <c r="BU39" s="325"/>
      <c r="BV39" s="325"/>
      <c r="BW39" s="325"/>
      <c r="BX39" s="325"/>
      <c r="BY39" s="325"/>
      <c r="BZ39" s="325"/>
      <c r="CA39" s="325"/>
      <c r="CB39" s="325"/>
      <c r="CC39" s="325"/>
      <c r="CD39" s="325"/>
      <c r="CE39" s="325"/>
    </row>
    <row r="40" spans="1:83" s="63" customFormat="1" ht="96" customHeight="1">
      <c r="A40" s="69" t="str">
        <f>'Cronograma 2021V1'!B38</f>
        <v xml:space="preserve">Condiciones institucionales idóneas para la promoción de la participación </v>
      </c>
      <c r="B40" s="150">
        <f>'Cronograma 2021V1'!C38</f>
        <v>32</v>
      </c>
      <c r="C40" s="46" t="str">
        <f>'Cronograma 2021V1'!D38</f>
        <v>Realizar la publicación de los formatos internos de reporte del plan de participación ciudadana en página web y datos abiertos.</v>
      </c>
      <c r="D40" s="45" t="str">
        <f>'Cronograma 2021V1'!V38</f>
        <v>Grupo de Servicio al Ciudadano</v>
      </c>
      <c r="E40" s="47">
        <f>'Cronograma 2021V1'!T38</f>
        <v>44223</v>
      </c>
      <c r="F40" s="47">
        <f>'Cronograma 2021V1'!U38</f>
        <v>44561</v>
      </c>
      <c r="G40" s="51" t="str">
        <f>'Cronograma 2021V1'!F38</f>
        <v>Formatos publicados</v>
      </c>
      <c r="H40" s="51">
        <f>'Cronograma 2021V1'!G38</f>
        <v>3</v>
      </c>
      <c r="I40" s="48">
        <v>1</v>
      </c>
      <c r="J40" s="62">
        <f t="shared" si="0"/>
        <v>0.33333333333333331</v>
      </c>
      <c r="K40" s="49">
        <v>0.33</v>
      </c>
      <c r="L40" s="171" t="s">
        <v>592</v>
      </c>
      <c r="M40" s="171" t="s">
        <v>593</v>
      </c>
      <c r="N40" s="55" t="s">
        <v>167</v>
      </c>
      <c r="O40" s="55" t="s">
        <v>167</v>
      </c>
      <c r="P40" s="55" t="s">
        <v>167</v>
      </c>
      <c r="Q40" s="55" t="s">
        <v>167</v>
      </c>
      <c r="R40" s="55" t="s">
        <v>167</v>
      </c>
      <c r="S40" s="55" t="s">
        <v>167</v>
      </c>
      <c r="T40" s="55" t="s">
        <v>167</v>
      </c>
      <c r="U40" s="55" t="s">
        <v>167</v>
      </c>
      <c r="V40" s="55" t="s">
        <v>167</v>
      </c>
      <c r="W40" s="55" t="s">
        <v>167</v>
      </c>
      <c r="X40" s="55" t="s">
        <v>167</v>
      </c>
      <c r="Y40" s="55" t="s">
        <v>167</v>
      </c>
      <c r="Z40" s="55" t="s">
        <v>167</v>
      </c>
      <c r="AA40" s="55"/>
      <c r="AB40" s="163" t="s">
        <v>574</v>
      </c>
      <c r="AC40" s="325"/>
      <c r="AD40" s="325"/>
      <c r="AE40" s="325"/>
      <c r="AF40" s="325"/>
      <c r="AG40" s="325"/>
      <c r="AH40" s="325"/>
      <c r="AI40" s="325"/>
      <c r="AJ40" s="325"/>
      <c r="AK40" s="325"/>
      <c r="AL40" s="325"/>
      <c r="AM40" s="325"/>
      <c r="AN40" s="325"/>
      <c r="AO40" s="325"/>
      <c r="AP40" s="325"/>
      <c r="AQ40" s="325"/>
      <c r="AR40" s="325"/>
      <c r="AS40" s="325"/>
      <c r="AT40" s="325"/>
      <c r="AU40" s="325"/>
      <c r="AV40" s="325"/>
      <c r="AW40" s="325"/>
      <c r="AX40" s="325"/>
      <c r="AY40" s="325"/>
      <c r="AZ40" s="325"/>
      <c r="BA40" s="325"/>
      <c r="BB40" s="325"/>
      <c r="BC40" s="325"/>
      <c r="BD40" s="325"/>
      <c r="BE40" s="325"/>
      <c r="BF40" s="325"/>
      <c r="BG40" s="325"/>
      <c r="BH40" s="325"/>
      <c r="BI40" s="325"/>
      <c r="BJ40" s="325"/>
      <c r="BK40" s="325"/>
      <c r="BL40" s="325"/>
      <c r="BM40" s="325"/>
      <c r="BN40" s="325"/>
      <c r="BO40" s="325"/>
      <c r="BP40" s="325"/>
      <c r="BQ40" s="325"/>
      <c r="BR40" s="325"/>
      <c r="BS40" s="325"/>
      <c r="BT40" s="325"/>
      <c r="BU40" s="325"/>
      <c r="BV40" s="325"/>
      <c r="BW40" s="325"/>
      <c r="BX40" s="325"/>
      <c r="BY40" s="325"/>
      <c r="BZ40" s="325"/>
      <c r="CA40" s="325"/>
      <c r="CB40" s="325"/>
      <c r="CC40" s="325"/>
      <c r="CD40" s="325"/>
      <c r="CE40" s="325"/>
    </row>
    <row r="41" spans="1:83" s="63" customFormat="1" ht="96" customHeight="1">
      <c r="A41" s="69" t="str">
        <f>'Cronograma 2021V1'!B39</f>
        <v xml:space="preserve">Condiciones institucionales idóneas para la promoción de la participación </v>
      </c>
      <c r="B41" s="150">
        <f>'Cronograma 2021V1'!C39</f>
        <v>33</v>
      </c>
      <c r="C41" s="46" t="str">
        <f>'Cronograma 2021V1'!D39</f>
        <v>Realizar la caracterización de grupos de valor para las estrategias de Rendición de Cuentas del Ministerio y de participación ciudadana.</v>
      </c>
      <c r="D41" s="45" t="str">
        <f>'Cronograma 2021V1'!V39</f>
        <v>Grupo de Servicio al Ciudadano</v>
      </c>
      <c r="E41" s="47">
        <f>'Cronograma 2021V1'!T39</f>
        <v>44378</v>
      </c>
      <c r="F41" s="47">
        <f>'Cronograma 2021V1'!U39</f>
        <v>44561</v>
      </c>
      <c r="G41" s="51" t="str">
        <f>'Cronograma 2021V1'!F39</f>
        <v>Caracterización construida</v>
      </c>
      <c r="H41" s="51">
        <f>'Cronograma 2021V1'!G39</f>
        <v>1</v>
      </c>
      <c r="I41" s="48">
        <v>0</v>
      </c>
      <c r="J41" s="62">
        <f t="shared" si="0"/>
        <v>0</v>
      </c>
      <c r="K41" s="49">
        <v>0</v>
      </c>
      <c r="L41" s="55" t="s">
        <v>166</v>
      </c>
      <c r="M41" s="55" t="s">
        <v>166</v>
      </c>
      <c r="N41" s="55" t="s">
        <v>167</v>
      </c>
      <c r="O41" s="55" t="s">
        <v>167</v>
      </c>
      <c r="P41" s="55" t="s">
        <v>167</v>
      </c>
      <c r="Q41" s="55" t="s">
        <v>167</v>
      </c>
      <c r="R41" s="55" t="s">
        <v>167</v>
      </c>
      <c r="S41" s="55" t="s">
        <v>167</v>
      </c>
      <c r="T41" s="55" t="s">
        <v>167</v>
      </c>
      <c r="U41" s="55" t="s">
        <v>167</v>
      </c>
      <c r="V41" s="55" t="s">
        <v>167</v>
      </c>
      <c r="W41" s="55" t="s">
        <v>167</v>
      </c>
      <c r="X41" s="55" t="s">
        <v>167</v>
      </c>
      <c r="Y41" s="55" t="s">
        <v>167</v>
      </c>
      <c r="Z41" s="55" t="s">
        <v>167</v>
      </c>
      <c r="AA41" s="55"/>
      <c r="AB41" s="163" t="s">
        <v>490</v>
      </c>
      <c r="AC41" s="325"/>
      <c r="AD41" s="325"/>
      <c r="AE41" s="325"/>
      <c r="AF41" s="325"/>
      <c r="AG41" s="325"/>
      <c r="AH41" s="325"/>
      <c r="AI41" s="325"/>
      <c r="AJ41" s="325"/>
      <c r="AK41" s="325"/>
      <c r="AL41" s="325"/>
      <c r="AM41" s="325"/>
      <c r="AN41" s="325"/>
      <c r="AO41" s="325"/>
      <c r="AP41" s="325"/>
      <c r="AQ41" s="325"/>
      <c r="AR41" s="325"/>
      <c r="AS41" s="325"/>
      <c r="AT41" s="325"/>
      <c r="AU41" s="325"/>
      <c r="AV41" s="325"/>
      <c r="AW41" s="325"/>
      <c r="AX41" s="325"/>
      <c r="AY41" s="325"/>
      <c r="AZ41" s="325"/>
      <c r="BA41" s="325"/>
      <c r="BB41" s="325"/>
      <c r="BC41" s="325"/>
      <c r="BD41" s="325"/>
      <c r="BE41" s="325"/>
      <c r="BF41" s="325"/>
      <c r="BG41" s="325"/>
      <c r="BH41" s="325"/>
      <c r="BI41" s="325"/>
      <c r="BJ41" s="325"/>
      <c r="BK41" s="325"/>
      <c r="BL41" s="325"/>
      <c r="BM41" s="325"/>
      <c r="BN41" s="325"/>
      <c r="BO41" s="325"/>
      <c r="BP41" s="325"/>
      <c r="BQ41" s="325"/>
      <c r="BR41" s="325"/>
      <c r="BS41" s="325"/>
      <c r="BT41" s="325"/>
      <c r="BU41" s="325"/>
      <c r="BV41" s="325"/>
      <c r="BW41" s="325"/>
      <c r="BX41" s="325"/>
      <c r="BY41" s="325"/>
      <c r="BZ41" s="325"/>
      <c r="CA41" s="325"/>
      <c r="CB41" s="325"/>
      <c r="CC41" s="325"/>
      <c r="CD41" s="325"/>
      <c r="CE41" s="325"/>
    </row>
    <row r="42" spans="1:83" s="63" customFormat="1" ht="96" customHeight="1">
      <c r="A42" s="67" t="str">
        <f>'Cronograma 2021V1'!B40</f>
        <v>Fomento de la cultura institucional de participación ciudadana</v>
      </c>
      <c r="B42" s="150">
        <f>'Cronograma 2021V1'!C40</f>
        <v>34</v>
      </c>
      <c r="C42" s="46" t="str">
        <f>'Cronograma 2021V1'!D40</f>
        <v>Realizar jornadas de sensibilización sobre caracterización de grupos de interés y participación ciudadana en la gestión pública dirigidas a los enlaces de participación de la Entidad.</v>
      </c>
      <c r="D42" s="45" t="str">
        <f>'Cronograma 2021V1'!V40</f>
        <v>Grupo de Servicio al Ciudadano</v>
      </c>
      <c r="E42" s="47">
        <f>'Cronograma 2021V1'!T40</f>
        <v>44223</v>
      </c>
      <c r="F42" s="47">
        <f>'Cronograma 2021V1'!U40</f>
        <v>44530</v>
      </c>
      <c r="G42" s="51" t="str">
        <f>'Cronograma 2021V1'!F40</f>
        <v>Jornadas realizadas</v>
      </c>
      <c r="H42" s="51">
        <f>'Cronograma 2021V1'!G40</f>
        <v>2</v>
      </c>
      <c r="I42" s="48">
        <v>1</v>
      </c>
      <c r="J42" s="62">
        <f t="shared" si="0"/>
        <v>0.5</v>
      </c>
      <c r="K42" s="49">
        <v>0.5</v>
      </c>
      <c r="L42" s="171" t="s">
        <v>594</v>
      </c>
      <c r="M42" s="171" t="s">
        <v>595</v>
      </c>
      <c r="N42" s="55" t="s">
        <v>596</v>
      </c>
      <c r="O42" s="55" t="s">
        <v>597</v>
      </c>
      <c r="P42" s="55" t="s">
        <v>608</v>
      </c>
      <c r="Q42" s="55" t="s">
        <v>540</v>
      </c>
      <c r="R42" s="55" t="s">
        <v>609</v>
      </c>
      <c r="S42" s="55" t="s">
        <v>610</v>
      </c>
      <c r="T42" s="55" t="s">
        <v>612</v>
      </c>
      <c r="U42" s="55" t="s">
        <v>609</v>
      </c>
      <c r="V42" s="55" t="s">
        <v>540</v>
      </c>
      <c r="W42" s="55" t="s">
        <v>167</v>
      </c>
      <c r="X42" s="55" t="s">
        <v>613</v>
      </c>
      <c r="Y42" s="173">
        <v>1</v>
      </c>
      <c r="Z42" s="55" t="s">
        <v>609</v>
      </c>
      <c r="AA42" s="55"/>
      <c r="AB42" s="163" t="s">
        <v>574</v>
      </c>
      <c r="AC42" s="325"/>
      <c r="AD42" s="325"/>
      <c r="AE42" s="325"/>
      <c r="AF42" s="325"/>
      <c r="AG42" s="325"/>
      <c r="AH42" s="325"/>
      <c r="AI42" s="325"/>
      <c r="AJ42" s="325"/>
      <c r="AK42" s="325"/>
      <c r="AL42" s="325"/>
      <c r="AM42" s="325"/>
      <c r="AN42" s="325"/>
      <c r="AO42" s="325"/>
      <c r="AP42" s="325"/>
      <c r="AQ42" s="325"/>
      <c r="AR42" s="325"/>
      <c r="AS42" s="325"/>
      <c r="AT42" s="325"/>
      <c r="AU42" s="325"/>
      <c r="AV42" s="325"/>
      <c r="AW42" s="325"/>
      <c r="AX42" s="325"/>
      <c r="AY42" s="325"/>
      <c r="AZ42" s="325"/>
      <c r="BA42" s="325"/>
      <c r="BB42" s="325"/>
      <c r="BC42" s="325"/>
      <c r="BD42" s="325"/>
      <c r="BE42" s="325"/>
      <c r="BF42" s="325"/>
      <c r="BG42" s="325"/>
      <c r="BH42" s="325"/>
      <c r="BI42" s="325"/>
      <c r="BJ42" s="325"/>
      <c r="BK42" s="325"/>
      <c r="BL42" s="325"/>
      <c r="BM42" s="325"/>
      <c r="BN42" s="325"/>
      <c r="BO42" s="325"/>
      <c r="BP42" s="325"/>
      <c r="BQ42" s="325"/>
      <c r="BR42" s="325"/>
      <c r="BS42" s="325"/>
      <c r="BT42" s="325"/>
      <c r="BU42" s="325"/>
      <c r="BV42" s="325"/>
      <c r="BW42" s="325"/>
      <c r="BX42" s="325"/>
      <c r="BY42" s="325"/>
      <c r="BZ42" s="325"/>
      <c r="CA42" s="325"/>
      <c r="CB42" s="325"/>
      <c r="CC42" s="325"/>
      <c r="CD42" s="325"/>
      <c r="CE42" s="325"/>
    </row>
    <row r="43" spans="1:83" ht="96" customHeight="1">
      <c r="A43" s="67" t="str">
        <f>'Cronograma 2021V1'!B41</f>
        <v>Fomento de la cultura institucional de participación ciudadana</v>
      </c>
      <c r="B43" s="150">
        <f>'Cronograma 2021V1'!C41</f>
        <v>35</v>
      </c>
      <c r="C43" s="46" t="str">
        <f>'Cronograma 2021V1'!D41</f>
        <v>Cualificar a los grupos de interés sobre participación ciudadana y veedurías.</v>
      </c>
      <c r="D43" s="45" t="str">
        <f>'Cronograma 2021V1'!V41</f>
        <v>Grupo de Servicio al Ciudadano</v>
      </c>
      <c r="E43" s="47">
        <f>'Cronograma 2021V1'!T41</f>
        <v>44256</v>
      </c>
      <c r="F43" s="47">
        <f>'Cronograma 2021V1'!U41</f>
        <v>44530</v>
      </c>
      <c r="G43" s="51" t="str">
        <f>'Cronograma 2021V1'!F41</f>
        <v>Cualificación realizada (capacitación y/o sensibilización)</v>
      </c>
      <c r="H43" s="51">
        <f>'Cronograma 2021V1'!G41</f>
        <v>2</v>
      </c>
      <c r="I43" s="48">
        <v>1</v>
      </c>
      <c r="J43" s="49">
        <f t="shared" si="0"/>
        <v>0.5</v>
      </c>
      <c r="K43" s="49">
        <v>0.5</v>
      </c>
      <c r="L43" s="78" t="s">
        <v>633</v>
      </c>
      <c r="M43" s="78" t="s">
        <v>634</v>
      </c>
      <c r="N43" s="78" t="s">
        <v>623</v>
      </c>
      <c r="O43" s="78" t="s">
        <v>624</v>
      </c>
      <c r="P43" s="78" t="s">
        <v>625</v>
      </c>
      <c r="Q43" s="78" t="s">
        <v>626</v>
      </c>
      <c r="R43" s="78" t="s">
        <v>627</v>
      </c>
      <c r="S43" s="78" t="s">
        <v>628</v>
      </c>
      <c r="T43" s="78" t="s">
        <v>629</v>
      </c>
      <c r="U43" s="153">
        <v>44338</v>
      </c>
      <c r="V43" s="78" t="s">
        <v>630</v>
      </c>
      <c r="W43" s="78" t="s">
        <v>631</v>
      </c>
      <c r="X43" s="78" t="s">
        <v>635</v>
      </c>
      <c r="Y43" s="177">
        <v>0.9</v>
      </c>
      <c r="Z43" s="153">
        <v>44561</v>
      </c>
      <c r="AA43" s="55"/>
      <c r="AB43" s="163" t="s">
        <v>574</v>
      </c>
      <c r="AC43" s="325"/>
      <c r="AD43" s="325"/>
      <c r="AE43" s="325"/>
      <c r="AF43" s="325"/>
      <c r="AG43" s="325"/>
      <c r="AH43" s="325"/>
      <c r="AI43" s="325"/>
      <c r="AJ43" s="325"/>
      <c r="AK43" s="325"/>
      <c r="AL43" s="325"/>
      <c r="AM43" s="325"/>
      <c r="AN43" s="325"/>
      <c r="AO43" s="325"/>
      <c r="AP43" s="325"/>
      <c r="AQ43" s="325"/>
      <c r="AR43" s="325"/>
      <c r="AS43" s="325"/>
      <c r="AT43" s="325"/>
      <c r="AU43" s="325"/>
      <c r="AV43" s="325"/>
      <c r="AW43" s="325"/>
      <c r="AX43" s="325"/>
      <c r="AY43" s="325"/>
      <c r="AZ43" s="325"/>
      <c r="BA43" s="325"/>
      <c r="BB43" s="325"/>
      <c r="BC43" s="325"/>
      <c r="BD43" s="325"/>
      <c r="BE43" s="325"/>
      <c r="BF43" s="325"/>
      <c r="BG43" s="325"/>
      <c r="BH43" s="325"/>
      <c r="BI43" s="325"/>
      <c r="BJ43" s="325"/>
      <c r="BK43" s="325"/>
      <c r="BL43" s="325"/>
      <c r="BM43" s="325"/>
      <c r="BN43" s="325"/>
      <c r="BO43" s="325"/>
      <c r="BP43" s="325"/>
      <c r="BQ43" s="325"/>
      <c r="BR43" s="325"/>
      <c r="BS43" s="325"/>
      <c r="BT43" s="325"/>
      <c r="BU43" s="325"/>
      <c r="BV43" s="325"/>
      <c r="BW43" s="325"/>
      <c r="BX43" s="325"/>
      <c r="BY43" s="325"/>
      <c r="BZ43" s="325"/>
      <c r="CA43" s="325"/>
      <c r="CB43" s="325"/>
      <c r="CC43" s="325"/>
      <c r="CD43" s="325"/>
      <c r="CE43" s="325"/>
    </row>
    <row r="44" spans="1:83" s="63" customFormat="1" ht="96" customHeight="1">
      <c r="A44" s="67" t="str">
        <f>'Cronograma 2021V1'!B42</f>
        <v>Fomento de la cultura institucional de participación ciudadana</v>
      </c>
      <c r="B44" s="150">
        <f>'Cronograma 2021V1'!C42</f>
        <v>36</v>
      </c>
      <c r="C44" s="46" t="str">
        <f>'Cronograma 2021V1'!D42</f>
        <v>Gestionar la creación de la red de participación ciudadana del MinJusticia</v>
      </c>
      <c r="D44" s="45" t="str">
        <f>'Cronograma 2021V1'!V42</f>
        <v>Grupo de Servicio al Ciudadano</v>
      </c>
      <c r="E44" s="47">
        <f>'Cronograma 2021V1'!T42</f>
        <v>44287</v>
      </c>
      <c r="F44" s="47">
        <f>'Cronograma 2021V1'!U42</f>
        <v>44561</v>
      </c>
      <c r="G44" s="51" t="str">
        <f>'Cronograma 2021V1'!F42</f>
        <v>Red identificada</v>
      </c>
      <c r="H44" s="51">
        <f>'Cronograma 2021V1'!G42</f>
        <v>1</v>
      </c>
      <c r="I44" s="48">
        <v>0</v>
      </c>
      <c r="J44" s="62">
        <v>0</v>
      </c>
      <c r="K44" s="49">
        <v>0.15</v>
      </c>
      <c r="L44" s="78" t="s">
        <v>636</v>
      </c>
      <c r="M44" s="78" t="s">
        <v>637</v>
      </c>
      <c r="N44" s="78" t="s">
        <v>167</v>
      </c>
      <c r="O44" s="78" t="s">
        <v>167</v>
      </c>
      <c r="P44" s="78" t="s">
        <v>167</v>
      </c>
      <c r="Q44" s="78" t="s">
        <v>167</v>
      </c>
      <c r="R44" s="78" t="s">
        <v>167</v>
      </c>
      <c r="S44" s="78" t="s">
        <v>167</v>
      </c>
      <c r="T44" s="78" t="s">
        <v>167</v>
      </c>
      <c r="U44" s="78" t="s">
        <v>167</v>
      </c>
      <c r="V44" s="78" t="s">
        <v>167</v>
      </c>
      <c r="W44" s="78" t="s">
        <v>167</v>
      </c>
      <c r="X44" s="78" t="s">
        <v>167</v>
      </c>
      <c r="Y44" s="78" t="s">
        <v>167</v>
      </c>
      <c r="Z44" s="78" t="s">
        <v>167</v>
      </c>
      <c r="AA44" s="55"/>
      <c r="AB44" s="163" t="s">
        <v>574</v>
      </c>
      <c r="AC44" s="325"/>
      <c r="AD44" s="325"/>
      <c r="AE44" s="325"/>
      <c r="AF44" s="325"/>
      <c r="AG44" s="325"/>
      <c r="AH44" s="325"/>
      <c r="AI44" s="325"/>
      <c r="AJ44" s="325"/>
      <c r="AK44" s="325"/>
      <c r="AL44" s="325"/>
      <c r="AM44" s="325"/>
      <c r="AN44" s="325"/>
      <c r="AO44" s="325"/>
      <c r="AP44" s="325"/>
      <c r="AQ44" s="325"/>
      <c r="AR44" s="325"/>
      <c r="AS44" s="325"/>
      <c r="AT44" s="325"/>
      <c r="AU44" s="325"/>
      <c r="AV44" s="325"/>
      <c r="AW44" s="325"/>
      <c r="AX44" s="325"/>
      <c r="AY44" s="325"/>
      <c r="AZ44" s="325"/>
      <c r="BA44" s="325"/>
      <c r="BB44" s="325"/>
      <c r="BC44" s="325"/>
      <c r="BD44" s="325"/>
      <c r="BE44" s="325"/>
      <c r="BF44" s="325"/>
      <c r="BG44" s="325"/>
      <c r="BH44" s="325"/>
      <c r="BI44" s="325"/>
      <c r="BJ44" s="325"/>
      <c r="BK44" s="325"/>
      <c r="BL44" s="325"/>
      <c r="BM44" s="325"/>
      <c r="BN44" s="325"/>
      <c r="BO44" s="325"/>
      <c r="BP44" s="325"/>
      <c r="BQ44" s="325"/>
      <c r="BR44" s="325"/>
      <c r="BS44" s="325"/>
      <c r="BT44" s="325"/>
      <c r="BU44" s="325"/>
      <c r="BV44" s="325"/>
      <c r="BW44" s="325"/>
      <c r="BX44" s="325"/>
      <c r="BY44" s="325"/>
      <c r="BZ44" s="325"/>
      <c r="CA44" s="325"/>
      <c r="CB44" s="325"/>
      <c r="CC44" s="325"/>
      <c r="CD44" s="325"/>
      <c r="CE44" s="325"/>
    </row>
    <row r="45" spans="1:83" ht="96" customHeight="1">
      <c r="A45" s="67" t="str">
        <f>'Cronograma 2021V1'!B43</f>
        <v>Fomento de la cultura institucional de participación ciudadana</v>
      </c>
      <c r="B45" s="150">
        <f>'Cronograma 2021V1'!C43</f>
        <v>37</v>
      </c>
      <c r="C45" s="46" t="str">
        <f>'Cronograma 2021V1'!D43</f>
        <v>Gestionando la Integridad en el Ministerio de Justicia y del Derecho</v>
      </c>
      <c r="D45" s="45" t="str">
        <f>'Cronograma 2021V1'!V43</f>
        <v>Grupo de Gestión Humana</v>
      </c>
      <c r="E45" s="47">
        <f>'Cronograma 2021V1'!T43</f>
        <v>44256</v>
      </c>
      <c r="F45" s="47">
        <f>'Cronograma 2021V1'!U43</f>
        <v>44561</v>
      </c>
      <c r="G45" s="51" t="str">
        <f>'Cronograma 2021V1'!F43</f>
        <v>Número de actividades de participación 
Número de participantes en cada actividad</v>
      </c>
      <c r="H45" s="51">
        <f>'Cronograma 2021V1'!G43</f>
        <v>6</v>
      </c>
      <c r="I45" s="48">
        <v>6</v>
      </c>
      <c r="J45" s="49">
        <f t="shared" si="0"/>
        <v>1</v>
      </c>
      <c r="K45" s="49">
        <v>1</v>
      </c>
      <c r="L45" s="209" t="s">
        <v>781</v>
      </c>
      <c r="M45" s="209" t="s">
        <v>782</v>
      </c>
      <c r="N45" s="210" t="s">
        <v>783</v>
      </c>
      <c r="O45" s="204" t="s">
        <v>784</v>
      </c>
      <c r="P45" s="207" t="s">
        <v>785</v>
      </c>
      <c r="Q45" s="204" t="s">
        <v>786</v>
      </c>
      <c r="R45" s="204" t="s">
        <v>786</v>
      </c>
      <c r="S45" s="204" t="s">
        <v>786</v>
      </c>
      <c r="T45" s="204" t="s">
        <v>787</v>
      </c>
      <c r="U45" s="204" t="s">
        <v>788</v>
      </c>
      <c r="V45" s="204" t="s">
        <v>789</v>
      </c>
      <c r="W45" s="204" t="s">
        <v>790</v>
      </c>
      <c r="X45" s="204" t="s">
        <v>167</v>
      </c>
      <c r="Y45" s="204" t="s">
        <v>167</v>
      </c>
      <c r="Z45" s="204" t="s">
        <v>167</v>
      </c>
      <c r="AA45" s="55" t="s">
        <v>640</v>
      </c>
      <c r="AB45" s="163" t="s">
        <v>641</v>
      </c>
    </row>
    <row r="46" spans="1:83">
      <c r="H46" s="176"/>
      <c r="I46" s="176"/>
    </row>
    <row r="47" spans="1:83">
      <c r="L47" s="61"/>
    </row>
  </sheetData>
  <autoFilter ref="A8:CE45" xr:uid="{00000000-0009-0000-0000-00000100000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filterColumn colId="58" showButton="0"/>
    <filterColumn colId="59" showButton="0"/>
    <filterColumn colId="60" showButton="0"/>
    <filterColumn colId="61" showButton="0"/>
    <filterColumn colId="62" showButton="0"/>
    <filterColumn colId="63" showButton="0"/>
    <filterColumn colId="64" showButton="0"/>
    <filterColumn colId="65" showButton="0"/>
    <filterColumn colId="66" showButton="0"/>
    <filterColumn colId="67" showButton="0"/>
    <filterColumn colId="68" showButton="0"/>
    <filterColumn colId="69" showButton="0"/>
    <filterColumn colId="70" showButton="0"/>
    <filterColumn colId="71" showButton="0"/>
    <filterColumn colId="72" showButton="0"/>
    <filterColumn colId="73" showButton="0"/>
    <filterColumn colId="74" showButton="0"/>
    <filterColumn colId="75" showButton="0"/>
    <filterColumn colId="76" showButton="0"/>
    <filterColumn colId="77" showButton="0"/>
    <filterColumn colId="78" showButton="0"/>
    <filterColumn colId="79" showButton="0"/>
    <filterColumn colId="80" showButton="0"/>
    <filterColumn colId="81" showButton="0"/>
  </autoFilter>
  <mergeCells count="33">
    <mergeCell ref="AC1:CE44"/>
    <mergeCell ref="A7:A8"/>
    <mergeCell ref="C7:C8"/>
    <mergeCell ref="D7:D8"/>
    <mergeCell ref="N7:O7"/>
    <mergeCell ref="AA1:AB5"/>
    <mergeCell ref="W7:W8"/>
    <mergeCell ref="X7:Z7"/>
    <mergeCell ref="AA7:AA8"/>
    <mergeCell ref="B7:B8"/>
    <mergeCell ref="E7:E8"/>
    <mergeCell ref="F7:F8"/>
    <mergeCell ref="U7:V7"/>
    <mergeCell ref="G7:G8"/>
    <mergeCell ref="H7:M7"/>
    <mergeCell ref="A2:G2"/>
    <mergeCell ref="A6:AB6"/>
    <mergeCell ref="AB7:AB8"/>
    <mergeCell ref="R7:T7"/>
    <mergeCell ref="A3:C5"/>
    <mergeCell ref="H3:N3"/>
    <mergeCell ref="H4:N4"/>
    <mergeCell ref="H5:N5"/>
    <mergeCell ref="O3:Z5"/>
    <mergeCell ref="P7:Q7"/>
    <mergeCell ref="D4:G4"/>
    <mergeCell ref="D3:G3"/>
    <mergeCell ref="D1:T1"/>
    <mergeCell ref="O2:V2"/>
    <mergeCell ref="U1:W1"/>
    <mergeCell ref="D5:G5"/>
    <mergeCell ref="H2:J2"/>
    <mergeCell ref="L2:M2"/>
  </mergeCells>
  <phoneticPr fontId="28" type="noConversion"/>
  <conditionalFormatting sqref="J9:K9">
    <cfRule type="cellIs" dxfId="75" priority="57" operator="equal">
      <formula>1</formula>
    </cfRule>
    <cfRule type="cellIs" dxfId="74" priority="58" operator="between">
      <formula>0.01</formula>
      <formula>0.99</formula>
    </cfRule>
    <cfRule type="cellIs" dxfId="73" priority="59" operator="equal">
      <formula>0</formula>
    </cfRule>
    <cfRule type="containsText" dxfId="72" priority="60" operator="containsText" text="0%">
      <formula>NOT(ISERROR(SEARCH("0%",J9)))</formula>
    </cfRule>
  </conditionalFormatting>
  <conditionalFormatting sqref="J10 J12:J14 J18:J20 J22:J24 J32:J45">
    <cfRule type="cellIs" dxfId="71" priority="53" operator="equal">
      <formula>1</formula>
    </cfRule>
    <cfRule type="cellIs" dxfId="70" priority="54" operator="between">
      <formula>0.01</formula>
      <formula>0.99</formula>
    </cfRule>
    <cfRule type="cellIs" dxfId="69" priority="55" operator="equal">
      <formula>0</formula>
    </cfRule>
    <cfRule type="containsText" dxfId="68" priority="56" operator="containsText" text="0%">
      <formula>NOT(ISERROR(SEARCH("0%",J10)))</formula>
    </cfRule>
  </conditionalFormatting>
  <conditionalFormatting sqref="J11">
    <cfRule type="cellIs" dxfId="67" priority="49" operator="equal">
      <formula>1</formula>
    </cfRule>
    <cfRule type="cellIs" dxfId="66" priority="50" operator="between">
      <formula>0.01</formula>
      <formula>0.99</formula>
    </cfRule>
    <cfRule type="cellIs" dxfId="65" priority="51" operator="equal">
      <formula>0</formula>
    </cfRule>
    <cfRule type="containsText" dxfId="64" priority="52" operator="containsText" text="0%">
      <formula>NOT(ISERROR(SEARCH("0%",J11)))</formula>
    </cfRule>
  </conditionalFormatting>
  <conditionalFormatting sqref="J16">
    <cfRule type="cellIs" dxfId="63" priority="37" operator="equal">
      <formula>1</formula>
    </cfRule>
    <cfRule type="cellIs" dxfId="62" priority="38" operator="between">
      <formula>0.01</formula>
      <formula>0.99</formula>
    </cfRule>
    <cfRule type="cellIs" dxfId="61" priority="39" operator="equal">
      <formula>0</formula>
    </cfRule>
    <cfRule type="containsText" dxfId="60" priority="40" operator="containsText" text="0%">
      <formula>NOT(ISERROR(SEARCH("0%",J16)))</formula>
    </cfRule>
  </conditionalFormatting>
  <conditionalFormatting sqref="J17">
    <cfRule type="cellIs" dxfId="59" priority="41" operator="equal">
      <formula>1</formula>
    </cfRule>
    <cfRule type="cellIs" dxfId="58" priority="42" operator="between">
      <formula>0.01</formula>
      <formula>0.99</formula>
    </cfRule>
    <cfRule type="cellIs" dxfId="57" priority="43" operator="equal">
      <formula>0</formula>
    </cfRule>
    <cfRule type="containsText" dxfId="56" priority="44" operator="containsText" text="0%">
      <formula>NOT(ISERROR(SEARCH("0%",J17)))</formula>
    </cfRule>
  </conditionalFormatting>
  <conditionalFormatting sqref="J15">
    <cfRule type="cellIs" dxfId="55" priority="33" operator="equal">
      <formula>1</formula>
    </cfRule>
    <cfRule type="cellIs" dxfId="54" priority="34" operator="between">
      <formula>0.01</formula>
      <formula>0.99</formula>
    </cfRule>
    <cfRule type="cellIs" dxfId="53" priority="35" operator="equal">
      <formula>0</formula>
    </cfRule>
    <cfRule type="containsText" dxfId="52" priority="36" operator="containsText" text="0%">
      <formula>NOT(ISERROR(SEARCH("0%",J15)))</formula>
    </cfRule>
  </conditionalFormatting>
  <conditionalFormatting sqref="J21">
    <cfRule type="cellIs" dxfId="51" priority="25" operator="equal">
      <formula>1</formula>
    </cfRule>
    <cfRule type="cellIs" dxfId="50" priority="26" operator="between">
      <formula>0.01</formula>
      <formula>0.99</formula>
    </cfRule>
    <cfRule type="cellIs" dxfId="49" priority="27" operator="equal">
      <formula>0</formula>
    </cfRule>
    <cfRule type="containsText" dxfId="48" priority="28" operator="containsText" text="0%">
      <formula>NOT(ISERROR(SEARCH("0%",J21)))</formula>
    </cfRule>
  </conditionalFormatting>
  <conditionalFormatting sqref="J25:J31">
    <cfRule type="cellIs" dxfId="47" priority="13" operator="equal">
      <formula>1</formula>
    </cfRule>
    <cfRule type="cellIs" dxfId="46" priority="14" operator="between">
      <formula>0.01</formula>
      <formula>0.99</formula>
    </cfRule>
    <cfRule type="cellIs" dxfId="45" priority="15" operator="equal">
      <formula>0</formula>
    </cfRule>
    <cfRule type="containsText" dxfId="44" priority="16" operator="containsText" text="0%">
      <formula>NOT(ISERROR(SEARCH("0%",J25)))</formula>
    </cfRule>
  </conditionalFormatting>
  <conditionalFormatting sqref="K2">
    <cfRule type="cellIs" dxfId="43" priority="9" operator="equal">
      <formula>1</formula>
    </cfRule>
    <cfRule type="cellIs" dxfId="42" priority="10" operator="between">
      <formula>0.01</formula>
      <formula>0.99</formula>
    </cfRule>
    <cfRule type="cellIs" dxfId="41" priority="11" operator="equal">
      <formula>0</formula>
    </cfRule>
    <cfRule type="containsText" dxfId="40" priority="12" operator="containsText" text="0%">
      <formula>NOT(ISERROR(SEARCH("0%",K2)))</formula>
    </cfRule>
  </conditionalFormatting>
  <conditionalFormatting sqref="N2">
    <cfRule type="cellIs" dxfId="39" priority="5" operator="equal">
      <formula>1</formula>
    </cfRule>
    <cfRule type="cellIs" dxfId="38" priority="6" operator="between">
      <formula>0.01</formula>
      <formula>0.99</formula>
    </cfRule>
    <cfRule type="cellIs" dxfId="37" priority="7" operator="equal">
      <formula>0</formula>
    </cfRule>
    <cfRule type="containsText" dxfId="36" priority="8" operator="containsText" text="0%">
      <formula>NOT(ISERROR(SEARCH("0%",N2)))</formula>
    </cfRule>
  </conditionalFormatting>
  <conditionalFormatting sqref="K10:K45">
    <cfRule type="cellIs" dxfId="35" priority="1" operator="equal">
      <formula>1</formula>
    </cfRule>
    <cfRule type="cellIs" dxfId="34" priority="2" operator="between">
      <formula>0.01</formula>
      <formula>0.99</formula>
    </cfRule>
    <cfRule type="cellIs" dxfId="33" priority="3" operator="equal">
      <formula>0</formula>
    </cfRule>
    <cfRule type="containsText" dxfId="32" priority="4" operator="containsText" text="0%">
      <formula>NOT(ISERROR(SEARCH("0%",K10)))</formula>
    </cfRule>
  </conditionalFormatting>
  <hyperlinks>
    <hyperlink ref="V23" r:id="rId1" display="https://twitter.com/masc_colombia" xr:uid="{00000000-0004-0000-0100-000000000000}"/>
    <hyperlink ref="M18" r:id="rId2" xr:uid="{00000000-0004-0000-0100-000001000000}"/>
    <hyperlink ref="M19" r:id="rId3" xr:uid="{00000000-0004-0000-0100-000002000000}"/>
    <hyperlink ref="M17" r:id="rId4" xr:uid="{00000000-0004-0000-0100-000003000000}"/>
  </hyperlinks>
  <pageMargins left="0.75" right="0.75" top="1" bottom="1" header="0.5" footer="0.5"/>
  <pageSetup orientation="portrait" horizontalDpi="4294967292" verticalDpi="4294967292"/>
  <drawing r:id="rId5"/>
  <legacyDrawing r:id="rId6"/>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19B96-4432-6B4C-919C-5FEC15A75833}">
  <sheetPr>
    <tabColor rgb="FFFF9933"/>
  </sheetPr>
  <dimension ref="A1:CE51"/>
  <sheetViews>
    <sheetView tabSelected="1" topLeftCell="U1" zoomScaleNormal="100" zoomScalePageLayoutView="75" workbookViewId="0">
      <selection activeCell="J41" sqref="J41"/>
    </sheetView>
  </sheetViews>
  <sheetFormatPr baseColWidth="10" defaultColWidth="10.83203125" defaultRowHeight="14"/>
  <cols>
    <col min="1" max="1" width="14.83203125" style="57" customWidth="1"/>
    <col min="2" max="2" width="5.6640625" style="52" customWidth="1"/>
    <col min="3" max="3" width="32.33203125" style="53" customWidth="1"/>
    <col min="4" max="4" width="20.1640625" style="52" customWidth="1"/>
    <col min="5" max="5" width="13.1640625" style="52" customWidth="1"/>
    <col min="6" max="6" width="12.5" style="52" customWidth="1"/>
    <col min="7" max="7" width="15" style="52" customWidth="1"/>
    <col min="8" max="8" width="10.6640625" style="52" customWidth="1"/>
    <col min="9" max="9" width="10.33203125" style="54" customWidth="1"/>
    <col min="10" max="10" width="9.83203125" style="52" customWidth="1"/>
    <col min="11" max="11" width="11.6640625" style="52" customWidth="1"/>
    <col min="12" max="12" width="27.5" style="57" customWidth="1"/>
    <col min="13" max="13" width="25.1640625" style="54" customWidth="1"/>
    <col min="14" max="14" width="13.33203125" style="57" customWidth="1"/>
    <col min="15" max="15" width="13.1640625" style="57" customWidth="1"/>
    <col min="16" max="16" width="13" style="57" customWidth="1"/>
    <col min="17" max="17" width="14.1640625" style="57" customWidth="1"/>
    <col min="18" max="19" width="12.83203125" style="57" customWidth="1"/>
    <col min="20" max="20" width="22.33203125" style="57" customWidth="1"/>
    <col min="21" max="21" width="17.33203125" style="57" customWidth="1"/>
    <col min="22" max="22" width="26.33203125" style="57" customWidth="1"/>
    <col min="23" max="23" width="15.6640625" style="57" customWidth="1"/>
    <col min="24" max="24" width="13.5" style="57" customWidth="1"/>
    <col min="25" max="25" width="11.83203125" style="57" customWidth="1"/>
    <col min="26" max="26" width="17" style="57" customWidth="1"/>
    <col min="27" max="27" width="30" style="54" customWidth="1"/>
    <col min="28" max="28" width="29.83203125" style="54" customWidth="1"/>
    <col min="29" max="16384" width="10.83203125" style="43"/>
  </cols>
  <sheetData>
    <row r="1" spans="1:83" ht="66" customHeight="1" thickBot="1">
      <c r="A1" s="66"/>
      <c r="B1" s="42"/>
      <c r="C1" s="72"/>
      <c r="D1" s="285" t="s">
        <v>128</v>
      </c>
      <c r="E1" s="285"/>
      <c r="F1" s="285"/>
      <c r="G1" s="285"/>
      <c r="H1" s="285"/>
      <c r="I1" s="285"/>
      <c r="J1" s="285"/>
      <c r="K1" s="285"/>
      <c r="L1" s="285"/>
      <c r="M1" s="285"/>
      <c r="N1" s="285"/>
      <c r="O1" s="285"/>
      <c r="P1" s="285"/>
      <c r="Q1" s="285"/>
      <c r="R1" s="285"/>
      <c r="S1" s="285"/>
      <c r="T1" s="285"/>
      <c r="U1" s="287" t="s">
        <v>129</v>
      </c>
      <c r="V1" s="288"/>
      <c r="W1" s="289"/>
      <c r="X1" s="71"/>
      <c r="Y1" s="71"/>
      <c r="Z1" s="71"/>
      <c r="AA1" s="330"/>
      <c r="AB1" s="330"/>
      <c r="AC1" s="325"/>
      <c r="AD1" s="325"/>
      <c r="AE1" s="325"/>
      <c r="AF1" s="325"/>
      <c r="AG1" s="325"/>
      <c r="AH1" s="325"/>
      <c r="AI1" s="325"/>
      <c r="AJ1" s="325"/>
      <c r="AK1" s="325"/>
      <c r="AL1" s="325"/>
      <c r="AM1" s="325"/>
      <c r="AN1" s="325"/>
      <c r="AO1" s="325"/>
      <c r="AP1" s="325"/>
      <c r="AQ1" s="325"/>
      <c r="AR1" s="325"/>
      <c r="AS1" s="325"/>
      <c r="AT1" s="325"/>
      <c r="AU1" s="325"/>
      <c r="AV1" s="325"/>
      <c r="AW1" s="325"/>
      <c r="AX1" s="325"/>
      <c r="AY1" s="325"/>
      <c r="AZ1" s="325"/>
      <c r="BA1" s="325"/>
      <c r="BB1" s="325"/>
      <c r="BC1" s="325"/>
      <c r="BD1" s="325"/>
      <c r="BE1" s="325"/>
      <c r="BF1" s="325"/>
      <c r="BG1" s="325"/>
      <c r="BH1" s="325"/>
      <c r="BI1" s="325"/>
      <c r="BJ1" s="325"/>
      <c r="BK1" s="325"/>
      <c r="BL1" s="325"/>
      <c r="BM1" s="325"/>
      <c r="BN1" s="325"/>
      <c r="BO1" s="325"/>
      <c r="BP1" s="325"/>
      <c r="BQ1" s="325"/>
      <c r="BR1" s="325"/>
      <c r="BS1" s="325"/>
      <c r="BT1" s="325"/>
      <c r="BU1" s="325"/>
      <c r="BV1" s="325"/>
      <c r="BW1" s="325"/>
      <c r="BX1" s="325"/>
      <c r="BY1" s="325"/>
      <c r="BZ1" s="325"/>
      <c r="CA1" s="325"/>
      <c r="CB1" s="325"/>
      <c r="CC1" s="325"/>
      <c r="CD1" s="325"/>
      <c r="CE1" s="325"/>
    </row>
    <row r="2" spans="1:83" ht="63" customHeight="1" thickBot="1">
      <c r="A2" s="337" t="s">
        <v>130</v>
      </c>
      <c r="B2" s="338"/>
      <c r="C2" s="338"/>
      <c r="D2" s="338"/>
      <c r="E2" s="338"/>
      <c r="F2" s="338"/>
      <c r="G2" s="338"/>
      <c r="H2" s="293" t="s">
        <v>131</v>
      </c>
      <c r="I2" s="294"/>
      <c r="J2" s="294"/>
      <c r="K2" s="73">
        <f>AVERAGE(J9:J51)</f>
        <v>0.74796747967479682</v>
      </c>
      <c r="L2" s="294" t="s">
        <v>132</v>
      </c>
      <c r="M2" s="294"/>
      <c r="N2" s="160">
        <f>AVERAGE(K9:K51)</f>
        <v>0.73348837209302331</v>
      </c>
      <c r="P2" s="342" t="s">
        <v>864</v>
      </c>
      <c r="Q2" s="342"/>
      <c r="R2" s="339" t="s">
        <v>862</v>
      </c>
      <c r="S2" s="339"/>
      <c r="T2" s="339"/>
      <c r="U2" s="215"/>
      <c r="V2" s="215"/>
      <c r="W2" s="215"/>
      <c r="X2" s="215"/>
      <c r="Y2" s="215"/>
      <c r="Z2" s="215"/>
      <c r="AA2" s="330"/>
      <c r="AB2" s="330"/>
      <c r="AC2" s="325"/>
      <c r="AD2" s="325"/>
      <c r="AE2" s="325"/>
      <c r="AF2" s="325"/>
      <c r="AG2" s="325"/>
      <c r="AH2" s="325"/>
      <c r="AI2" s="325"/>
      <c r="AJ2" s="325"/>
      <c r="AK2" s="325"/>
      <c r="AL2" s="325"/>
      <c r="AM2" s="325"/>
      <c r="AN2" s="325"/>
      <c r="AO2" s="325"/>
      <c r="AP2" s="325"/>
      <c r="AQ2" s="325"/>
      <c r="AR2" s="325"/>
      <c r="AS2" s="325"/>
      <c r="AT2" s="325"/>
      <c r="AU2" s="325"/>
      <c r="AV2" s="325"/>
      <c r="AW2" s="325"/>
      <c r="AX2" s="325"/>
      <c r="AY2" s="325"/>
      <c r="AZ2" s="325"/>
      <c r="BA2" s="325"/>
      <c r="BB2" s="325"/>
      <c r="BC2" s="325"/>
      <c r="BD2" s="325"/>
      <c r="BE2" s="325"/>
      <c r="BF2" s="325"/>
      <c r="BG2" s="325"/>
      <c r="BH2" s="325"/>
      <c r="BI2" s="325"/>
      <c r="BJ2" s="325"/>
      <c r="BK2" s="325"/>
      <c r="BL2" s="325"/>
      <c r="BM2" s="325"/>
      <c r="BN2" s="325"/>
      <c r="BO2" s="325"/>
      <c r="BP2" s="325"/>
      <c r="BQ2" s="325"/>
      <c r="BR2" s="325"/>
      <c r="BS2" s="325"/>
      <c r="BT2" s="325"/>
      <c r="BU2" s="325"/>
      <c r="BV2" s="325"/>
      <c r="BW2" s="325"/>
      <c r="BX2" s="325"/>
      <c r="BY2" s="325"/>
      <c r="BZ2" s="325"/>
      <c r="CA2" s="325"/>
      <c r="CB2" s="325"/>
      <c r="CC2" s="325"/>
      <c r="CD2" s="325"/>
      <c r="CE2" s="325"/>
    </row>
    <row r="3" spans="1:83" ht="16" customHeight="1" thickBot="1">
      <c r="A3" s="344" t="s">
        <v>133</v>
      </c>
      <c r="B3" s="345"/>
      <c r="C3" s="346"/>
      <c r="D3" s="322" t="s">
        <v>134</v>
      </c>
      <c r="E3" s="323"/>
      <c r="F3" s="323"/>
      <c r="G3" s="324"/>
      <c r="H3" s="308" t="s">
        <v>703</v>
      </c>
      <c r="I3" s="309"/>
      <c r="J3" s="309"/>
      <c r="K3" s="309"/>
      <c r="L3" s="309"/>
      <c r="M3" s="309"/>
      <c r="N3" s="310"/>
      <c r="P3" s="343"/>
      <c r="Q3" s="343"/>
      <c r="R3" s="340" t="s">
        <v>863</v>
      </c>
      <c r="S3" s="341"/>
      <c r="T3" s="341"/>
      <c r="U3" s="215"/>
      <c r="V3" s="215"/>
      <c r="W3" s="215"/>
      <c r="X3" s="215"/>
      <c r="Y3" s="215"/>
      <c r="Z3" s="215"/>
      <c r="AA3" s="330"/>
      <c r="AB3" s="330"/>
      <c r="AC3" s="325"/>
      <c r="AD3" s="325"/>
      <c r="AE3" s="325"/>
      <c r="AF3" s="325"/>
      <c r="AG3" s="325"/>
      <c r="AH3" s="325"/>
      <c r="AI3" s="325"/>
      <c r="AJ3" s="325"/>
      <c r="AK3" s="325"/>
      <c r="AL3" s="325"/>
      <c r="AM3" s="325"/>
      <c r="AN3" s="325"/>
      <c r="AO3" s="325"/>
      <c r="AP3" s="325"/>
      <c r="AQ3" s="325"/>
      <c r="AR3" s="325"/>
      <c r="AS3" s="325"/>
      <c r="AT3" s="325"/>
      <c r="AU3" s="325"/>
      <c r="AV3" s="325"/>
      <c r="AW3" s="325"/>
      <c r="AX3" s="325"/>
      <c r="AY3" s="325"/>
      <c r="AZ3" s="325"/>
      <c r="BA3" s="325"/>
      <c r="BB3" s="325"/>
      <c r="BC3" s="325"/>
      <c r="BD3" s="325"/>
      <c r="BE3" s="325"/>
      <c r="BF3" s="325"/>
      <c r="BG3" s="325"/>
      <c r="BH3" s="325"/>
      <c r="BI3" s="325"/>
      <c r="BJ3" s="325"/>
      <c r="BK3" s="325"/>
      <c r="BL3" s="325"/>
      <c r="BM3" s="325"/>
      <c r="BN3" s="325"/>
      <c r="BO3" s="325"/>
      <c r="BP3" s="325"/>
      <c r="BQ3" s="325"/>
      <c r="BR3" s="325"/>
      <c r="BS3" s="325"/>
      <c r="BT3" s="325"/>
      <c r="BU3" s="325"/>
      <c r="BV3" s="325"/>
      <c r="BW3" s="325"/>
      <c r="BX3" s="325"/>
      <c r="BY3" s="325"/>
      <c r="BZ3" s="325"/>
      <c r="CA3" s="325"/>
      <c r="CB3" s="325"/>
      <c r="CC3" s="325"/>
      <c r="CD3" s="325"/>
      <c r="CE3" s="325"/>
    </row>
    <row r="4" spans="1:83" ht="16" customHeight="1" thickBot="1">
      <c r="A4" s="347"/>
      <c r="B4" s="348"/>
      <c r="C4" s="349"/>
      <c r="D4" s="319" t="s">
        <v>135</v>
      </c>
      <c r="E4" s="320"/>
      <c r="F4" s="320"/>
      <c r="G4" s="321"/>
      <c r="H4" s="350" t="s">
        <v>136</v>
      </c>
      <c r="I4" s="351"/>
      <c r="J4" s="351"/>
      <c r="K4" s="351"/>
      <c r="L4" s="351"/>
      <c r="M4" s="351"/>
      <c r="N4" s="352"/>
      <c r="P4" s="343"/>
      <c r="Q4" s="343"/>
      <c r="R4" s="340"/>
      <c r="S4" s="341"/>
      <c r="T4" s="341"/>
      <c r="U4" s="215"/>
      <c r="V4" s="215"/>
      <c r="W4" s="215"/>
      <c r="X4" s="215"/>
      <c r="Y4" s="215"/>
      <c r="Z4" s="215"/>
      <c r="AA4" s="330"/>
      <c r="AB4" s="330"/>
      <c r="AC4" s="325"/>
      <c r="AD4" s="325"/>
      <c r="AE4" s="325"/>
      <c r="AF4" s="325"/>
      <c r="AG4" s="325"/>
      <c r="AH4" s="325"/>
      <c r="AI4" s="325"/>
      <c r="AJ4" s="325"/>
      <c r="AK4" s="325"/>
      <c r="AL4" s="325"/>
      <c r="AM4" s="325"/>
      <c r="AN4" s="325"/>
      <c r="AO4" s="325"/>
      <c r="AP4" s="325"/>
      <c r="AQ4" s="325"/>
      <c r="AR4" s="325"/>
      <c r="AS4" s="325"/>
      <c r="AT4" s="325"/>
      <c r="AU4" s="325"/>
      <c r="AV4" s="325"/>
      <c r="AW4" s="325"/>
      <c r="AX4" s="325"/>
      <c r="AY4" s="325"/>
      <c r="AZ4" s="325"/>
      <c r="BA4" s="325"/>
      <c r="BB4" s="325"/>
      <c r="BC4" s="325"/>
      <c r="BD4" s="325"/>
      <c r="BE4" s="325"/>
      <c r="BF4" s="325"/>
      <c r="BG4" s="325"/>
      <c r="BH4" s="325"/>
      <c r="BI4" s="325"/>
      <c r="BJ4" s="325"/>
      <c r="BK4" s="325"/>
      <c r="BL4" s="325"/>
      <c r="BM4" s="325"/>
      <c r="BN4" s="325"/>
      <c r="BO4" s="325"/>
      <c r="BP4" s="325"/>
      <c r="BQ4" s="325"/>
      <c r="BR4" s="325"/>
      <c r="BS4" s="325"/>
      <c r="BT4" s="325"/>
      <c r="BU4" s="325"/>
      <c r="BV4" s="325"/>
      <c r="BW4" s="325"/>
      <c r="BX4" s="325"/>
      <c r="BY4" s="325"/>
      <c r="BZ4" s="325"/>
      <c r="CA4" s="325"/>
      <c r="CB4" s="325"/>
      <c r="CC4" s="325"/>
      <c r="CD4" s="325"/>
      <c r="CE4" s="325"/>
    </row>
    <row r="5" spans="1:83" ht="16" customHeight="1">
      <c r="A5" s="347"/>
      <c r="B5" s="348"/>
      <c r="C5" s="349"/>
      <c r="D5" s="290" t="s">
        <v>137</v>
      </c>
      <c r="E5" s="291"/>
      <c r="F5" s="291"/>
      <c r="G5" s="292"/>
      <c r="H5" s="314" t="s">
        <v>138</v>
      </c>
      <c r="I5" s="315"/>
      <c r="J5" s="315"/>
      <c r="K5" s="315"/>
      <c r="L5" s="315"/>
      <c r="M5" s="315"/>
      <c r="N5" s="316"/>
      <c r="P5" s="343"/>
      <c r="Q5" s="343"/>
      <c r="R5" s="340"/>
      <c r="S5" s="341"/>
      <c r="T5" s="341"/>
      <c r="U5" s="215"/>
      <c r="V5" s="215"/>
      <c r="W5" s="215"/>
      <c r="X5" s="215"/>
      <c r="Y5" s="215"/>
      <c r="Z5" s="215"/>
      <c r="AA5" s="330"/>
      <c r="AB5" s="330"/>
      <c r="AC5" s="325"/>
      <c r="AD5" s="325"/>
      <c r="AE5" s="325"/>
      <c r="AF5" s="325"/>
      <c r="AG5" s="325"/>
      <c r="AH5" s="325"/>
      <c r="AI5" s="325"/>
      <c r="AJ5" s="325"/>
      <c r="AK5" s="325"/>
      <c r="AL5" s="325"/>
      <c r="AM5" s="325"/>
      <c r="AN5" s="325"/>
      <c r="AO5" s="325"/>
      <c r="AP5" s="325"/>
      <c r="AQ5" s="325"/>
      <c r="AR5" s="325"/>
      <c r="AS5" s="325"/>
      <c r="AT5" s="325"/>
      <c r="AU5" s="325"/>
      <c r="AV5" s="325"/>
      <c r="AW5" s="325"/>
      <c r="AX5" s="325"/>
      <c r="AY5" s="325"/>
      <c r="AZ5" s="325"/>
      <c r="BA5" s="325"/>
      <c r="BB5" s="325"/>
      <c r="BC5" s="325"/>
      <c r="BD5" s="325"/>
      <c r="BE5" s="325"/>
      <c r="BF5" s="325"/>
      <c r="BG5" s="325"/>
      <c r="BH5" s="325"/>
      <c r="BI5" s="325"/>
      <c r="BJ5" s="325"/>
      <c r="BK5" s="325"/>
      <c r="BL5" s="325"/>
      <c r="BM5" s="325"/>
      <c r="BN5" s="325"/>
      <c r="BO5" s="325"/>
      <c r="BP5" s="325"/>
      <c r="BQ5" s="325"/>
      <c r="BR5" s="325"/>
      <c r="BS5" s="325"/>
      <c r="BT5" s="325"/>
      <c r="BU5" s="325"/>
      <c r="BV5" s="325"/>
      <c r="BW5" s="325"/>
      <c r="BX5" s="325"/>
      <c r="BY5" s="325"/>
      <c r="BZ5" s="325"/>
      <c r="CA5" s="325"/>
      <c r="CB5" s="325"/>
      <c r="CC5" s="325"/>
      <c r="CD5" s="325"/>
      <c r="CE5" s="325"/>
    </row>
    <row r="6" spans="1:83" ht="27" customHeight="1" thickBot="1">
      <c r="A6" s="295" t="s">
        <v>139</v>
      </c>
      <c r="B6" s="296"/>
      <c r="C6" s="296"/>
      <c r="D6" s="296"/>
      <c r="E6" s="296"/>
      <c r="F6" s="296"/>
      <c r="G6" s="296"/>
      <c r="H6" s="296"/>
      <c r="I6" s="296"/>
      <c r="J6" s="296"/>
      <c r="K6" s="296"/>
      <c r="L6" s="296"/>
      <c r="M6" s="296"/>
      <c r="N6" s="296"/>
      <c r="O6" s="296"/>
      <c r="P6" s="296"/>
      <c r="Q6" s="296"/>
      <c r="R6" s="296"/>
      <c r="S6" s="296"/>
      <c r="T6" s="296"/>
      <c r="U6" s="296"/>
      <c r="V6" s="296"/>
      <c r="W6" s="296"/>
      <c r="X6" s="296"/>
      <c r="Y6" s="296"/>
      <c r="Z6" s="296"/>
      <c r="AA6" s="296"/>
      <c r="AB6" s="296"/>
      <c r="AC6" s="325"/>
      <c r="AD6" s="325"/>
      <c r="AE6" s="325"/>
      <c r="AF6" s="325"/>
      <c r="AG6" s="325"/>
      <c r="AH6" s="325"/>
      <c r="AI6" s="325"/>
      <c r="AJ6" s="325"/>
      <c r="AK6" s="325"/>
      <c r="AL6" s="325"/>
      <c r="AM6" s="325"/>
      <c r="AN6" s="325"/>
      <c r="AO6" s="325"/>
      <c r="AP6" s="325"/>
      <c r="AQ6" s="325"/>
      <c r="AR6" s="325"/>
      <c r="AS6" s="325"/>
      <c r="AT6" s="325"/>
      <c r="AU6" s="325"/>
      <c r="AV6" s="325"/>
      <c r="AW6" s="325"/>
      <c r="AX6" s="325"/>
      <c r="AY6" s="325"/>
      <c r="AZ6" s="325"/>
      <c r="BA6" s="325"/>
      <c r="BB6" s="325"/>
      <c r="BC6" s="325"/>
      <c r="BD6" s="325"/>
      <c r="BE6" s="325"/>
      <c r="BF6" s="325"/>
      <c r="BG6" s="325"/>
      <c r="BH6" s="325"/>
      <c r="BI6" s="325"/>
      <c r="BJ6" s="325"/>
      <c r="BK6" s="325"/>
      <c r="BL6" s="325"/>
      <c r="BM6" s="325"/>
      <c r="BN6" s="325"/>
      <c r="BO6" s="325"/>
      <c r="BP6" s="325"/>
      <c r="BQ6" s="325"/>
      <c r="BR6" s="325"/>
      <c r="BS6" s="325"/>
      <c r="BT6" s="325"/>
      <c r="BU6" s="325"/>
      <c r="BV6" s="325"/>
      <c r="BW6" s="325"/>
      <c r="BX6" s="325"/>
      <c r="BY6" s="325"/>
      <c r="BZ6" s="325"/>
      <c r="CA6" s="325"/>
      <c r="CB6" s="325"/>
      <c r="CC6" s="325"/>
      <c r="CD6" s="325"/>
      <c r="CE6" s="325"/>
    </row>
    <row r="7" spans="1:83" ht="25" customHeight="1" thickBot="1">
      <c r="A7" s="326" t="s">
        <v>4</v>
      </c>
      <c r="B7" s="328" t="s">
        <v>5</v>
      </c>
      <c r="C7" s="297" t="s">
        <v>6</v>
      </c>
      <c r="D7" s="328" t="str">
        <f>'[1]Cronograma 2020 consolidado'!V5</f>
        <v>Dependencia (s) responsable (s)</v>
      </c>
      <c r="E7" s="333" t="s">
        <v>140</v>
      </c>
      <c r="F7" s="328" t="s">
        <v>20</v>
      </c>
      <c r="G7" s="328" t="s">
        <v>8</v>
      </c>
      <c r="H7" s="334" t="s">
        <v>141</v>
      </c>
      <c r="I7" s="335"/>
      <c r="J7" s="335"/>
      <c r="K7" s="335"/>
      <c r="L7" s="335"/>
      <c r="M7" s="336"/>
      <c r="N7" s="299" t="s">
        <v>142</v>
      </c>
      <c r="O7" s="301"/>
      <c r="P7" s="299" t="s">
        <v>143</v>
      </c>
      <c r="Q7" s="301"/>
      <c r="R7" s="299" t="s">
        <v>144</v>
      </c>
      <c r="S7" s="300"/>
      <c r="T7" s="301"/>
      <c r="U7" s="299" t="s">
        <v>145</v>
      </c>
      <c r="V7" s="301"/>
      <c r="W7" s="353" t="s">
        <v>146</v>
      </c>
      <c r="X7" s="299" t="s">
        <v>147</v>
      </c>
      <c r="Y7" s="300"/>
      <c r="Z7" s="301"/>
      <c r="AA7" s="297" t="s">
        <v>148</v>
      </c>
      <c r="AB7" s="297" t="s">
        <v>149</v>
      </c>
      <c r="AC7" s="325"/>
      <c r="AD7" s="325"/>
      <c r="AE7" s="325"/>
      <c r="AF7" s="325"/>
      <c r="AG7" s="325"/>
      <c r="AH7" s="325"/>
      <c r="AI7" s="325"/>
      <c r="AJ7" s="325"/>
      <c r="AK7" s="325"/>
      <c r="AL7" s="325"/>
      <c r="AM7" s="325"/>
      <c r="AN7" s="325"/>
      <c r="AO7" s="325"/>
      <c r="AP7" s="325"/>
      <c r="AQ7" s="325"/>
      <c r="AR7" s="325"/>
      <c r="AS7" s="325"/>
      <c r="AT7" s="325"/>
      <c r="AU7" s="325"/>
      <c r="AV7" s="325"/>
      <c r="AW7" s="325"/>
      <c r="AX7" s="325"/>
      <c r="AY7" s="325"/>
      <c r="AZ7" s="325"/>
      <c r="BA7" s="325"/>
      <c r="BB7" s="325"/>
      <c r="BC7" s="325"/>
      <c r="BD7" s="325"/>
      <c r="BE7" s="325"/>
      <c r="BF7" s="325"/>
      <c r="BG7" s="325"/>
      <c r="BH7" s="325"/>
      <c r="BI7" s="325"/>
      <c r="BJ7" s="325"/>
      <c r="BK7" s="325"/>
      <c r="BL7" s="325"/>
      <c r="BM7" s="325"/>
      <c r="BN7" s="325"/>
      <c r="BO7" s="325"/>
      <c r="BP7" s="325"/>
      <c r="BQ7" s="325"/>
      <c r="BR7" s="325"/>
      <c r="BS7" s="325"/>
      <c r="BT7" s="325"/>
      <c r="BU7" s="325"/>
      <c r="BV7" s="325"/>
      <c r="BW7" s="325"/>
      <c r="BX7" s="325"/>
      <c r="BY7" s="325"/>
      <c r="BZ7" s="325"/>
      <c r="CA7" s="325"/>
      <c r="CB7" s="325"/>
      <c r="CC7" s="325"/>
      <c r="CD7" s="325"/>
      <c r="CE7" s="325"/>
    </row>
    <row r="8" spans="1:83" ht="76" thickBot="1">
      <c r="A8" s="327"/>
      <c r="B8" s="329"/>
      <c r="C8" s="298"/>
      <c r="D8" s="329"/>
      <c r="E8" s="299"/>
      <c r="F8" s="329"/>
      <c r="G8" s="329"/>
      <c r="H8" s="183" t="s">
        <v>150</v>
      </c>
      <c r="I8" s="208" t="s">
        <v>704</v>
      </c>
      <c r="J8" s="182" t="s">
        <v>705</v>
      </c>
      <c r="K8" s="182" t="s">
        <v>706</v>
      </c>
      <c r="L8" s="208" t="s">
        <v>707</v>
      </c>
      <c r="M8" s="208" t="s">
        <v>708</v>
      </c>
      <c r="N8" s="208" t="s">
        <v>154</v>
      </c>
      <c r="O8" s="208" t="s">
        <v>155</v>
      </c>
      <c r="P8" s="208" t="s">
        <v>156</v>
      </c>
      <c r="Q8" s="208" t="s">
        <v>157</v>
      </c>
      <c r="R8" s="208" t="s">
        <v>158</v>
      </c>
      <c r="S8" s="208" t="s">
        <v>159</v>
      </c>
      <c r="T8" s="208" t="s">
        <v>160</v>
      </c>
      <c r="U8" s="208" t="s">
        <v>161</v>
      </c>
      <c r="V8" s="208" t="s">
        <v>162</v>
      </c>
      <c r="W8" s="354"/>
      <c r="X8" s="208" t="s">
        <v>163</v>
      </c>
      <c r="Y8" s="208" t="s">
        <v>164</v>
      </c>
      <c r="Z8" s="208" t="s">
        <v>165</v>
      </c>
      <c r="AA8" s="298"/>
      <c r="AB8" s="298"/>
      <c r="AC8" s="325"/>
      <c r="AD8" s="325"/>
      <c r="AE8" s="325"/>
      <c r="AF8" s="325"/>
      <c r="AG8" s="325"/>
      <c r="AH8" s="325"/>
      <c r="AI8" s="325"/>
      <c r="AJ8" s="325"/>
      <c r="AK8" s="325"/>
      <c r="AL8" s="325"/>
      <c r="AM8" s="325"/>
      <c r="AN8" s="325"/>
      <c r="AO8" s="325"/>
      <c r="AP8" s="325"/>
      <c r="AQ8" s="325"/>
      <c r="AR8" s="325"/>
      <c r="AS8" s="325"/>
      <c r="AT8" s="325"/>
      <c r="AU8" s="325"/>
      <c r="AV8" s="325"/>
      <c r="AW8" s="325"/>
      <c r="AX8" s="325"/>
      <c r="AY8" s="325"/>
      <c r="AZ8" s="325"/>
      <c r="BA8" s="325"/>
      <c r="BB8" s="325"/>
      <c r="BC8" s="325"/>
      <c r="BD8" s="325"/>
      <c r="BE8" s="325"/>
      <c r="BF8" s="325"/>
      <c r="BG8" s="325"/>
      <c r="BH8" s="325"/>
      <c r="BI8" s="325"/>
      <c r="BJ8" s="325"/>
      <c r="BK8" s="325"/>
      <c r="BL8" s="325"/>
      <c r="BM8" s="325"/>
      <c r="BN8" s="325"/>
      <c r="BO8" s="325"/>
      <c r="BP8" s="325"/>
      <c r="BQ8" s="325"/>
      <c r="BR8" s="325"/>
      <c r="BS8" s="325"/>
      <c r="BT8" s="325"/>
      <c r="BU8" s="325"/>
      <c r="BV8" s="325"/>
      <c r="BW8" s="325"/>
      <c r="BX8" s="325"/>
      <c r="BY8" s="325"/>
      <c r="BZ8" s="325"/>
      <c r="CA8" s="325"/>
      <c r="CB8" s="325"/>
      <c r="CC8" s="325"/>
      <c r="CD8" s="325"/>
      <c r="CE8" s="325"/>
    </row>
    <row r="9" spans="1:83" ht="96" customHeight="1">
      <c r="A9" s="68" t="str">
        <f>'Cronograma 2021V2'!B7</f>
        <v>Promoción efectiva de la  participación ciudadana</v>
      </c>
      <c r="B9" s="78">
        <f>'Cronograma 2021V2'!C7</f>
        <v>1</v>
      </c>
      <c r="C9" s="46" t="str">
        <f>'Cronograma 2021V2'!D7</f>
        <v>Realizar un Facebook Live o un directo en Youtube para dialogar con los grupos de interes sobre los trámites de licencias de Cannabis.</v>
      </c>
      <c r="D9" s="45" t="str">
        <f>'Cronograma 2021V2'!V7</f>
        <v>Subdirección de Control y Fiscalización de Sustancias Químicas y Estupefacientes</v>
      </c>
      <c r="E9" s="47">
        <f>'Cronograma 2021V2'!T7</f>
        <v>44348</v>
      </c>
      <c r="F9" s="47">
        <f>'Cronograma 2021V2'!U7</f>
        <v>44561</v>
      </c>
      <c r="G9" s="51" t="str">
        <f>'Cronograma 2021V2'!F7</f>
        <v>Diálogo virtual implementado</v>
      </c>
      <c r="H9" s="51">
        <f>'Reporte 1º'!H9</f>
        <v>1</v>
      </c>
      <c r="I9" s="48">
        <f>'Reporte 1º'!I9</f>
        <v>0</v>
      </c>
      <c r="J9" s="49">
        <f>I9/H9</f>
        <v>0</v>
      </c>
      <c r="K9" s="49">
        <v>0</v>
      </c>
      <c r="L9" s="152" t="s">
        <v>166</v>
      </c>
      <c r="M9" s="152" t="s">
        <v>166</v>
      </c>
      <c r="N9" s="152" t="s">
        <v>166</v>
      </c>
      <c r="O9" s="152" t="s">
        <v>166</v>
      </c>
      <c r="P9" s="152" t="s">
        <v>166</v>
      </c>
      <c r="Q9" s="152" t="s">
        <v>166</v>
      </c>
      <c r="R9" s="152" t="s">
        <v>166</v>
      </c>
      <c r="S9" s="152" t="s">
        <v>166</v>
      </c>
      <c r="T9" s="152" t="s">
        <v>166</v>
      </c>
      <c r="U9" s="152" t="s">
        <v>166</v>
      </c>
      <c r="V9" s="152" t="s">
        <v>166</v>
      </c>
      <c r="W9" s="152" t="s">
        <v>166</v>
      </c>
      <c r="X9" s="152" t="s">
        <v>166</v>
      </c>
      <c r="Y9" s="152" t="s">
        <v>166</v>
      </c>
      <c r="Z9" s="152" t="s">
        <v>166</v>
      </c>
      <c r="AA9" s="152" t="s">
        <v>709</v>
      </c>
      <c r="AB9" s="213" t="s">
        <v>802</v>
      </c>
      <c r="AC9" s="325"/>
      <c r="AD9" s="325"/>
      <c r="AE9" s="325"/>
      <c r="AF9" s="325"/>
      <c r="AG9" s="325"/>
      <c r="AH9" s="325"/>
      <c r="AI9" s="325"/>
      <c r="AJ9" s="325"/>
      <c r="AK9" s="325"/>
      <c r="AL9" s="325"/>
      <c r="AM9" s="325"/>
      <c r="AN9" s="325"/>
      <c r="AO9" s="325"/>
      <c r="AP9" s="325"/>
      <c r="AQ9" s="325"/>
      <c r="AR9" s="325"/>
      <c r="AS9" s="325"/>
      <c r="AT9" s="325"/>
      <c r="AU9" s="325"/>
      <c r="AV9" s="325"/>
      <c r="AW9" s="325"/>
      <c r="AX9" s="325"/>
      <c r="AY9" s="325"/>
      <c r="AZ9" s="325"/>
      <c r="BA9" s="325"/>
      <c r="BB9" s="325"/>
      <c r="BC9" s="325"/>
      <c r="BD9" s="325"/>
      <c r="BE9" s="325"/>
      <c r="BF9" s="325"/>
      <c r="BG9" s="325"/>
      <c r="BH9" s="325"/>
      <c r="BI9" s="325"/>
      <c r="BJ9" s="325"/>
      <c r="BK9" s="325"/>
      <c r="BL9" s="325"/>
      <c r="BM9" s="325"/>
      <c r="BN9" s="325"/>
      <c r="BO9" s="325"/>
      <c r="BP9" s="325"/>
      <c r="BQ9" s="325"/>
      <c r="BR9" s="325"/>
      <c r="BS9" s="325"/>
      <c r="BT9" s="325"/>
      <c r="BU9" s="325"/>
      <c r="BV9" s="325"/>
      <c r="BW9" s="325"/>
      <c r="BX9" s="325"/>
      <c r="BY9" s="325"/>
      <c r="BZ9" s="325"/>
      <c r="CA9" s="325"/>
      <c r="CB9" s="325"/>
      <c r="CC9" s="325"/>
      <c r="CD9" s="325"/>
      <c r="CE9" s="325"/>
    </row>
    <row r="10" spans="1:83" ht="96" customHeight="1">
      <c r="A10" s="68" t="str">
        <f>'Cronograma 2021V2'!B8</f>
        <v>Promoción efectiva de la  participación ciudadana</v>
      </c>
      <c r="B10" s="78">
        <f>'Cronograma 2021V2'!C8</f>
        <v>2</v>
      </c>
      <c r="C10" s="46" t="str">
        <f>'Cronograma 2021V2'!D8</f>
        <v>Realizar un Facebook Live o un directo en Youtube para dialogar con los grupos de interes sobre los trámites de Sustancias Químicas.</v>
      </c>
      <c r="D10" s="45" t="str">
        <f>'Cronograma 2021V2'!V8</f>
        <v>Subdirección de Control y Fiscalización de Sustancias Químicas y Estupefacientes</v>
      </c>
      <c r="E10" s="47">
        <f>'Cronograma 2021V2'!T8</f>
        <v>44348</v>
      </c>
      <c r="F10" s="47">
        <f>'Cronograma 2021V2'!U8</f>
        <v>44561</v>
      </c>
      <c r="G10" s="51" t="str">
        <f>'Cronograma 2021V2'!F8</f>
        <v>Diálogo virtual implementado</v>
      </c>
      <c r="H10" s="51">
        <f>'Reporte 1º'!H10</f>
        <v>1</v>
      </c>
      <c r="I10" s="48">
        <f>'Reporte 1º'!I10</f>
        <v>4</v>
      </c>
      <c r="J10" s="49">
        <v>1</v>
      </c>
      <c r="K10" s="49">
        <v>1</v>
      </c>
      <c r="L10" s="152" t="s">
        <v>728</v>
      </c>
      <c r="M10" s="152" t="s">
        <v>728</v>
      </c>
      <c r="N10" s="152" t="s">
        <v>728</v>
      </c>
      <c r="O10" s="152" t="s">
        <v>728</v>
      </c>
      <c r="P10" s="152" t="s">
        <v>728</v>
      </c>
      <c r="Q10" s="152" t="s">
        <v>728</v>
      </c>
      <c r="R10" s="152" t="s">
        <v>728</v>
      </c>
      <c r="S10" s="152" t="s">
        <v>728</v>
      </c>
      <c r="T10" s="152" t="s">
        <v>728</v>
      </c>
      <c r="U10" s="152" t="s">
        <v>728</v>
      </c>
      <c r="V10" s="152" t="s">
        <v>728</v>
      </c>
      <c r="W10" s="152" t="s">
        <v>728</v>
      </c>
      <c r="X10" s="152" t="s">
        <v>728</v>
      </c>
      <c r="Y10" s="152" t="s">
        <v>728</v>
      </c>
      <c r="Z10" s="152" t="s">
        <v>728</v>
      </c>
      <c r="AA10" s="152" t="s">
        <v>491</v>
      </c>
      <c r="AB10" s="214" t="s">
        <v>861</v>
      </c>
      <c r="AC10" s="325"/>
      <c r="AD10" s="325"/>
      <c r="AE10" s="325"/>
      <c r="AF10" s="325"/>
      <c r="AG10" s="325"/>
      <c r="AH10" s="325"/>
      <c r="AI10" s="325"/>
      <c r="AJ10" s="325"/>
      <c r="AK10" s="325"/>
      <c r="AL10" s="325"/>
      <c r="AM10" s="325"/>
      <c r="AN10" s="325"/>
      <c r="AO10" s="325"/>
      <c r="AP10" s="325"/>
      <c r="AQ10" s="325"/>
      <c r="AR10" s="325"/>
      <c r="AS10" s="325"/>
      <c r="AT10" s="325"/>
      <c r="AU10" s="325"/>
      <c r="AV10" s="325"/>
      <c r="AW10" s="325"/>
      <c r="AX10" s="325"/>
      <c r="AY10" s="325"/>
      <c r="AZ10" s="325"/>
      <c r="BA10" s="325"/>
      <c r="BB10" s="325"/>
      <c r="BC10" s="325"/>
      <c r="BD10" s="325"/>
      <c r="BE10" s="325"/>
      <c r="BF10" s="325"/>
      <c r="BG10" s="325"/>
      <c r="BH10" s="325"/>
      <c r="BI10" s="325"/>
      <c r="BJ10" s="325"/>
      <c r="BK10" s="325"/>
      <c r="BL10" s="325"/>
      <c r="BM10" s="325"/>
      <c r="BN10" s="325"/>
      <c r="BO10" s="325"/>
      <c r="BP10" s="325"/>
      <c r="BQ10" s="325"/>
      <c r="BR10" s="325"/>
      <c r="BS10" s="325"/>
      <c r="BT10" s="325"/>
      <c r="BU10" s="325"/>
      <c r="BV10" s="325"/>
      <c r="BW10" s="325"/>
      <c r="BX10" s="325"/>
      <c r="BY10" s="325"/>
      <c r="BZ10" s="325"/>
      <c r="CA10" s="325"/>
      <c r="CB10" s="325"/>
      <c r="CC10" s="325"/>
      <c r="CD10" s="325"/>
      <c r="CE10" s="325"/>
    </row>
    <row r="11" spans="1:83" ht="96" customHeight="1">
      <c r="A11" s="68" t="str">
        <f>'Cronograma 2021V2'!B9</f>
        <v xml:space="preserve">Promoción efectiva de la participación ciudadana </v>
      </c>
      <c r="B11" s="78">
        <f>'Cronograma 2021V2'!C9</f>
        <v>3</v>
      </c>
      <c r="C11" s="46" t="str">
        <f>'Cronograma 2021V2'!D9</f>
        <v>Encuentro Nacional sobre la Política Drogas Ruta Futuro en los Territorios</v>
      </c>
      <c r="D11" s="45" t="str">
        <f>'Cronograma 2021V2'!V9</f>
        <v>Dirección de Política de Drogas y Actividades Relacionadas</v>
      </c>
      <c r="E11" s="47">
        <f>'Cronograma 2021V2'!T9</f>
        <v>44440</v>
      </c>
      <c r="F11" s="47">
        <f>'Cronograma 2021V2'!U9</f>
        <v>44441</v>
      </c>
      <c r="G11" s="51" t="str">
        <f>'Cronograma 2021V2'!F9</f>
        <v>Encuentro realizado</v>
      </c>
      <c r="H11" s="51">
        <f>'Reporte 1º'!H11</f>
        <v>1</v>
      </c>
      <c r="I11" s="48">
        <f>'Reporte 1º'!I11</f>
        <v>0</v>
      </c>
      <c r="J11" s="49">
        <f>I11/H11</f>
        <v>0</v>
      </c>
      <c r="K11" s="49">
        <v>0</v>
      </c>
      <c r="L11" s="152" t="s">
        <v>777</v>
      </c>
      <c r="M11" s="152" t="s">
        <v>166</v>
      </c>
      <c r="N11" s="152" t="s">
        <v>166</v>
      </c>
      <c r="O11" s="152" t="s">
        <v>166</v>
      </c>
      <c r="P11" s="152" t="s">
        <v>166</v>
      </c>
      <c r="Q11" s="152" t="s">
        <v>166</v>
      </c>
      <c r="R11" s="152" t="s">
        <v>519</v>
      </c>
      <c r="S11" s="152" t="s">
        <v>166</v>
      </c>
      <c r="T11" s="152" t="s">
        <v>166</v>
      </c>
      <c r="U11" s="152" t="s">
        <v>166</v>
      </c>
      <c r="V11" s="152" t="s">
        <v>166</v>
      </c>
      <c r="W11" s="152" t="s">
        <v>166</v>
      </c>
      <c r="X11" s="152" t="s">
        <v>166</v>
      </c>
      <c r="Y11" s="152" t="s">
        <v>166</v>
      </c>
      <c r="Z11" s="152" t="s">
        <v>166</v>
      </c>
      <c r="AA11" s="152" t="s">
        <v>778</v>
      </c>
      <c r="AB11" s="213" t="s">
        <v>802</v>
      </c>
      <c r="AC11" s="325"/>
      <c r="AD11" s="325"/>
      <c r="AE11" s="325"/>
      <c r="AF11" s="325"/>
      <c r="AG11" s="325"/>
      <c r="AH11" s="325"/>
      <c r="AI11" s="325"/>
      <c r="AJ11" s="325"/>
      <c r="AK11" s="325"/>
      <c r="AL11" s="325"/>
      <c r="AM11" s="325"/>
      <c r="AN11" s="325"/>
      <c r="AO11" s="325"/>
      <c r="AP11" s="325"/>
      <c r="AQ11" s="325"/>
      <c r="AR11" s="325"/>
      <c r="AS11" s="325"/>
      <c r="AT11" s="325"/>
      <c r="AU11" s="325"/>
      <c r="AV11" s="325"/>
      <c r="AW11" s="325"/>
      <c r="AX11" s="325"/>
      <c r="AY11" s="325"/>
      <c r="AZ11" s="325"/>
      <c r="BA11" s="325"/>
      <c r="BB11" s="325"/>
      <c r="BC11" s="325"/>
      <c r="BD11" s="325"/>
      <c r="BE11" s="325"/>
      <c r="BF11" s="325"/>
      <c r="BG11" s="325"/>
      <c r="BH11" s="325"/>
      <c r="BI11" s="325"/>
      <c r="BJ11" s="325"/>
      <c r="BK11" s="325"/>
      <c r="BL11" s="325"/>
      <c r="BM11" s="325"/>
      <c r="BN11" s="325"/>
      <c r="BO11" s="325"/>
      <c r="BP11" s="325"/>
      <c r="BQ11" s="325"/>
      <c r="BR11" s="325"/>
      <c r="BS11" s="325"/>
      <c r="BT11" s="325"/>
      <c r="BU11" s="325"/>
      <c r="BV11" s="325"/>
      <c r="BW11" s="325"/>
      <c r="BX11" s="325"/>
      <c r="BY11" s="325"/>
      <c r="BZ11" s="325"/>
      <c r="CA11" s="325"/>
      <c r="CB11" s="325"/>
      <c r="CC11" s="325"/>
      <c r="CD11" s="325"/>
      <c r="CE11" s="325"/>
    </row>
    <row r="12" spans="1:83" ht="96" customHeight="1">
      <c r="A12" s="68" t="str">
        <f>'Cronograma 2021V2'!B10</f>
        <v xml:space="preserve">Promoción efectiva de la participación ciudadana </v>
      </c>
      <c r="B12" s="78">
        <f>'Cronograma 2021V2'!C10</f>
        <v>4</v>
      </c>
      <c r="C12" s="46" t="str">
        <f>'Cronograma 2021V2'!D10</f>
        <v xml:space="preserve">Encuestas realizadas en la Estrategia Interistitucional de Jornadas Moviles de Atención y Orientación a Víctimas del conflicto armado </v>
      </c>
      <c r="D12" s="45" t="str">
        <f>'Cronograma 2021V2'!V10</f>
        <v xml:space="preserve">Dirección de Justicia Transicional </v>
      </c>
      <c r="E12" s="47">
        <f>'Cronograma 2021V2'!T10</f>
        <v>44317</v>
      </c>
      <c r="F12" s="47">
        <f>'Cronograma 2021V2'!U10</f>
        <v>44561</v>
      </c>
      <c r="G12" s="51" t="str">
        <f>'Cronograma 2021V2'!F10</f>
        <v>Encuesta aplicada</v>
      </c>
      <c r="H12" s="51">
        <f>'Reporte 1º'!H12</f>
        <v>1</v>
      </c>
      <c r="I12" s="48">
        <f>'Reporte 1º'!I12</f>
        <v>1</v>
      </c>
      <c r="J12" s="49">
        <v>1</v>
      </c>
      <c r="K12" s="49">
        <v>1</v>
      </c>
      <c r="L12" s="152" t="s">
        <v>728</v>
      </c>
      <c r="M12" s="152" t="s">
        <v>728</v>
      </c>
      <c r="N12" s="152" t="s">
        <v>728</v>
      </c>
      <c r="O12" s="152" t="s">
        <v>728</v>
      </c>
      <c r="P12" s="152" t="s">
        <v>728</v>
      </c>
      <c r="Q12" s="152" t="s">
        <v>728</v>
      </c>
      <c r="R12" s="152" t="s">
        <v>728</v>
      </c>
      <c r="S12" s="152" t="s">
        <v>728</v>
      </c>
      <c r="T12" s="152" t="s">
        <v>728</v>
      </c>
      <c r="U12" s="152" t="s">
        <v>728</v>
      </c>
      <c r="V12" s="152" t="s">
        <v>728</v>
      </c>
      <c r="W12" s="152" t="s">
        <v>728</v>
      </c>
      <c r="X12" s="152" t="s">
        <v>728</v>
      </c>
      <c r="Y12" s="152" t="s">
        <v>728</v>
      </c>
      <c r="Z12" s="152" t="s">
        <v>728</v>
      </c>
      <c r="AA12" s="152"/>
      <c r="AB12" s="214" t="s">
        <v>861</v>
      </c>
      <c r="AC12" s="325"/>
      <c r="AD12" s="325"/>
      <c r="AE12" s="325"/>
      <c r="AF12" s="325"/>
      <c r="AG12" s="325"/>
      <c r="AH12" s="325"/>
      <c r="AI12" s="325"/>
      <c r="AJ12" s="325"/>
      <c r="AK12" s="325"/>
      <c r="AL12" s="325"/>
      <c r="AM12" s="325"/>
      <c r="AN12" s="325"/>
      <c r="AO12" s="325"/>
      <c r="AP12" s="325"/>
      <c r="AQ12" s="325"/>
      <c r="AR12" s="325"/>
      <c r="AS12" s="325"/>
      <c r="AT12" s="325"/>
      <c r="AU12" s="325"/>
      <c r="AV12" s="325"/>
      <c r="AW12" s="325"/>
      <c r="AX12" s="325"/>
      <c r="AY12" s="325"/>
      <c r="AZ12" s="325"/>
      <c r="BA12" s="325"/>
      <c r="BB12" s="325"/>
      <c r="BC12" s="325"/>
      <c r="BD12" s="325"/>
      <c r="BE12" s="325"/>
      <c r="BF12" s="325"/>
      <c r="BG12" s="325"/>
      <c r="BH12" s="325"/>
      <c r="BI12" s="325"/>
      <c r="BJ12" s="325"/>
      <c r="BK12" s="325"/>
      <c r="BL12" s="325"/>
      <c r="BM12" s="325"/>
      <c r="BN12" s="325"/>
      <c r="BO12" s="325"/>
      <c r="BP12" s="325"/>
      <c r="BQ12" s="325"/>
      <c r="BR12" s="325"/>
      <c r="BS12" s="325"/>
      <c r="BT12" s="325"/>
      <c r="BU12" s="325"/>
      <c r="BV12" s="325"/>
      <c r="BW12" s="325"/>
      <c r="BX12" s="325"/>
      <c r="BY12" s="325"/>
      <c r="BZ12" s="325"/>
      <c r="CA12" s="325"/>
      <c r="CB12" s="325"/>
      <c r="CC12" s="325"/>
      <c r="CD12" s="325"/>
      <c r="CE12" s="325"/>
    </row>
    <row r="13" spans="1:83" ht="96" customHeight="1">
      <c r="A13" s="68" t="str">
        <f>'Cronograma 2021V2'!B11</f>
        <v xml:space="preserve">Promoción efectiva de la participación ciudadana </v>
      </c>
      <c r="B13" s="78">
        <f>'Cronograma 2021V2'!C11</f>
        <v>5</v>
      </c>
      <c r="C13" s="46" t="str">
        <f>'Cronograma 2021V2'!D11</f>
        <v>Evaluar el impacto y la funcionalidad del SIIJT
Realizar mediciones de percepción del grupo objetivo al que va dirigida la información del SIIJT</v>
      </c>
      <c r="D13" s="45" t="str">
        <f>'Cronograma 2021V2'!V11</f>
        <v xml:space="preserve">Dirección de Justicia Transicional </v>
      </c>
      <c r="E13" s="47">
        <f>'Cronograma 2021V2'!T11</f>
        <v>44317</v>
      </c>
      <c r="F13" s="47">
        <f>'Cronograma 2021V2'!U11</f>
        <v>44561</v>
      </c>
      <c r="G13" s="51" t="str">
        <f>'Cronograma 2021V2'!F11</f>
        <v>Encuesta aplicada</v>
      </c>
      <c r="H13" s="51">
        <f>'Reporte 1º'!H13</f>
        <v>1</v>
      </c>
      <c r="I13" s="48">
        <f>'Reporte 1º'!I13</f>
        <v>1</v>
      </c>
      <c r="J13" s="49">
        <v>1</v>
      </c>
      <c r="K13" s="49">
        <v>1</v>
      </c>
      <c r="L13" s="152" t="s">
        <v>728</v>
      </c>
      <c r="M13" s="152" t="s">
        <v>728</v>
      </c>
      <c r="N13" s="152" t="s">
        <v>728</v>
      </c>
      <c r="O13" s="152" t="s">
        <v>728</v>
      </c>
      <c r="P13" s="152" t="s">
        <v>728</v>
      </c>
      <c r="Q13" s="152" t="s">
        <v>728</v>
      </c>
      <c r="R13" s="152" t="s">
        <v>728</v>
      </c>
      <c r="S13" s="152" t="s">
        <v>728</v>
      </c>
      <c r="T13" s="152" t="s">
        <v>728</v>
      </c>
      <c r="U13" s="152" t="s">
        <v>728</v>
      </c>
      <c r="V13" s="152" t="s">
        <v>728</v>
      </c>
      <c r="W13" s="152" t="s">
        <v>728</v>
      </c>
      <c r="X13" s="152" t="s">
        <v>728</v>
      </c>
      <c r="Y13" s="152" t="s">
        <v>728</v>
      </c>
      <c r="Z13" s="152" t="s">
        <v>728</v>
      </c>
      <c r="AA13" s="152"/>
      <c r="AB13" s="214" t="s">
        <v>861</v>
      </c>
      <c r="AC13" s="325"/>
      <c r="AD13" s="325"/>
      <c r="AE13" s="325"/>
      <c r="AF13" s="325"/>
      <c r="AG13" s="325"/>
      <c r="AH13" s="325"/>
      <c r="AI13" s="325"/>
      <c r="AJ13" s="325"/>
      <c r="AK13" s="325"/>
      <c r="AL13" s="325"/>
      <c r="AM13" s="325"/>
      <c r="AN13" s="325"/>
      <c r="AO13" s="325"/>
      <c r="AP13" s="325"/>
      <c r="AQ13" s="325"/>
      <c r="AR13" s="325"/>
      <c r="AS13" s="325"/>
      <c r="AT13" s="325"/>
      <c r="AU13" s="325"/>
      <c r="AV13" s="325"/>
      <c r="AW13" s="325"/>
      <c r="AX13" s="325"/>
      <c r="AY13" s="325"/>
      <c r="AZ13" s="325"/>
      <c r="BA13" s="325"/>
      <c r="BB13" s="325"/>
      <c r="BC13" s="325"/>
      <c r="BD13" s="325"/>
      <c r="BE13" s="325"/>
      <c r="BF13" s="325"/>
      <c r="BG13" s="325"/>
      <c r="BH13" s="325"/>
      <c r="BI13" s="325"/>
      <c r="BJ13" s="325"/>
      <c r="BK13" s="325"/>
      <c r="BL13" s="325"/>
      <c r="BM13" s="325"/>
      <c r="BN13" s="325"/>
      <c r="BO13" s="325"/>
      <c r="BP13" s="325"/>
      <c r="BQ13" s="325"/>
      <c r="BR13" s="325"/>
      <c r="BS13" s="325"/>
      <c r="BT13" s="325"/>
      <c r="BU13" s="325"/>
      <c r="BV13" s="325"/>
      <c r="BW13" s="325"/>
      <c r="BX13" s="325"/>
      <c r="BY13" s="325"/>
      <c r="BZ13" s="325"/>
      <c r="CA13" s="325"/>
      <c r="CB13" s="325"/>
      <c r="CC13" s="325"/>
      <c r="CD13" s="325"/>
      <c r="CE13" s="325"/>
    </row>
    <row r="14" spans="1:83" ht="96" customHeight="1">
      <c r="A14" s="68" t="str">
        <f>'Cronograma 2021V2'!B12</f>
        <v xml:space="preserve">Promoción efectiva de la participación ciudadana </v>
      </c>
      <c r="B14" s="78">
        <f>'Cronograma 2021V2'!C12</f>
        <v>6</v>
      </c>
      <c r="C14" s="46" t="str">
        <f>'Cronograma 2021V2'!D12</f>
        <v>Realizar sensibilización sobre el carácter residual del derecho penal, el valor del derecho a la libertad y la necesidad de la racionalización de la sanción privativa de la libertad, así como sus consecuencias y fines.</v>
      </c>
      <c r="D14" s="45" t="str">
        <f>'Cronograma 2021V2'!V12</f>
        <v>Dirección de Política Criminal y Penitenciaria</v>
      </c>
      <c r="E14" s="47">
        <f>'Cronograma 2021V2'!T12</f>
        <v>44317</v>
      </c>
      <c r="F14" s="47">
        <f>'Cronograma 2021V2'!U12</f>
        <v>44561</v>
      </c>
      <c r="G14" s="51" t="str">
        <f>'Cronograma 2021V2'!F12</f>
        <v>Sensibilización realizada</v>
      </c>
      <c r="H14" s="51">
        <f>'Reporte 1º'!H14</f>
        <v>1</v>
      </c>
      <c r="I14" s="48">
        <f>'Reporte 1º'!I14</f>
        <v>0</v>
      </c>
      <c r="J14" s="49">
        <f t="shared" ref="J14:J19" si="0">I14/H14</f>
        <v>0</v>
      </c>
      <c r="K14" s="49">
        <v>0</v>
      </c>
      <c r="L14" s="152" t="s">
        <v>166</v>
      </c>
      <c r="M14" s="152" t="s">
        <v>166</v>
      </c>
      <c r="N14" s="152" t="s">
        <v>166</v>
      </c>
      <c r="O14" s="152" t="s">
        <v>166</v>
      </c>
      <c r="P14" s="152" t="s">
        <v>166</v>
      </c>
      <c r="Q14" s="152" t="s">
        <v>166</v>
      </c>
      <c r="R14" s="152" t="s">
        <v>166</v>
      </c>
      <c r="S14" s="152" t="s">
        <v>166</v>
      </c>
      <c r="T14" s="152" t="s">
        <v>166</v>
      </c>
      <c r="U14" s="152" t="s">
        <v>166</v>
      </c>
      <c r="V14" s="152" t="s">
        <v>166</v>
      </c>
      <c r="W14" s="152" t="s">
        <v>166</v>
      </c>
      <c r="X14" s="152" t="s">
        <v>166</v>
      </c>
      <c r="Y14" s="152" t="s">
        <v>166</v>
      </c>
      <c r="Z14" s="152" t="s">
        <v>166</v>
      </c>
      <c r="AA14" s="152" t="s">
        <v>794</v>
      </c>
      <c r="AB14" s="213" t="s">
        <v>802</v>
      </c>
      <c r="AC14" s="325"/>
      <c r="AD14" s="325"/>
      <c r="AE14" s="325"/>
      <c r="AF14" s="325"/>
      <c r="AG14" s="325"/>
      <c r="AH14" s="325"/>
      <c r="AI14" s="325"/>
      <c r="AJ14" s="325"/>
      <c r="AK14" s="325"/>
      <c r="AL14" s="325"/>
      <c r="AM14" s="325"/>
      <c r="AN14" s="325"/>
      <c r="AO14" s="325"/>
      <c r="AP14" s="325"/>
      <c r="AQ14" s="325"/>
      <c r="AR14" s="325"/>
      <c r="AS14" s="325"/>
      <c r="AT14" s="325"/>
      <c r="AU14" s="325"/>
      <c r="AV14" s="325"/>
      <c r="AW14" s="325"/>
      <c r="AX14" s="325"/>
      <c r="AY14" s="325"/>
      <c r="AZ14" s="325"/>
      <c r="BA14" s="325"/>
      <c r="BB14" s="325"/>
      <c r="BC14" s="325"/>
      <c r="BD14" s="325"/>
      <c r="BE14" s="325"/>
      <c r="BF14" s="325"/>
      <c r="BG14" s="325"/>
      <c r="BH14" s="325"/>
      <c r="BI14" s="325"/>
      <c r="BJ14" s="325"/>
      <c r="BK14" s="325"/>
      <c r="BL14" s="325"/>
      <c r="BM14" s="325"/>
      <c r="BN14" s="325"/>
      <c r="BO14" s="325"/>
      <c r="BP14" s="325"/>
      <c r="BQ14" s="325"/>
      <c r="BR14" s="325"/>
      <c r="BS14" s="325"/>
      <c r="BT14" s="325"/>
      <c r="BU14" s="325"/>
      <c r="BV14" s="325"/>
      <c r="BW14" s="325"/>
      <c r="BX14" s="325"/>
      <c r="BY14" s="325"/>
      <c r="BZ14" s="325"/>
      <c r="CA14" s="325"/>
      <c r="CB14" s="325"/>
      <c r="CC14" s="325"/>
      <c r="CD14" s="325"/>
      <c r="CE14" s="325"/>
    </row>
    <row r="15" spans="1:83" s="63" customFormat="1" ht="96" customHeight="1">
      <c r="A15" s="68" t="str">
        <f>'Cronograma 2021V2'!B13</f>
        <v xml:space="preserve">Promoción efectiva de la participación ciudadana </v>
      </c>
      <c r="B15" s="78">
        <f>'Cronograma 2021V2'!C13</f>
        <v>7</v>
      </c>
      <c r="C15" s="46" t="str">
        <f>'Cronograma 2021V2'!D13</f>
        <v>Realizar procesos de formación en resocialización e inclusión social a entidades competentes y relacionadas dando a conocer el programa nacional de prevención de la reincidencia desde un modelo de atención pospenitenciaria.</v>
      </c>
      <c r="D15" s="45" t="str">
        <f>'Cronograma 2021V2'!V13</f>
        <v>Dirección de Política Criminal y Penitenciaria</v>
      </c>
      <c r="E15" s="47">
        <f>'Cronograma 2021V2'!T13</f>
        <v>44317</v>
      </c>
      <c r="F15" s="47">
        <f>'Cronograma 2021V2'!U13</f>
        <v>44469</v>
      </c>
      <c r="G15" s="51" t="str">
        <f>'Cronograma 2021V2'!F13</f>
        <v>Foro o conversatorio  realizado</v>
      </c>
      <c r="H15" s="51">
        <f>'Reporte 1º'!H15</f>
        <v>1</v>
      </c>
      <c r="I15" s="48">
        <v>1</v>
      </c>
      <c r="J15" s="49">
        <f t="shared" si="0"/>
        <v>1</v>
      </c>
      <c r="K15" s="49">
        <v>0.7</v>
      </c>
      <c r="L15" s="152" t="s">
        <v>795</v>
      </c>
      <c r="M15" s="152" t="s">
        <v>796</v>
      </c>
      <c r="N15" s="152">
        <v>44413</v>
      </c>
      <c r="O15" s="152" t="s">
        <v>797</v>
      </c>
      <c r="P15" s="152">
        <v>44410</v>
      </c>
      <c r="Q15" s="152" t="s">
        <v>798</v>
      </c>
      <c r="R15" s="152">
        <v>44413</v>
      </c>
      <c r="S15" s="152" t="s">
        <v>799</v>
      </c>
      <c r="T15" s="152" t="s">
        <v>854</v>
      </c>
      <c r="U15" s="152" t="s">
        <v>800</v>
      </c>
      <c r="V15" s="152" t="s">
        <v>800</v>
      </c>
      <c r="W15" s="152" t="s">
        <v>800</v>
      </c>
      <c r="X15" s="152" t="s">
        <v>800</v>
      </c>
      <c r="Y15" s="152" t="s">
        <v>800</v>
      </c>
      <c r="Z15" s="152" t="s">
        <v>800</v>
      </c>
      <c r="AA15" s="152"/>
      <c r="AB15" s="163" t="s">
        <v>858</v>
      </c>
      <c r="AC15" s="325"/>
      <c r="AD15" s="325"/>
      <c r="AE15" s="325"/>
      <c r="AF15" s="325"/>
      <c r="AG15" s="325"/>
      <c r="AH15" s="325"/>
      <c r="AI15" s="325"/>
      <c r="AJ15" s="325"/>
      <c r="AK15" s="325"/>
      <c r="AL15" s="325"/>
      <c r="AM15" s="325"/>
      <c r="AN15" s="325"/>
      <c r="AO15" s="325"/>
      <c r="AP15" s="325"/>
      <c r="AQ15" s="325"/>
      <c r="AR15" s="325"/>
      <c r="AS15" s="325"/>
      <c r="AT15" s="325"/>
      <c r="AU15" s="325"/>
      <c r="AV15" s="325"/>
      <c r="AW15" s="325"/>
      <c r="AX15" s="325"/>
      <c r="AY15" s="325"/>
      <c r="AZ15" s="325"/>
      <c r="BA15" s="325"/>
      <c r="BB15" s="325"/>
      <c r="BC15" s="325"/>
      <c r="BD15" s="325"/>
      <c r="BE15" s="325"/>
      <c r="BF15" s="325"/>
      <c r="BG15" s="325"/>
      <c r="BH15" s="325"/>
      <c r="BI15" s="325"/>
      <c r="BJ15" s="325"/>
      <c r="BK15" s="325"/>
      <c r="BL15" s="325"/>
      <c r="BM15" s="325"/>
      <c r="BN15" s="325"/>
      <c r="BO15" s="325"/>
      <c r="BP15" s="325"/>
      <c r="BQ15" s="325"/>
      <c r="BR15" s="325"/>
      <c r="BS15" s="325"/>
      <c r="BT15" s="325"/>
      <c r="BU15" s="325"/>
      <c r="BV15" s="325"/>
      <c r="BW15" s="325"/>
      <c r="BX15" s="325"/>
      <c r="BY15" s="325"/>
      <c r="BZ15" s="325"/>
      <c r="CA15" s="325"/>
      <c r="CB15" s="325"/>
      <c r="CC15" s="325"/>
      <c r="CD15" s="325"/>
      <c r="CE15" s="325"/>
    </row>
    <row r="16" spans="1:83" s="63" customFormat="1" ht="96" customHeight="1">
      <c r="A16" s="68" t="str">
        <f>'Cronograma 2021V2'!B14</f>
        <v xml:space="preserve">Promoción efectiva de la participación ciudadana </v>
      </c>
      <c r="B16" s="78">
        <f>'Cronograma 2021V2'!C14</f>
        <v>8</v>
      </c>
      <c r="C16" s="46" t="str">
        <f>'Cronograma 2021V2'!D14</f>
        <v xml:space="preserve">Desarrollar un ejercicio de participación ciudadana en el marco del proceso de formación y transferencia metodológica  del programa justicia juvenil restaurativa a las autoridades competentes del SRPA y del Sistema de convivencia escolar del ente territorial </v>
      </c>
      <c r="D16" s="45" t="str">
        <f>'Cronograma 2021V2'!V14</f>
        <v>Dirección de Política Criminal</v>
      </c>
      <c r="E16" s="47">
        <f>'Cronograma 2021V2'!T14</f>
        <v>44316</v>
      </c>
      <c r="F16" s="47">
        <f>'Cronograma 2021V2'!U14</f>
        <v>44561</v>
      </c>
      <c r="G16" s="51" t="str">
        <f>'Cronograma 2021V2'!F14</f>
        <v>Número de personas capacitadas</v>
      </c>
      <c r="H16" s="51">
        <f>'Reporte 1º'!H16</f>
        <v>50</v>
      </c>
      <c r="I16" s="48">
        <f>'Reporte 1º'!I16</f>
        <v>0</v>
      </c>
      <c r="J16" s="49">
        <f t="shared" si="0"/>
        <v>0</v>
      </c>
      <c r="K16" s="49">
        <v>0</v>
      </c>
      <c r="L16" s="152" t="s">
        <v>166</v>
      </c>
      <c r="M16" s="152" t="s">
        <v>166</v>
      </c>
      <c r="N16" s="152" t="s">
        <v>166</v>
      </c>
      <c r="O16" s="152" t="s">
        <v>166</v>
      </c>
      <c r="P16" s="152" t="s">
        <v>166</v>
      </c>
      <c r="Q16" s="152" t="s">
        <v>166</v>
      </c>
      <c r="R16" s="152" t="s">
        <v>166</v>
      </c>
      <c r="S16" s="152" t="s">
        <v>166</v>
      </c>
      <c r="T16" s="152" t="s">
        <v>166</v>
      </c>
      <c r="U16" s="152" t="s">
        <v>166</v>
      </c>
      <c r="V16" s="152" t="s">
        <v>166</v>
      </c>
      <c r="W16" s="152" t="s">
        <v>166</v>
      </c>
      <c r="X16" s="152" t="s">
        <v>166</v>
      </c>
      <c r="Y16" s="152" t="s">
        <v>166</v>
      </c>
      <c r="Z16" s="152" t="s">
        <v>166</v>
      </c>
      <c r="AA16" s="152" t="s">
        <v>801</v>
      </c>
      <c r="AB16" s="213" t="s">
        <v>802</v>
      </c>
      <c r="AC16" s="325"/>
      <c r="AD16" s="325"/>
      <c r="AE16" s="325"/>
      <c r="AF16" s="325"/>
      <c r="AG16" s="325"/>
      <c r="AH16" s="325"/>
      <c r="AI16" s="325"/>
      <c r="AJ16" s="325"/>
      <c r="AK16" s="325"/>
      <c r="AL16" s="325"/>
      <c r="AM16" s="325"/>
      <c r="AN16" s="325"/>
      <c r="AO16" s="325"/>
      <c r="AP16" s="325"/>
      <c r="AQ16" s="325"/>
      <c r="AR16" s="325"/>
      <c r="AS16" s="325"/>
      <c r="AT16" s="325"/>
      <c r="AU16" s="325"/>
      <c r="AV16" s="325"/>
      <c r="AW16" s="325"/>
      <c r="AX16" s="325"/>
      <c r="AY16" s="325"/>
      <c r="AZ16" s="325"/>
      <c r="BA16" s="325"/>
      <c r="BB16" s="325"/>
      <c r="BC16" s="325"/>
      <c r="BD16" s="325"/>
      <c r="BE16" s="325"/>
      <c r="BF16" s="325"/>
      <c r="BG16" s="325"/>
      <c r="BH16" s="325"/>
      <c r="BI16" s="325"/>
      <c r="BJ16" s="325"/>
      <c r="BK16" s="325"/>
      <c r="BL16" s="325"/>
      <c r="BM16" s="325"/>
      <c r="BN16" s="325"/>
      <c r="BO16" s="325"/>
      <c r="BP16" s="325"/>
      <c r="BQ16" s="325"/>
      <c r="BR16" s="325"/>
      <c r="BS16" s="325"/>
      <c r="BT16" s="325"/>
      <c r="BU16" s="325"/>
      <c r="BV16" s="325"/>
      <c r="BW16" s="325"/>
      <c r="BX16" s="325"/>
      <c r="BY16" s="325"/>
      <c r="BZ16" s="325"/>
      <c r="CA16" s="325"/>
      <c r="CB16" s="325"/>
      <c r="CC16" s="325"/>
      <c r="CD16" s="325"/>
      <c r="CE16" s="325"/>
    </row>
    <row r="17" spans="1:83" s="63" customFormat="1" ht="96" customHeight="1">
      <c r="A17" s="68" t="str">
        <f>'Cronograma 2021V2'!B15</f>
        <v xml:space="preserve">Promoción efectiva de la participación ciudadana </v>
      </c>
      <c r="B17" s="78">
        <f>'Cronograma 2021V2'!C15</f>
        <v>9</v>
      </c>
      <c r="C17" s="46" t="str">
        <f>'Cronograma 2021V2'!D15</f>
        <v>Socializar la Ley de Regulación de los Consultorios Jurídicos</v>
      </c>
      <c r="D17" s="45" t="str">
        <f>'Cronograma 2021V2'!V15</f>
        <v>Dirección de Justicia Formal</v>
      </c>
      <c r="E17" s="47">
        <f>'Cronograma 2021V2'!T15</f>
        <v>44326</v>
      </c>
      <c r="F17" s="47">
        <f>'Cronograma 2021V2'!U15</f>
        <v>44454</v>
      </c>
      <c r="G17" s="51" t="str">
        <f>'Cronograma 2021V2'!F15</f>
        <v>Espacios de socialización
realizados</v>
      </c>
      <c r="H17" s="51">
        <f>'Reporte 1º'!H17</f>
        <v>3</v>
      </c>
      <c r="I17" s="48">
        <v>3</v>
      </c>
      <c r="J17" s="49">
        <f t="shared" si="0"/>
        <v>1</v>
      </c>
      <c r="K17" s="49">
        <v>1</v>
      </c>
      <c r="L17" s="152" t="s">
        <v>766</v>
      </c>
      <c r="M17" s="152" t="s">
        <v>792</v>
      </c>
      <c r="N17" s="152" t="s">
        <v>767</v>
      </c>
      <c r="O17" s="152" t="s">
        <v>768</v>
      </c>
      <c r="P17" s="152" t="s">
        <v>767</v>
      </c>
      <c r="Q17" s="152" t="s">
        <v>540</v>
      </c>
      <c r="R17" s="152" t="s">
        <v>769</v>
      </c>
      <c r="S17" s="152" t="s">
        <v>770</v>
      </c>
      <c r="T17" s="152" t="s">
        <v>855</v>
      </c>
      <c r="U17" s="152">
        <v>44447</v>
      </c>
      <c r="V17" s="152" t="s">
        <v>776</v>
      </c>
      <c r="W17" s="152" t="s">
        <v>167</v>
      </c>
      <c r="X17" s="152" t="s">
        <v>167</v>
      </c>
      <c r="Y17" s="152" t="s">
        <v>167</v>
      </c>
      <c r="Z17" s="152" t="s">
        <v>167</v>
      </c>
      <c r="AA17" s="152"/>
      <c r="AB17" s="163" t="s">
        <v>727</v>
      </c>
      <c r="AC17" s="325"/>
      <c r="AD17" s="325"/>
      <c r="AE17" s="325"/>
      <c r="AF17" s="325"/>
      <c r="AG17" s="325"/>
      <c r="AH17" s="325"/>
      <c r="AI17" s="325"/>
      <c r="AJ17" s="325"/>
      <c r="AK17" s="325"/>
      <c r="AL17" s="325"/>
      <c r="AM17" s="325"/>
      <c r="AN17" s="325"/>
      <c r="AO17" s="325"/>
      <c r="AP17" s="325"/>
      <c r="AQ17" s="325"/>
      <c r="AR17" s="325"/>
      <c r="AS17" s="325"/>
      <c r="AT17" s="325"/>
      <c r="AU17" s="325"/>
      <c r="AV17" s="325"/>
      <c r="AW17" s="325"/>
      <c r="AX17" s="325"/>
      <c r="AY17" s="325"/>
      <c r="AZ17" s="325"/>
      <c r="BA17" s="325"/>
      <c r="BB17" s="325"/>
      <c r="BC17" s="325"/>
      <c r="BD17" s="325"/>
      <c r="BE17" s="325"/>
      <c r="BF17" s="325"/>
      <c r="BG17" s="325"/>
      <c r="BH17" s="325"/>
      <c r="BI17" s="325"/>
      <c r="BJ17" s="325"/>
      <c r="BK17" s="325"/>
      <c r="BL17" s="325"/>
      <c r="BM17" s="325"/>
      <c r="BN17" s="325"/>
      <c r="BO17" s="325"/>
      <c r="BP17" s="325"/>
      <c r="BQ17" s="325"/>
      <c r="BR17" s="325"/>
      <c r="BS17" s="325"/>
      <c r="BT17" s="325"/>
      <c r="BU17" s="325"/>
      <c r="BV17" s="325"/>
      <c r="BW17" s="325"/>
      <c r="BX17" s="325"/>
      <c r="BY17" s="325"/>
      <c r="BZ17" s="325"/>
      <c r="CA17" s="325"/>
      <c r="CB17" s="325"/>
      <c r="CC17" s="325"/>
      <c r="CD17" s="325"/>
      <c r="CE17" s="325"/>
    </row>
    <row r="18" spans="1:83" s="63" customFormat="1" ht="96" customHeight="1">
      <c r="A18" s="68" t="str">
        <f>'Cronograma 2021V2'!B16</f>
        <v xml:space="preserve">Promoción efectiva de la participación ciudadana </v>
      </c>
      <c r="B18" s="78">
        <f>'Cronograma 2021V2'!C16</f>
        <v>10</v>
      </c>
      <c r="C18" s="46" t="str">
        <f>'Cronograma 2021V2'!D16</f>
        <v>Encuentros virtuales con consultorios jurídicos</v>
      </c>
      <c r="D18" s="45" t="str">
        <f>'Cronograma 2021V2'!V16</f>
        <v>Dirección de Justicia Formal</v>
      </c>
      <c r="E18" s="47">
        <f>'Cronograma 2021V2'!T16</f>
        <v>44256</v>
      </c>
      <c r="F18" s="47">
        <f>'Cronograma 2021V2'!U16</f>
        <v>44454</v>
      </c>
      <c r="G18" s="51" t="str">
        <f>'Cronograma 2021V2'!F16</f>
        <v>Espacios de socialización
realizados</v>
      </c>
      <c r="H18" s="51">
        <f>'Reporte 1º'!H18</f>
        <v>3</v>
      </c>
      <c r="I18" s="48">
        <v>2</v>
      </c>
      <c r="J18" s="49">
        <f t="shared" si="0"/>
        <v>0.66666666666666663</v>
      </c>
      <c r="K18" s="49">
        <v>0.67</v>
      </c>
      <c r="L18" s="152" t="s">
        <v>771</v>
      </c>
      <c r="M18" s="152" t="s">
        <v>791</v>
      </c>
      <c r="N18" s="152" t="s">
        <v>772</v>
      </c>
      <c r="O18" s="152" t="s">
        <v>540</v>
      </c>
      <c r="P18" s="152" t="s">
        <v>773</v>
      </c>
      <c r="Q18" s="152" t="s">
        <v>540</v>
      </c>
      <c r="R18" s="152" t="s">
        <v>774</v>
      </c>
      <c r="S18" s="152" t="s">
        <v>770</v>
      </c>
      <c r="T18" s="152" t="s">
        <v>856</v>
      </c>
      <c r="U18" s="152" t="s">
        <v>166</v>
      </c>
      <c r="V18" s="152" t="s">
        <v>166</v>
      </c>
      <c r="W18" s="152" t="s">
        <v>166</v>
      </c>
      <c r="X18" s="152" t="s">
        <v>167</v>
      </c>
      <c r="Y18" s="152" t="s">
        <v>167</v>
      </c>
      <c r="Z18" s="152" t="s">
        <v>167</v>
      </c>
      <c r="AA18" s="152"/>
      <c r="AB18" s="211" t="s">
        <v>803</v>
      </c>
      <c r="AC18" s="325"/>
      <c r="AD18" s="325"/>
      <c r="AE18" s="325"/>
      <c r="AF18" s="325"/>
      <c r="AG18" s="325"/>
      <c r="AH18" s="325"/>
      <c r="AI18" s="325"/>
      <c r="AJ18" s="325"/>
      <c r="AK18" s="325"/>
      <c r="AL18" s="325"/>
      <c r="AM18" s="325"/>
      <c r="AN18" s="325"/>
      <c r="AO18" s="325"/>
      <c r="AP18" s="325"/>
      <c r="AQ18" s="325"/>
      <c r="AR18" s="325"/>
      <c r="AS18" s="325"/>
      <c r="AT18" s="325"/>
      <c r="AU18" s="325"/>
      <c r="AV18" s="325"/>
      <c r="AW18" s="325"/>
      <c r="AX18" s="325"/>
      <c r="AY18" s="325"/>
      <c r="AZ18" s="325"/>
      <c r="BA18" s="325"/>
      <c r="BB18" s="325"/>
      <c r="BC18" s="325"/>
      <c r="BD18" s="325"/>
      <c r="BE18" s="325"/>
      <c r="BF18" s="325"/>
      <c r="BG18" s="325"/>
      <c r="BH18" s="325"/>
      <c r="BI18" s="325"/>
      <c r="BJ18" s="325"/>
      <c r="BK18" s="325"/>
      <c r="BL18" s="325"/>
      <c r="BM18" s="325"/>
      <c r="BN18" s="325"/>
      <c r="BO18" s="325"/>
      <c r="BP18" s="325"/>
      <c r="BQ18" s="325"/>
      <c r="BR18" s="325"/>
      <c r="BS18" s="325"/>
      <c r="BT18" s="325"/>
      <c r="BU18" s="325"/>
      <c r="BV18" s="325"/>
      <c r="BW18" s="325"/>
      <c r="BX18" s="325"/>
      <c r="BY18" s="325"/>
      <c r="BZ18" s="325"/>
      <c r="CA18" s="325"/>
      <c r="CB18" s="325"/>
      <c r="CC18" s="325"/>
      <c r="CD18" s="325"/>
      <c r="CE18" s="325"/>
    </row>
    <row r="19" spans="1:83" ht="96" customHeight="1">
      <c r="A19" s="68" t="str">
        <f>'Cronograma 2021V2'!B17</f>
        <v xml:space="preserve">Promoción efectiva de la participación ciudadana </v>
      </c>
      <c r="B19" s="78">
        <f>'Cronograma 2021V2'!C17</f>
        <v>11</v>
      </c>
      <c r="C19" s="46" t="str">
        <f>'Cronograma 2021V2'!D17</f>
        <v>Jornadas de socialización del protocolo de la Kriss Romaní</v>
      </c>
      <c r="D19" s="45" t="str">
        <f>'Cronograma 2021V2'!V17</f>
        <v>Dirección de Justicia Formal - Grupo de Fortalecimiento de la Justicia Étnica</v>
      </c>
      <c r="E19" s="47">
        <f>'Cronograma 2021V2'!T17</f>
        <v>44378</v>
      </c>
      <c r="F19" s="47">
        <f>'Cronograma 2021V2'!U17</f>
        <v>44531</v>
      </c>
      <c r="G19" s="51" t="str">
        <f>'Cronograma 2021V2'!F17</f>
        <v>Espacios de socialización
realizados</v>
      </c>
      <c r="H19" s="51">
        <f>'Reporte 1º'!H19</f>
        <v>4</v>
      </c>
      <c r="I19" s="48">
        <v>0</v>
      </c>
      <c r="J19" s="49">
        <f t="shared" si="0"/>
        <v>0</v>
      </c>
      <c r="K19" s="49">
        <v>0.2</v>
      </c>
      <c r="L19" s="152" t="s">
        <v>775</v>
      </c>
      <c r="M19" s="152" t="s">
        <v>791</v>
      </c>
      <c r="N19" s="152" t="s">
        <v>166</v>
      </c>
      <c r="O19" s="152" t="s">
        <v>166</v>
      </c>
      <c r="P19" s="152" t="s">
        <v>166</v>
      </c>
      <c r="Q19" s="152" t="s">
        <v>166</v>
      </c>
      <c r="R19" s="152" t="s">
        <v>166</v>
      </c>
      <c r="S19" s="152" t="s">
        <v>166</v>
      </c>
      <c r="T19" s="152" t="s">
        <v>166</v>
      </c>
      <c r="U19" s="152" t="s">
        <v>166</v>
      </c>
      <c r="V19" s="152" t="s">
        <v>166</v>
      </c>
      <c r="W19" s="152" t="s">
        <v>166</v>
      </c>
      <c r="X19" s="152" t="s">
        <v>166</v>
      </c>
      <c r="Y19" s="152" t="s">
        <v>166</v>
      </c>
      <c r="Z19" s="152" t="s">
        <v>166</v>
      </c>
      <c r="AA19" s="152"/>
      <c r="AB19" s="213" t="s">
        <v>859</v>
      </c>
      <c r="AC19" s="325"/>
      <c r="AD19" s="325"/>
      <c r="AE19" s="325"/>
      <c r="AF19" s="325"/>
      <c r="AG19" s="325"/>
      <c r="AH19" s="325"/>
      <c r="AI19" s="325"/>
      <c r="AJ19" s="325"/>
      <c r="AK19" s="325"/>
      <c r="AL19" s="325"/>
      <c r="AM19" s="325"/>
      <c r="AN19" s="325"/>
      <c r="AO19" s="325"/>
      <c r="AP19" s="325"/>
      <c r="AQ19" s="325"/>
      <c r="AR19" s="325"/>
      <c r="AS19" s="325"/>
      <c r="AT19" s="325"/>
      <c r="AU19" s="325"/>
      <c r="AV19" s="325"/>
      <c r="AW19" s="325"/>
      <c r="AX19" s="325"/>
      <c r="AY19" s="325"/>
      <c r="AZ19" s="325"/>
      <c r="BA19" s="325"/>
      <c r="BB19" s="325"/>
      <c r="BC19" s="325"/>
      <c r="BD19" s="325"/>
      <c r="BE19" s="325"/>
      <c r="BF19" s="325"/>
      <c r="BG19" s="325"/>
      <c r="BH19" s="325"/>
      <c r="BI19" s="325"/>
      <c r="BJ19" s="325"/>
      <c r="BK19" s="325"/>
      <c r="BL19" s="325"/>
      <c r="BM19" s="325"/>
      <c r="BN19" s="325"/>
      <c r="BO19" s="325"/>
      <c r="BP19" s="325"/>
      <c r="BQ19" s="325"/>
      <c r="BR19" s="325"/>
      <c r="BS19" s="325"/>
      <c r="BT19" s="325"/>
      <c r="BU19" s="325"/>
      <c r="BV19" s="325"/>
      <c r="BW19" s="325"/>
      <c r="BX19" s="325"/>
      <c r="BY19" s="325"/>
      <c r="BZ19" s="325"/>
      <c r="CA19" s="325"/>
      <c r="CB19" s="325"/>
      <c r="CC19" s="325"/>
      <c r="CD19" s="325"/>
      <c r="CE19" s="325"/>
    </row>
    <row r="20" spans="1:83" s="63" customFormat="1" ht="96" customHeight="1">
      <c r="A20" s="68" t="str">
        <f>'Cronograma 2021V2'!B18</f>
        <v xml:space="preserve">Promoción efectiva de la participación ciudadana </v>
      </c>
      <c r="B20" s="78">
        <f>'Cronograma 2021V2'!C18</f>
        <v>12</v>
      </c>
      <c r="C20" s="46" t="str">
        <f>'Cronograma 2021V2'!D18</f>
        <v>Desarrollo de Jornadas de Actualización en temas de género a los integrantes de la Red Tejiendo Justicia</v>
      </c>
      <c r="D20" s="45" t="str">
        <f>'Cronograma 2021V2'!V18</f>
        <v>Dirección de Justicia Formal- Grupo de Fortalecimiento a la Justicia con Enfoque de Género</v>
      </c>
      <c r="E20" s="47">
        <f>'Cronograma 2021V2'!T18</f>
        <v>44246</v>
      </c>
      <c r="F20" s="47">
        <f>'Cronograma 2021V2'!U18</f>
        <v>44344</v>
      </c>
      <c r="G20" s="51" t="str">
        <f>'Cronograma 2021V2'!F18</f>
        <v>Jornadas de actualización 
realizadas</v>
      </c>
      <c r="H20" s="51">
        <f>'Reporte 1º'!H20</f>
        <v>4</v>
      </c>
      <c r="I20" s="48">
        <f>'Reporte 1º'!I20</f>
        <v>5</v>
      </c>
      <c r="J20" s="64">
        <v>1</v>
      </c>
      <c r="K20" s="49">
        <v>1</v>
      </c>
      <c r="L20" s="152" t="s">
        <v>728</v>
      </c>
      <c r="M20" s="152" t="s">
        <v>728</v>
      </c>
      <c r="N20" s="152" t="s">
        <v>728</v>
      </c>
      <c r="O20" s="152" t="s">
        <v>728</v>
      </c>
      <c r="P20" s="152" t="s">
        <v>728</v>
      </c>
      <c r="Q20" s="152" t="s">
        <v>728</v>
      </c>
      <c r="R20" s="152" t="s">
        <v>728</v>
      </c>
      <c r="S20" s="152" t="s">
        <v>728</v>
      </c>
      <c r="T20" s="152" t="s">
        <v>728</v>
      </c>
      <c r="U20" s="152" t="s">
        <v>728</v>
      </c>
      <c r="V20" s="152" t="s">
        <v>728</v>
      </c>
      <c r="W20" s="152" t="s">
        <v>728</v>
      </c>
      <c r="X20" s="152" t="s">
        <v>728</v>
      </c>
      <c r="Y20" s="152" t="s">
        <v>728</v>
      </c>
      <c r="Z20" s="152" t="s">
        <v>728</v>
      </c>
      <c r="AA20" s="152"/>
      <c r="AB20" s="214" t="s">
        <v>861</v>
      </c>
      <c r="AC20" s="325"/>
      <c r="AD20" s="325"/>
      <c r="AE20" s="325"/>
      <c r="AF20" s="325"/>
      <c r="AG20" s="325"/>
      <c r="AH20" s="325"/>
      <c r="AI20" s="325"/>
      <c r="AJ20" s="325"/>
      <c r="AK20" s="325"/>
      <c r="AL20" s="325"/>
      <c r="AM20" s="325"/>
      <c r="AN20" s="325"/>
      <c r="AO20" s="325"/>
      <c r="AP20" s="325"/>
      <c r="AQ20" s="325"/>
      <c r="AR20" s="325"/>
      <c r="AS20" s="325"/>
      <c r="AT20" s="325"/>
      <c r="AU20" s="325"/>
      <c r="AV20" s="325"/>
      <c r="AW20" s="325"/>
      <c r="AX20" s="325"/>
      <c r="AY20" s="325"/>
      <c r="AZ20" s="325"/>
      <c r="BA20" s="325"/>
      <c r="BB20" s="325"/>
      <c r="BC20" s="325"/>
      <c r="BD20" s="325"/>
      <c r="BE20" s="325"/>
      <c r="BF20" s="325"/>
      <c r="BG20" s="325"/>
      <c r="BH20" s="325"/>
      <c r="BI20" s="325"/>
      <c r="BJ20" s="325"/>
      <c r="BK20" s="325"/>
      <c r="BL20" s="325"/>
      <c r="BM20" s="325"/>
      <c r="BN20" s="325"/>
      <c r="BO20" s="325"/>
      <c r="BP20" s="325"/>
      <c r="BQ20" s="325"/>
      <c r="BR20" s="325"/>
      <c r="BS20" s="325"/>
      <c r="BT20" s="325"/>
      <c r="BU20" s="325"/>
      <c r="BV20" s="325"/>
      <c r="BW20" s="325"/>
      <c r="BX20" s="325"/>
      <c r="BY20" s="325"/>
      <c r="BZ20" s="325"/>
      <c r="CA20" s="325"/>
      <c r="CB20" s="325"/>
      <c r="CC20" s="325"/>
      <c r="CD20" s="325"/>
      <c r="CE20" s="325"/>
    </row>
    <row r="21" spans="1:83" s="63" customFormat="1" ht="96" customHeight="1">
      <c r="A21" s="68" t="str">
        <f>'Cronograma 2021V2'!B19</f>
        <v xml:space="preserve">Promoción efectiva de la participación ciudadana </v>
      </c>
      <c r="B21" s="78">
        <f>'Cronograma 2021V2'!C19</f>
        <v>13</v>
      </c>
      <c r="C21" s="46" t="str">
        <f>'Cronograma 2021V2'!D19</f>
        <v>Socializar la herramienta Suin Juriscol con énfasis en el boletín jurídico.</v>
      </c>
      <c r="D21" s="45" t="str">
        <f>'Cronograma 2021V2'!V19</f>
        <v>Dirección de Desarrollo del Derecho y del Ordenamiento Jurídico</v>
      </c>
      <c r="E21" s="47">
        <f>'Cronograma 2021V2'!T19</f>
        <v>44287</v>
      </c>
      <c r="F21" s="47">
        <f>'Cronograma 2021V2'!U19</f>
        <v>44530</v>
      </c>
      <c r="G21" s="51" t="str">
        <f>'Cronograma 2021V2'!F19</f>
        <v>Socialización realizada</v>
      </c>
      <c r="H21" s="51">
        <f>'Reporte 1º'!H21</f>
        <v>1</v>
      </c>
      <c r="I21" s="48">
        <f>'Reporte 1º'!I21</f>
        <v>2</v>
      </c>
      <c r="J21" s="62">
        <v>1</v>
      </c>
      <c r="K21" s="49">
        <v>1</v>
      </c>
      <c r="L21" s="152" t="s">
        <v>728</v>
      </c>
      <c r="M21" s="152" t="s">
        <v>728</v>
      </c>
      <c r="N21" s="152" t="s">
        <v>728</v>
      </c>
      <c r="O21" s="152" t="s">
        <v>728</v>
      </c>
      <c r="P21" s="152" t="s">
        <v>728</v>
      </c>
      <c r="Q21" s="152" t="s">
        <v>728</v>
      </c>
      <c r="R21" s="152" t="s">
        <v>728</v>
      </c>
      <c r="S21" s="152" t="s">
        <v>728</v>
      </c>
      <c r="T21" s="152" t="s">
        <v>728</v>
      </c>
      <c r="U21" s="152" t="s">
        <v>728</v>
      </c>
      <c r="V21" s="152" t="s">
        <v>728</v>
      </c>
      <c r="W21" s="152" t="s">
        <v>728</v>
      </c>
      <c r="X21" s="152" t="s">
        <v>728</v>
      </c>
      <c r="Y21" s="152" t="s">
        <v>728</v>
      </c>
      <c r="Z21" s="152" t="s">
        <v>728</v>
      </c>
      <c r="AA21" s="152"/>
      <c r="AB21" s="214" t="s">
        <v>861</v>
      </c>
      <c r="AC21" s="325"/>
      <c r="AD21" s="325"/>
      <c r="AE21" s="325"/>
      <c r="AF21" s="325"/>
      <c r="AG21" s="325"/>
      <c r="AH21" s="325"/>
      <c r="AI21" s="325"/>
      <c r="AJ21" s="325"/>
      <c r="AK21" s="325"/>
      <c r="AL21" s="325"/>
      <c r="AM21" s="325"/>
      <c r="AN21" s="325"/>
      <c r="AO21" s="325"/>
      <c r="AP21" s="325"/>
      <c r="AQ21" s="325"/>
      <c r="AR21" s="325"/>
      <c r="AS21" s="325"/>
      <c r="AT21" s="325"/>
      <c r="AU21" s="325"/>
      <c r="AV21" s="325"/>
      <c r="AW21" s="325"/>
      <c r="AX21" s="325"/>
      <c r="AY21" s="325"/>
      <c r="AZ21" s="325"/>
      <c r="BA21" s="325"/>
      <c r="BB21" s="325"/>
      <c r="BC21" s="325"/>
      <c r="BD21" s="325"/>
      <c r="BE21" s="325"/>
      <c r="BF21" s="325"/>
      <c r="BG21" s="325"/>
      <c r="BH21" s="325"/>
      <c r="BI21" s="325"/>
      <c r="BJ21" s="325"/>
      <c r="BK21" s="325"/>
      <c r="BL21" s="325"/>
      <c r="BM21" s="325"/>
      <c r="BN21" s="325"/>
      <c r="BO21" s="325"/>
      <c r="BP21" s="325"/>
      <c r="BQ21" s="325"/>
      <c r="BR21" s="325"/>
      <c r="BS21" s="325"/>
      <c r="BT21" s="325"/>
      <c r="BU21" s="325"/>
      <c r="BV21" s="325"/>
      <c r="BW21" s="325"/>
      <c r="BX21" s="325"/>
      <c r="BY21" s="325"/>
      <c r="BZ21" s="325"/>
      <c r="CA21" s="325"/>
      <c r="CB21" s="325"/>
      <c r="CC21" s="325"/>
      <c r="CD21" s="325"/>
      <c r="CE21" s="325"/>
    </row>
    <row r="22" spans="1:83" ht="96" customHeight="1">
      <c r="A22" s="68" t="str">
        <f>'Cronograma 2021V2'!B20</f>
        <v xml:space="preserve">Promoción efectiva de la participación ciudadana </v>
      </c>
      <c r="B22" s="78">
        <f>'Cronograma 2021V2'!C20</f>
        <v>14</v>
      </c>
      <c r="C22" s="46" t="str">
        <f>'Cronograma 2021V2'!D20</f>
        <v>Presentar y sociliazar la Metodología de Depuración de las disposiciones de los decretos únicos regalmentarios (DUR).</v>
      </c>
      <c r="D22" s="45" t="str">
        <f>'Cronograma 2021V2'!V20</f>
        <v>Dirección de Desarrollo del Derecho y del Ordenamiento Jurídico</v>
      </c>
      <c r="E22" s="47">
        <f>'Cronograma 2021V2'!T20</f>
        <v>44211</v>
      </c>
      <c r="F22" s="47">
        <f>'Cronograma 2021V2'!U20</f>
        <v>44530</v>
      </c>
      <c r="G22" s="51" t="str">
        <f>'Cronograma 2021V2'!F20</f>
        <v>Mesas de trabajo realizadas</v>
      </c>
      <c r="H22" s="51">
        <f>'Reporte 1º'!H22</f>
        <v>3</v>
      </c>
      <c r="I22" s="48">
        <f>'Reporte 1º'!I22</f>
        <v>3</v>
      </c>
      <c r="J22" s="49">
        <f t="shared" ref="J22:J38" si="1">I22/H22</f>
        <v>1</v>
      </c>
      <c r="K22" s="49">
        <v>1</v>
      </c>
      <c r="L22" s="152" t="s">
        <v>728</v>
      </c>
      <c r="M22" s="152" t="s">
        <v>728</v>
      </c>
      <c r="N22" s="152" t="s">
        <v>728</v>
      </c>
      <c r="O22" s="152" t="s">
        <v>728</v>
      </c>
      <c r="P22" s="152" t="s">
        <v>728</v>
      </c>
      <c r="Q22" s="152" t="s">
        <v>728</v>
      </c>
      <c r="R22" s="152" t="s">
        <v>728</v>
      </c>
      <c r="S22" s="152" t="s">
        <v>728</v>
      </c>
      <c r="T22" s="152" t="s">
        <v>728</v>
      </c>
      <c r="U22" s="152" t="s">
        <v>728</v>
      </c>
      <c r="V22" s="152" t="s">
        <v>728</v>
      </c>
      <c r="W22" s="152" t="s">
        <v>728</v>
      </c>
      <c r="X22" s="152" t="s">
        <v>728</v>
      </c>
      <c r="Y22" s="152" t="s">
        <v>728</v>
      </c>
      <c r="Z22" s="152" t="s">
        <v>728</v>
      </c>
      <c r="AA22" s="152" t="s">
        <v>557</v>
      </c>
      <c r="AB22" s="214" t="s">
        <v>861</v>
      </c>
      <c r="AC22" s="325"/>
      <c r="AD22" s="325"/>
      <c r="AE22" s="325"/>
      <c r="AF22" s="325"/>
      <c r="AG22" s="325"/>
      <c r="AH22" s="325"/>
      <c r="AI22" s="325"/>
      <c r="AJ22" s="325"/>
      <c r="AK22" s="325"/>
      <c r="AL22" s="325"/>
      <c r="AM22" s="325"/>
      <c r="AN22" s="325"/>
      <c r="AO22" s="325"/>
      <c r="AP22" s="325"/>
      <c r="AQ22" s="325"/>
      <c r="AR22" s="325"/>
      <c r="AS22" s="325"/>
      <c r="AT22" s="325"/>
      <c r="AU22" s="325"/>
      <c r="AV22" s="325"/>
      <c r="AW22" s="325"/>
      <c r="AX22" s="325"/>
      <c r="AY22" s="325"/>
      <c r="AZ22" s="325"/>
      <c r="BA22" s="325"/>
      <c r="BB22" s="325"/>
      <c r="BC22" s="325"/>
      <c r="BD22" s="325"/>
      <c r="BE22" s="325"/>
      <c r="BF22" s="325"/>
      <c r="BG22" s="325"/>
      <c r="BH22" s="325"/>
      <c r="BI22" s="325"/>
      <c r="BJ22" s="325"/>
      <c r="BK22" s="325"/>
      <c r="BL22" s="325"/>
      <c r="BM22" s="325"/>
      <c r="BN22" s="325"/>
      <c r="BO22" s="325"/>
      <c r="BP22" s="325"/>
      <c r="BQ22" s="325"/>
      <c r="BR22" s="325"/>
      <c r="BS22" s="325"/>
      <c r="BT22" s="325"/>
      <c r="BU22" s="325"/>
      <c r="BV22" s="325"/>
      <c r="BW22" s="325"/>
      <c r="BX22" s="325"/>
      <c r="BY22" s="325"/>
      <c r="BZ22" s="325"/>
      <c r="CA22" s="325"/>
      <c r="CB22" s="325"/>
      <c r="CC22" s="325"/>
      <c r="CD22" s="325"/>
      <c r="CE22" s="325"/>
    </row>
    <row r="23" spans="1:83" ht="96" customHeight="1">
      <c r="A23" s="68" t="str">
        <f>'Cronograma 2021V2'!B21</f>
        <v xml:space="preserve">Promoción efectiva de la participación ciudadana </v>
      </c>
      <c r="B23" s="78">
        <f>'Cronograma 2021V2'!C21</f>
        <v>15</v>
      </c>
      <c r="C23" s="46" t="str">
        <f>'Cronograma 2021V2'!D21</f>
        <v>Encuentro virtual de conciliadores en equidad de Antioquia</v>
      </c>
      <c r="D23" s="45" t="str">
        <f>'Cronograma 2021V2'!V21</f>
        <v>Dirección de Métodos Alternativos de Solución de Conflictos</v>
      </c>
      <c r="E23" s="47">
        <f>'Cronograma 2021V2'!T21</f>
        <v>44211</v>
      </c>
      <c r="F23" s="47">
        <f>'Cronograma 2021V2'!U21</f>
        <v>44316</v>
      </c>
      <c r="G23" s="51" t="str">
        <f>'Cronograma 2021V2'!F21</f>
        <v>Encuentro virtual realizado</v>
      </c>
      <c r="H23" s="51">
        <f>'Reporte 1º'!H23</f>
        <v>1</v>
      </c>
      <c r="I23" s="48">
        <f>'Reporte 1º'!I23</f>
        <v>1</v>
      </c>
      <c r="J23" s="49">
        <f t="shared" si="1"/>
        <v>1</v>
      </c>
      <c r="K23" s="49">
        <v>1</v>
      </c>
      <c r="L23" s="152" t="s">
        <v>728</v>
      </c>
      <c r="M23" s="152" t="s">
        <v>728</v>
      </c>
      <c r="N23" s="152" t="s">
        <v>728</v>
      </c>
      <c r="O23" s="152" t="s">
        <v>728</v>
      </c>
      <c r="P23" s="152" t="s">
        <v>728</v>
      </c>
      <c r="Q23" s="152" t="s">
        <v>728</v>
      </c>
      <c r="R23" s="152" t="s">
        <v>728</v>
      </c>
      <c r="S23" s="152" t="s">
        <v>728</v>
      </c>
      <c r="T23" s="152" t="s">
        <v>728</v>
      </c>
      <c r="U23" s="152" t="s">
        <v>728</v>
      </c>
      <c r="V23" s="152" t="s">
        <v>728</v>
      </c>
      <c r="W23" s="152" t="s">
        <v>728</v>
      </c>
      <c r="X23" s="152" t="s">
        <v>728</v>
      </c>
      <c r="Y23" s="152" t="s">
        <v>728</v>
      </c>
      <c r="Z23" s="152" t="s">
        <v>728</v>
      </c>
      <c r="AA23" s="152" t="s">
        <v>460</v>
      </c>
      <c r="AB23" s="214" t="s">
        <v>861</v>
      </c>
      <c r="AC23" s="325"/>
      <c r="AD23" s="325"/>
      <c r="AE23" s="325"/>
      <c r="AF23" s="325"/>
      <c r="AG23" s="325"/>
      <c r="AH23" s="325"/>
      <c r="AI23" s="325"/>
      <c r="AJ23" s="325"/>
      <c r="AK23" s="325"/>
      <c r="AL23" s="325"/>
      <c r="AM23" s="325"/>
      <c r="AN23" s="325"/>
      <c r="AO23" s="325"/>
      <c r="AP23" s="325"/>
      <c r="AQ23" s="325"/>
      <c r="AR23" s="325"/>
      <c r="AS23" s="325"/>
      <c r="AT23" s="325"/>
      <c r="AU23" s="325"/>
      <c r="AV23" s="325"/>
      <c r="AW23" s="325"/>
      <c r="AX23" s="325"/>
      <c r="AY23" s="325"/>
      <c r="AZ23" s="325"/>
      <c r="BA23" s="325"/>
      <c r="BB23" s="325"/>
      <c r="BC23" s="325"/>
      <c r="BD23" s="325"/>
      <c r="BE23" s="325"/>
      <c r="BF23" s="325"/>
      <c r="BG23" s="325"/>
      <c r="BH23" s="325"/>
      <c r="BI23" s="325"/>
      <c r="BJ23" s="325"/>
      <c r="BK23" s="325"/>
      <c r="BL23" s="325"/>
      <c r="BM23" s="325"/>
      <c r="BN23" s="325"/>
      <c r="BO23" s="325"/>
      <c r="BP23" s="325"/>
      <c r="BQ23" s="325"/>
      <c r="BR23" s="325"/>
      <c r="BS23" s="325"/>
      <c r="BT23" s="325"/>
      <c r="BU23" s="325"/>
      <c r="BV23" s="325"/>
      <c r="BW23" s="325"/>
      <c r="BX23" s="325"/>
      <c r="BY23" s="325"/>
      <c r="BZ23" s="325"/>
      <c r="CA23" s="325"/>
      <c r="CB23" s="325"/>
      <c r="CC23" s="325"/>
      <c r="CD23" s="325"/>
      <c r="CE23" s="325"/>
    </row>
    <row r="24" spans="1:83" ht="96" customHeight="1">
      <c r="A24" s="68" t="str">
        <f>'Cronograma 2021V2'!B22</f>
        <v xml:space="preserve">Promoción efectiva de la participación ciudadana </v>
      </c>
      <c r="B24" s="78">
        <f>'Cronograma 2021V2'!C22</f>
        <v>16</v>
      </c>
      <c r="C24" s="46" t="str">
        <f>'Cronograma 2021V2'!D22</f>
        <v>Jornadas de capacitación sobre procedimiento legislativo.</v>
      </c>
      <c r="D24" s="45" t="str">
        <f>'Cronograma 2021V2'!V22</f>
        <v>Grupo de Asuntos Legislativos</v>
      </c>
      <c r="E24" s="47">
        <f>'Cronograma 2021V2'!T22</f>
        <v>44237</v>
      </c>
      <c r="F24" s="47">
        <f>'Cronograma 2021V2'!U22</f>
        <v>44561</v>
      </c>
      <c r="G24" s="51" t="str">
        <f>'Cronograma 2021V2'!F22</f>
        <v>Jornada Realizada</v>
      </c>
      <c r="H24" s="51">
        <f>'Reporte 1º'!H24</f>
        <v>1</v>
      </c>
      <c r="I24" s="48">
        <f>'Reporte 1º'!I24</f>
        <v>0</v>
      </c>
      <c r="J24" s="49">
        <f t="shared" si="1"/>
        <v>0</v>
      </c>
      <c r="K24" s="49">
        <v>0</v>
      </c>
      <c r="L24" s="152" t="s">
        <v>166</v>
      </c>
      <c r="M24" s="152" t="s">
        <v>166</v>
      </c>
      <c r="N24" s="152" t="s">
        <v>166</v>
      </c>
      <c r="O24" s="152" t="s">
        <v>166</v>
      </c>
      <c r="P24" s="152" t="s">
        <v>166</v>
      </c>
      <c r="Q24" s="152" t="s">
        <v>166</v>
      </c>
      <c r="R24" s="152" t="s">
        <v>166</v>
      </c>
      <c r="S24" s="152" t="s">
        <v>166</v>
      </c>
      <c r="T24" s="152" t="s">
        <v>166</v>
      </c>
      <c r="U24" s="152" t="s">
        <v>166</v>
      </c>
      <c r="V24" s="152" t="s">
        <v>166</v>
      </c>
      <c r="W24" s="152" t="s">
        <v>166</v>
      </c>
      <c r="X24" s="152" t="s">
        <v>166</v>
      </c>
      <c r="Y24" s="152" t="s">
        <v>166</v>
      </c>
      <c r="Z24" s="152" t="s">
        <v>166</v>
      </c>
      <c r="AA24" s="152"/>
      <c r="AB24" s="213" t="s">
        <v>802</v>
      </c>
      <c r="AC24" s="325"/>
      <c r="AD24" s="325"/>
      <c r="AE24" s="325"/>
      <c r="AF24" s="325"/>
      <c r="AG24" s="325"/>
      <c r="AH24" s="325"/>
      <c r="AI24" s="325"/>
      <c r="AJ24" s="325"/>
      <c r="AK24" s="325"/>
      <c r="AL24" s="325"/>
      <c r="AM24" s="325"/>
      <c r="AN24" s="325"/>
      <c r="AO24" s="325"/>
      <c r="AP24" s="325"/>
      <c r="AQ24" s="325"/>
      <c r="AR24" s="325"/>
      <c r="AS24" s="325"/>
      <c r="AT24" s="325"/>
      <c r="AU24" s="325"/>
      <c r="AV24" s="325"/>
      <c r="AW24" s="325"/>
      <c r="AX24" s="325"/>
      <c r="AY24" s="325"/>
      <c r="AZ24" s="325"/>
      <c r="BA24" s="325"/>
      <c r="BB24" s="325"/>
      <c r="BC24" s="325"/>
      <c r="BD24" s="325"/>
      <c r="BE24" s="325"/>
      <c r="BF24" s="325"/>
      <c r="BG24" s="325"/>
      <c r="BH24" s="325"/>
      <c r="BI24" s="325"/>
      <c r="BJ24" s="325"/>
      <c r="BK24" s="325"/>
      <c r="BL24" s="325"/>
      <c r="BM24" s="325"/>
      <c r="BN24" s="325"/>
      <c r="BO24" s="325"/>
      <c r="BP24" s="325"/>
      <c r="BQ24" s="325"/>
      <c r="BR24" s="325"/>
      <c r="BS24" s="325"/>
      <c r="BT24" s="325"/>
      <c r="BU24" s="325"/>
      <c r="BV24" s="325"/>
      <c r="BW24" s="325"/>
      <c r="BX24" s="325"/>
      <c r="BY24" s="325"/>
      <c r="BZ24" s="325"/>
      <c r="CA24" s="325"/>
      <c r="CB24" s="325"/>
      <c r="CC24" s="325"/>
      <c r="CD24" s="325"/>
      <c r="CE24" s="325"/>
    </row>
    <row r="25" spans="1:83" ht="96" customHeight="1">
      <c r="A25" s="68" t="str">
        <f>'Cronograma 2021V2'!B23</f>
        <v xml:space="preserve">Promoción efectiva de la participación ciudadana </v>
      </c>
      <c r="B25" s="78">
        <f>'Cronograma 2021V2'!C23</f>
        <v>17</v>
      </c>
      <c r="C25" s="46" t="str">
        <f>'Cronograma 2021V2'!D23</f>
        <v>Desarrollar espacios de diálogo en el marco de la estrategia de Rendición de Cuentas del Ministerio de Justicia y del Derecho</v>
      </c>
      <c r="D25" s="45" t="str">
        <f>'Cronograma 2021V2'!V23</f>
        <v>Equipo líder de rendición de cuentas
Lidera la OAP</v>
      </c>
      <c r="E25" s="47">
        <f>'Cronograma 2021V2'!T23</f>
        <v>44378</v>
      </c>
      <c r="F25" s="47">
        <f>'Cronograma 2021V2'!U23</f>
        <v>44545</v>
      </c>
      <c r="G25" s="51" t="str">
        <f>'Cronograma 2021V2'!F23</f>
        <v>Eventos de rendición de cuentas realizados</v>
      </c>
      <c r="H25" s="51">
        <f>'Reporte 1º'!H25</f>
        <v>3</v>
      </c>
      <c r="I25" s="48">
        <v>2</v>
      </c>
      <c r="J25" s="49">
        <f t="shared" si="1"/>
        <v>0.66666666666666663</v>
      </c>
      <c r="K25" s="49">
        <v>0.67</v>
      </c>
      <c r="L25" s="152" t="s">
        <v>738</v>
      </c>
      <c r="M25" s="152" t="s">
        <v>739</v>
      </c>
      <c r="N25" s="152" t="s">
        <v>740</v>
      </c>
      <c r="O25" s="152" t="s">
        <v>741</v>
      </c>
      <c r="P25" s="152" t="s">
        <v>740</v>
      </c>
      <c r="Q25" s="152" t="s">
        <v>741</v>
      </c>
      <c r="R25" s="152" t="s">
        <v>742</v>
      </c>
      <c r="S25" s="152" t="s">
        <v>743</v>
      </c>
      <c r="T25" s="152" t="s">
        <v>744</v>
      </c>
      <c r="U25" s="152" t="s">
        <v>742</v>
      </c>
      <c r="V25" s="152" t="s">
        <v>739</v>
      </c>
      <c r="W25" s="152" t="s">
        <v>823</v>
      </c>
      <c r="X25" s="152" t="s">
        <v>167</v>
      </c>
      <c r="Y25" s="152" t="s">
        <v>167</v>
      </c>
      <c r="Z25" s="152" t="s">
        <v>167</v>
      </c>
      <c r="AA25" s="152"/>
      <c r="AB25" s="211" t="s">
        <v>803</v>
      </c>
      <c r="AC25" s="325"/>
      <c r="AD25" s="325"/>
      <c r="AE25" s="325"/>
      <c r="AF25" s="325"/>
      <c r="AG25" s="325"/>
      <c r="AH25" s="325"/>
      <c r="AI25" s="325"/>
      <c r="AJ25" s="325"/>
      <c r="AK25" s="325"/>
      <c r="AL25" s="325"/>
      <c r="AM25" s="325"/>
      <c r="AN25" s="325"/>
      <c r="AO25" s="325"/>
      <c r="AP25" s="325"/>
      <c r="AQ25" s="325"/>
      <c r="AR25" s="325"/>
      <c r="AS25" s="325"/>
      <c r="AT25" s="325"/>
      <c r="AU25" s="325"/>
      <c r="AV25" s="325"/>
      <c r="AW25" s="325"/>
      <c r="AX25" s="325"/>
      <c r="AY25" s="325"/>
      <c r="AZ25" s="325"/>
      <c r="BA25" s="325"/>
      <c r="BB25" s="325"/>
      <c r="BC25" s="325"/>
      <c r="BD25" s="325"/>
      <c r="BE25" s="325"/>
      <c r="BF25" s="325"/>
      <c r="BG25" s="325"/>
      <c r="BH25" s="325"/>
      <c r="BI25" s="325"/>
      <c r="BJ25" s="325"/>
      <c r="BK25" s="325"/>
      <c r="BL25" s="325"/>
      <c r="BM25" s="325"/>
      <c r="BN25" s="325"/>
      <c r="BO25" s="325"/>
      <c r="BP25" s="325"/>
      <c r="BQ25" s="325"/>
      <c r="BR25" s="325"/>
      <c r="BS25" s="325"/>
      <c r="BT25" s="325"/>
      <c r="BU25" s="325"/>
      <c r="BV25" s="325"/>
      <c r="BW25" s="325"/>
      <c r="BX25" s="325"/>
      <c r="BY25" s="325"/>
      <c r="BZ25" s="325"/>
      <c r="CA25" s="325"/>
      <c r="CB25" s="325"/>
      <c r="CC25" s="325"/>
      <c r="CD25" s="325"/>
      <c r="CE25" s="325"/>
    </row>
    <row r="26" spans="1:83" ht="96" customHeight="1">
      <c r="A26" s="68" t="str">
        <f>'Cronograma 2021V2'!B24</f>
        <v xml:space="preserve">Promoción efectiva de la participación ciudadana </v>
      </c>
      <c r="B26" s="78">
        <f>'Cronograma 2021V2'!C24</f>
        <v>18</v>
      </c>
      <c r="C26" s="46" t="str">
        <f>'Cronograma 2021V2'!D24</f>
        <v xml:space="preserve">Construir participativamente el Plan Anticorrupción y Atención al Ciudadano y el Plan de Acción Institucional vigencia  2021, a través de la puesta en consideración a los servidores y contratistas de Minjusticia, entidades publicas y veedores. </v>
      </c>
      <c r="D26" s="45" t="str">
        <f>'Cronograma 2021V2'!V24</f>
        <v>Oficina Asesora de Planeación</v>
      </c>
      <c r="E26" s="47">
        <f>'Cronograma 2021V2'!T24</f>
        <v>44208</v>
      </c>
      <c r="F26" s="47">
        <f>'Cronograma 2021V2'!U24</f>
        <v>44226</v>
      </c>
      <c r="G26" s="51" t="str">
        <f>'Cronograma 2021V2'!F24</f>
        <v>Actividad de participación virtual implementada</v>
      </c>
      <c r="H26" s="51">
        <f>'Reporte 1º'!H26</f>
        <v>1</v>
      </c>
      <c r="I26" s="48">
        <f>'Reporte 1º'!I26</f>
        <v>1</v>
      </c>
      <c r="J26" s="49">
        <f t="shared" si="1"/>
        <v>1</v>
      </c>
      <c r="K26" s="49">
        <v>1</v>
      </c>
      <c r="L26" s="152" t="s">
        <v>728</v>
      </c>
      <c r="M26" s="152" t="s">
        <v>728</v>
      </c>
      <c r="N26" s="152" t="s">
        <v>728</v>
      </c>
      <c r="O26" s="152" t="s">
        <v>728</v>
      </c>
      <c r="P26" s="152" t="s">
        <v>728</v>
      </c>
      <c r="Q26" s="152" t="s">
        <v>728</v>
      </c>
      <c r="R26" s="152" t="s">
        <v>728</v>
      </c>
      <c r="S26" s="152" t="s">
        <v>728</v>
      </c>
      <c r="T26" s="152" t="s">
        <v>728</v>
      </c>
      <c r="U26" s="152" t="s">
        <v>728</v>
      </c>
      <c r="V26" s="152" t="s">
        <v>728</v>
      </c>
      <c r="W26" s="152" t="s">
        <v>728</v>
      </c>
      <c r="X26" s="152" t="s">
        <v>728</v>
      </c>
      <c r="Y26" s="152" t="s">
        <v>728</v>
      </c>
      <c r="Z26" s="152" t="s">
        <v>728</v>
      </c>
      <c r="AA26" s="152"/>
      <c r="AB26" s="214" t="s">
        <v>861</v>
      </c>
      <c r="AC26" s="325"/>
      <c r="AD26" s="325"/>
      <c r="AE26" s="325"/>
      <c r="AF26" s="325"/>
      <c r="AG26" s="325"/>
      <c r="AH26" s="325"/>
      <c r="AI26" s="325"/>
      <c r="AJ26" s="325"/>
      <c r="AK26" s="325"/>
      <c r="AL26" s="325"/>
      <c r="AM26" s="325"/>
      <c r="AN26" s="325"/>
      <c r="AO26" s="325"/>
      <c r="AP26" s="325"/>
      <c r="AQ26" s="325"/>
      <c r="AR26" s="325"/>
      <c r="AS26" s="325"/>
      <c r="AT26" s="325"/>
      <c r="AU26" s="325"/>
      <c r="AV26" s="325"/>
      <c r="AW26" s="325"/>
      <c r="AX26" s="325"/>
      <c r="AY26" s="325"/>
      <c r="AZ26" s="325"/>
      <c r="BA26" s="325"/>
      <c r="BB26" s="325"/>
      <c r="BC26" s="325"/>
      <c r="BD26" s="325"/>
      <c r="BE26" s="325"/>
      <c r="BF26" s="325"/>
      <c r="BG26" s="325"/>
      <c r="BH26" s="325"/>
      <c r="BI26" s="325"/>
      <c r="BJ26" s="325"/>
      <c r="BK26" s="325"/>
      <c r="BL26" s="325"/>
      <c r="BM26" s="325"/>
      <c r="BN26" s="325"/>
      <c r="BO26" s="325"/>
      <c r="BP26" s="325"/>
      <c r="BQ26" s="325"/>
      <c r="BR26" s="325"/>
      <c r="BS26" s="325"/>
      <c r="BT26" s="325"/>
      <c r="BU26" s="325"/>
      <c r="BV26" s="325"/>
      <c r="BW26" s="325"/>
      <c r="BX26" s="325"/>
      <c r="BY26" s="325"/>
      <c r="BZ26" s="325"/>
      <c r="CA26" s="325"/>
      <c r="CB26" s="325"/>
      <c r="CC26" s="325"/>
      <c r="CD26" s="325"/>
      <c r="CE26" s="325"/>
    </row>
    <row r="27" spans="1:83" s="63" customFormat="1" ht="96" customHeight="1">
      <c r="A27" s="68" t="str">
        <f>'Cronograma 2021V2'!B25</f>
        <v xml:space="preserve">Promoción efectiva de la participación ciudadana </v>
      </c>
      <c r="B27" s="78">
        <f>'Cronograma 2021V2'!C25</f>
        <v>19</v>
      </c>
      <c r="C27" s="46" t="str">
        <f>'Cronograma 2021V2'!D25</f>
        <v>Publicar los Proyectos de Decretos Reglamentarios y Agenda Regulatoria del Sector Justicia y del Derecho (Arts. 2.1.2.1.14 y 2.1.2.1.20 Decreto 1081 de 2015)  para observaciones y comentarios de la ciudadanía-</v>
      </c>
      <c r="D27" s="45" t="str">
        <f>'Cronograma 2021V2'!V25</f>
        <v>Dirección Jurídica</v>
      </c>
      <c r="E27" s="47">
        <f>'Cronograma 2021V2'!T25</f>
        <v>44197</v>
      </c>
      <c r="F27" s="47">
        <f>'Cronograma 2021V2'!U25</f>
        <v>44561</v>
      </c>
      <c r="G27" s="51" t="str">
        <f>'Cronograma 2021V2'!F25</f>
        <v>Informe consolidado de observaciones y respuestas por proyecto</v>
      </c>
      <c r="H27" s="51" t="str">
        <f>'Reporte 1º'!H27</f>
        <v>Por demanda</v>
      </c>
      <c r="I27" s="48">
        <v>0.66</v>
      </c>
      <c r="J27" s="51" t="str">
        <f>'Cronograma 2021V2'!I25</f>
        <v>No aplica</v>
      </c>
      <c r="K27" s="49">
        <v>0.66</v>
      </c>
      <c r="L27" s="152" t="s">
        <v>729</v>
      </c>
      <c r="M27" s="152" t="s">
        <v>730</v>
      </c>
      <c r="N27" s="152" t="s">
        <v>731</v>
      </c>
      <c r="O27" s="152" t="s">
        <v>732</v>
      </c>
      <c r="P27" s="152" t="s">
        <v>733</v>
      </c>
      <c r="Q27" s="152" t="s">
        <v>734</v>
      </c>
      <c r="R27" s="152" t="s">
        <v>735</v>
      </c>
      <c r="S27" s="152" t="s">
        <v>734</v>
      </c>
      <c r="T27" s="152" t="s">
        <v>736</v>
      </c>
      <c r="U27" s="152" t="s">
        <v>166</v>
      </c>
      <c r="V27" s="152" t="s">
        <v>166</v>
      </c>
      <c r="W27" s="152" t="s">
        <v>169</v>
      </c>
      <c r="X27" s="152" t="s">
        <v>169</v>
      </c>
      <c r="Y27" s="152" t="s">
        <v>169</v>
      </c>
      <c r="Z27" s="152" t="s">
        <v>169</v>
      </c>
      <c r="AA27" s="152"/>
      <c r="AB27" s="211" t="s">
        <v>803</v>
      </c>
      <c r="AC27" s="325"/>
      <c r="AD27" s="325"/>
      <c r="AE27" s="325"/>
      <c r="AF27" s="325"/>
      <c r="AG27" s="325"/>
      <c r="AH27" s="325"/>
      <c r="AI27" s="325"/>
      <c r="AJ27" s="325"/>
      <c r="AK27" s="325"/>
      <c r="AL27" s="325"/>
      <c r="AM27" s="325"/>
      <c r="AN27" s="325"/>
      <c r="AO27" s="325"/>
      <c r="AP27" s="325"/>
      <c r="AQ27" s="325"/>
      <c r="AR27" s="325"/>
      <c r="AS27" s="325"/>
      <c r="AT27" s="325"/>
      <c r="AU27" s="325"/>
      <c r="AV27" s="325"/>
      <c r="AW27" s="325"/>
      <c r="AX27" s="325"/>
      <c r="AY27" s="325"/>
      <c r="AZ27" s="325"/>
      <c r="BA27" s="325"/>
      <c r="BB27" s="325"/>
      <c r="BC27" s="325"/>
      <c r="BD27" s="325"/>
      <c r="BE27" s="325"/>
      <c r="BF27" s="325"/>
      <c r="BG27" s="325"/>
      <c r="BH27" s="325"/>
      <c r="BI27" s="325"/>
      <c r="BJ27" s="325"/>
      <c r="BK27" s="325"/>
      <c r="BL27" s="325"/>
      <c r="BM27" s="325"/>
      <c r="BN27" s="325"/>
      <c r="BO27" s="325"/>
      <c r="BP27" s="325"/>
      <c r="BQ27" s="325"/>
      <c r="BR27" s="325"/>
      <c r="BS27" s="325"/>
      <c r="BT27" s="325"/>
      <c r="BU27" s="325"/>
      <c r="BV27" s="325"/>
      <c r="BW27" s="325"/>
      <c r="BX27" s="325"/>
      <c r="BY27" s="325"/>
      <c r="BZ27" s="325"/>
      <c r="CA27" s="325"/>
      <c r="CB27" s="325"/>
      <c r="CC27" s="325"/>
      <c r="CD27" s="325"/>
      <c r="CE27" s="325"/>
    </row>
    <row r="28" spans="1:83" s="63" customFormat="1" ht="96" customHeight="1">
      <c r="A28" s="68" t="str">
        <f>'Cronograma 2021V2'!B26</f>
        <v xml:space="preserve">Promoción efectiva de la participación ciudadana </v>
      </c>
      <c r="B28" s="78">
        <f>'Cronograma 2021V2'!C26</f>
        <v>20</v>
      </c>
      <c r="C28" s="46" t="str">
        <f>'Cronograma 2021V2'!D26</f>
        <v>Publicar los proyectos de actos administrativos de carácter general que no lleven la firma del Presidente (Art. 2.1.2.1.23 Decreto 1081 de 2015) para observaciones y comentarios de la ciudadanía-.</v>
      </c>
      <c r="D28" s="45" t="str">
        <f>'Cronograma 2021V2'!V26</f>
        <v>Dirección Jurídica</v>
      </c>
      <c r="E28" s="47">
        <f>'Cronograma 2021V2'!T26</f>
        <v>44197</v>
      </c>
      <c r="F28" s="47">
        <f>'Cronograma 2021V2'!U26</f>
        <v>44561</v>
      </c>
      <c r="G28" s="51" t="str">
        <f>'Cronograma 2021V2'!F26</f>
        <v>Informe consolidado de observaciones y respuestas por proyecto</v>
      </c>
      <c r="H28" s="51" t="str">
        <f>'Reporte 1º'!H28</f>
        <v>Por demanda</v>
      </c>
      <c r="I28" s="48">
        <f>'Reporte 1º'!I28</f>
        <v>0</v>
      </c>
      <c r="J28" s="51" t="str">
        <f>'Cronograma 2021V2'!I26</f>
        <v>No aplica</v>
      </c>
      <c r="K28" s="49">
        <v>0</v>
      </c>
      <c r="L28" s="152" t="s">
        <v>737</v>
      </c>
      <c r="M28" s="152" t="s">
        <v>169</v>
      </c>
      <c r="N28" s="152" t="s">
        <v>169</v>
      </c>
      <c r="O28" s="152" t="s">
        <v>169</v>
      </c>
      <c r="P28" s="152" t="s">
        <v>169</v>
      </c>
      <c r="Q28" s="152" t="s">
        <v>169</v>
      </c>
      <c r="R28" s="152" t="s">
        <v>169</v>
      </c>
      <c r="S28" s="152" t="s">
        <v>169</v>
      </c>
      <c r="T28" s="152" t="s">
        <v>169</v>
      </c>
      <c r="U28" s="152" t="s">
        <v>169</v>
      </c>
      <c r="V28" s="152" t="s">
        <v>169</v>
      </c>
      <c r="W28" s="152" t="s">
        <v>169</v>
      </c>
      <c r="X28" s="152" t="s">
        <v>169</v>
      </c>
      <c r="Y28" s="152" t="s">
        <v>169</v>
      </c>
      <c r="Z28" s="152" t="s">
        <v>169</v>
      </c>
      <c r="AA28" s="152"/>
      <c r="AB28" s="211" t="s">
        <v>575</v>
      </c>
      <c r="AC28" s="325"/>
      <c r="AD28" s="325"/>
      <c r="AE28" s="325"/>
      <c r="AF28" s="325"/>
      <c r="AG28" s="325"/>
      <c r="AH28" s="325"/>
      <c r="AI28" s="325"/>
      <c r="AJ28" s="325"/>
      <c r="AK28" s="325"/>
      <c r="AL28" s="325"/>
      <c r="AM28" s="325"/>
      <c r="AN28" s="325"/>
      <c r="AO28" s="325"/>
      <c r="AP28" s="325"/>
      <c r="AQ28" s="325"/>
      <c r="AR28" s="325"/>
      <c r="AS28" s="325"/>
      <c r="AT28" s="325"/>
      <c r="AU28" s="325"/>
      <c r="AV28" s="325"/>
      <c r="AW28" s="325"/>
      <c r="AX28" s="325"/>
      <c r="AY28" s="325"/>
      <c r="AZ28" s="325"/>
      <c r="BA28" s="325"/>
      <c r="BB28" s="325"/>
      <c r="BC28" s="325"/>
      <c r="BD28" s="325"/>
      <c r="BE28" s="325"/>
      <c r="BF28" s="325"/>
      <c r="BG28" s="325"/>
      <c r="BH28" s="325"/>
      <c r="BI28" s="325"/>
      <c r="BJ28" s="325"/>
      <c r="BK28" s="325"/>
      <c r="BL28" s="325"/>
      <c r="BM28" s="325"/>
      <c r="BN28" s="325"/>
      <c r="BO28" s="325"/>
      <c r="BP28" s="325"/>
      <c r="BQ28" s="325"/>
      <c r="BR28" s="325"/>
      <c r="BS28" s="325"/>
      <c r="BT28" s="325"/>
      <c r="BU28" s="325"/>
      <c r="BV28" s="325"/>
      <c r="BW28" s="325"/>
      <c r="BX28" s="325"/>
      <c r="BY28" s="325"/>
      <c r="BZ28" s="325"/>
      <c r="CA28" s="325"/>
      <c r="CB28" s="325"/>
      <c r="CC28" s="325"/>
      <c r="CD28" s="325"/>
      <c r="CE28" s="325"/>
    </row>
    <row r="29" spans="1:83" ht="96" customHeight="1">
      <c r="A29" s="68" t="str">
        <f>'Cronograma 2021V2'!B27</f>
        <v xml:space="preserve">Promoción efectiva de la participación ciudadana </v>
      </c>
      <c r="B29" s="78">
        <f>'Cronograma 2021V2'!C27</f>
        <v>21</v>
      </c>
      <c r="C29" s="46" t="str">
        <f>'Cronograma 2021V2'!D27</f>
        <v>Evaluar la percepción ciudadana de Rendicion de Cuentas  programada para cada semestre del 2021</v>
      </c>
      <c r="D29" s="45" t="str">
        <f>'Cronograma 2021V2'!V27</f>
        <v>Grupo de Servicio al Ciudadano</v>
      </c>
      <c r="E29" s="47">
        <f>'Cronograma 2021V2'!T27</f>
        <v>44377</v>
      </c>
      <c r="F29" s="47">
        <f>'Cronograma 2021V2'!U27</f>
        <v>44560</v>
      </c>
      <c r="G29" s="51" t="str">
        <f>'Cronograma 2021V2'!F27</f>
        <v>Consultas realizadas</v>
      </c>
      <c r="H29" s="51">
        <f>'Reporte 1º'!H29</f>
        <v>2</v>
      </c>
      <c r="I29" s="48">
        <v>2</v>
      </c>
      <c r="J29" s="49">
        <f t="shared" si="1"/>
        <v>1</v>
      </c>
      <c r="K29" s="49">
        <v>0.8</v>
      </c>
      <c r="L29" s="152" t="s">
        <v>815</v>
      </c>
      <c r="M29" s="152" t="s">
        <v>816</v>
      </c>
      <c r="N29" s="152" t="s">
        <v>740</v>
      </c>
      <c r="O29" s="152" t="s">
        <v>817</v>
      </c>
      <c r="P29" s="152" t="s">
        <v>740</v>
      </c>
      <c r="Q29" s="152" t="s">
        <v>819</v>
      </c>
      <c r="R29" s="152" t="s">
        <v>818</v>
      </c>
      <c r="S29" s="152" t="s">
        <v>820</v>
      </c>
      <c r="T29" s="152" t="s">
        <v>821</v>
      </c>
      <c r="U29" s="153" t="s">
        <v>166</v>
      </c>
      <c r="V29" s="153" t="s">
        <v>166</v>
      </c>
      <c r="W29" s="152" t="s">
        <v>823</v>
      </c>
      <c r="X29" s="152" t="s">
        <v>169</v>
      </c>
      <c r="Y29" s="152" t="s">
        <v>169</v>
      </c>
      <c r="Z29" s="152" t="s">
        <v>169</v>
      </c>
      <c r="AA29" s="152"/>
      <c r="AB29" s="211" t="s">
        <v>824</v>
      </c>
      <c r="AC29" s="325"/>
      <c r="AD29" s="325"/>
      <c r="AE29" s="325"/>
      <c r="AF29" s="325"/>
      <c r="AG29" s="325"/>
      <c r="AH29" s="325"/>
      <c r="AI29" s="325"/>
      <c r="AJ29" s="325"/>
      <c r="AK29" s="325"/>
      <c r="AL29" s="325"/>
      <c r="AM29" s="325"/>
      <c r="AN29" s="325"/>
      <c r="AO29" s="325"/>
      <c r="AP29" s="325"/>
      <c r="AQ29" s="325"/>
      <c r="AR29" s="325"/>
      <c r="AS29" s="325"/>
      <c r="AT29" s="325"/>
      <c r="AU29" s="325"/>
      <c r="AV29" s="325"/>
      <c r="AW29" s="325"/>
      <c r="AX29" s="325"/>
      <c r="AY29" s="325"/>
      <c r="AZ29" s="325"/>
      <c r="BA29" s="325"/>
      <c r="BB29" s="325"/>
      <c r="BC29" s="325"/>
      <c r="BD29" s="325"/>
      <c r="BE29" s="325"/>
      <c r="BF29" s="325"/>
      <c r="BG29" s="325"/>
      <c r="BH29" s="325"/>
      <c r="BI29" s="325"/>
      <c r="BJ29" s="325"/>
      <c r="BK29" s="325"/>
      <c r="BL29" s="325"/>
      <c r="BM29" s="325"/>
      <c r="BN29" s="325"/>
      <c r="BO29" s="325"/>
      <c r="BP29" s="325"/>
      <c r="BQ29" s="325"/>
      <c r="BR29" s="325"/>
      <c r="BS29" s="325"/>
      <c r="BT29" s="325"/>
      <c r="BU29" s="325"/>
      <c r="BV29" s="325"/>
      <c r="BW29" s="325"/>
      <c r="BX29" s="325"/>
      <c r="BY29" s="325"/>
      <c r="BZ29" s="325"/>
      <c r="CA29" s="325"/>
      <c r="CB29" s="325"/>
      <c r="CC29" s="325"/>
      <c r="CD29" s="325"/>
      <c r="CE29" s="325"/>
    </row>
    <row r="30" spans="1:83" ht="96" customHeight="1">
      <c r="A30" s="68" t="str">
        <f>'Cronograma 2021V2'!B28</f>
        <v xml:space="preserve">Promoción efectiva de la participación ciudadana </v>
      </c>
      <c r="B30" s="78">
        <f>'Cronograma 2021V2'!C28</f>
        <v>22</v>
      </c>
      <c r="C30" s="46" t="str">
        <f>'Cronograma 2021V2'!D28</f>
        <v>Realizar la construcción participativa del plan de participación ciudadana del Ministerio de Justicia y del Derecho para la vigencia 2021 en colaboración con los grupos de interés.</v>
      </c>
      <c r="D30" s="45" t="str">
        <f>'Cronograma 2021V2'!V28</f>
        <v>Grupo de Servicio al Ciudadano</v>
      </c>
      <c r="E30" s="47">
        <f>'Cronograma 2021V2'!T28</f>
        <v>44209</v>
      </c>
      <c r="F30" s="47">
        <f>'Cronograma 2021V2'!U28</f>
        <v>44316</v>
      </c>
      <c r="G30" s="51" t="str">
        <f>'Cronograma 2021V2'!F28</f>
        <v>Dialogo implementado</v>
      </c>
      <c r="H30" s="51">
        <f>'Reporte 1º'!H30</f>
        <v>1</v>
      </c>
      <c r="I30" s="48">
        <f>'Reporte 1º'!I30</f>
        <v>1</v>
      </c>
      <c r="J30" s="49">
        <f t="shared" si="1"/>
        <v>1</v>
      </c>
      <c r="K30" s="49">
        <v>1</v>
      </c>
      <c r="L30" s="152" t="s">
        <v>728</v>
      </c>
      <c r="M30" s="152" t="s">
        <v>728</v>
      </c>
      <c r="N30" s="152" t="s">
        <v>728</v>
      </c>
      <c r="O30" s="152" t="s">
        <v>728</v>
      </c>
      <c r="P30" s="152" t="s">
        <v>728</v>
      </c>
      <c r="Q30" s="152" t="s">
        <v>728</v>
      </c>
      <c r="R30" s="152" t="s">
        <v>728</v>
      </c>
      <c r="S30" s="152" t="s">
        <v>728</v>
      </c>
      <c r="T30" s="152" t="s">
        <v>728</v>
      </c>
      <c r="U30" s="152" t="s">
        <v>728</v>
      </c>
      <c r="V30" s="152" t="s">
        <v>728</v>
      </c>
      <c r="W30" s="152"/>
      <c r="X30" s="152" t="s">
        <v>728</v>
      </c>
      <c r="Y30" s="152" t="s">
        <v>728</v>
      </c>
      <c r="Z30" s="152" t="s">
        <v>728</v>
      </c>
      <c r="AA30" s="152"/>
      <c r="AB30" s="214" t="s">
        <v>861</v>
      </c>
      <c r="AC30" s="325"/>
      <c r="AD30" s="325"/>
      <c r="AE30" s="325"/>
      <c r="AF30" s="325"/>
      <c r="AG30" s="325"/>
      <c r="AH30" s="325"/>
      <c r="AI30" s="325"/>
      <c r="AJ30" s="325"/>
      <c r="AK30" s="325"/>
      <c r="AL30" s="325"/>
      <c r="AM30" s="325"/>
      <c r="AN30" s="325"/>
      <c r="AO30" s="325"/>
      <c r="AP30" s="325"/>
      <c r="AQ30" s="325"/>
      <c r="AR30" s="325"/>
      <c r="AS30" s="325"/>
      <c r="AT30" s="325"/>
      <c r="AU30" s="325"/>
      <c r="AV30" s="325"/>
      <c r="AW30" s="325"/>
      <c r="AX30" s="325"/>
      <c r="AY30" s="325"/>
      <c r="AZ30" s="325"/>
      <c r="BA30" s="325"/>
      <c r="BB30" s="325"/>
      <c r="BC30" s="325"/>
      <c r="BD30" s="325"/>
      <c r="BE30" s="325"/>
      <c r="BF30" s="325"/>
      <c r="BG30" s="325"/>
      <c r="BH30" s="325"/>
      <c r="BI30" s="325"/>
      <c r="BJ30" s="325"/>
      <c r="BK30" s="325"/>
      <c r="BL30" s="325"/>
      <c r="BM30" s="325"/>
      <c r="BN30" s="325"/>
      <c r="BO30" s="325"/>
      <c r="BP30" s="325"/>
      <c r="BQ30" s="325"/>
      <c r="BR30" s="325"/>
      <c r="BS30" s="325"/>
      <c r="BT30" s="325"/>
      <c r="BU30" s="325"/>
      <c r="BV30" s="325"/>
      <c r="BW30" s="325"/>
      <c r="BX30" s="325"/>
      <c r="BY30" s="325"/>
      <c r="BZ30" s="325"/>
      <c r="CA30" s="325"/>
      <c r="CB30" s="325"/>
      <c r="CC30" s="325"/>
      <c r="CD30" s="325"/>
      <c r="CE30" s="325"/>
    </row>
    <row r="31" spans="1:83" s="63" customFormat="1" ht="96" customHeight="1">
      <c r="A31" s="68" t="str">
        <f>'Cronograma 2021V2'!B29</f>
        <v xml:space="preserve">Promoción efectiva de la participación ciudadana </v>
      </c>
      <c r="B31" s="78">
        <f>'Cronograma 2021V2'!C29</f>
        <v>23</v>
      </c>
      <c r="C31" s="46" t="str">
        <f>'Cronograma 2021V2'!D29</f>
        <v>Realizar un diálogo virtual para cualificar a los grupos de interés y socializar el plan de participación ciudadana del Ministerio de Justicia y del Derecho de la vigencia 2021 a los grupos de interés.</v>
      </c>
      <c r="D31" s="45" t="str">
        <f>'Cronograma 2021V2'!V29</f>
        <v>Grupo de Servicio al Ciudadano</v>
      </c>
      <c r="E31" s="47">
        <f>'Cronograma 2021V2'!T29</f>
        <v>44256</v>
      </c>
      <c r="F31" s="47">
        <f>'Cronograma 2021V2'!U29</f>
        <v>44316</v>
      </c>
      <c r="G31" s="51" t="str">
        <f>'Cronograma 2021V2'!F29</f>
        <v>Dialogo implementado</v>
      </c>
      <c r="H31" s="51">
        <f>'Reporte 1º'!H31</f>
        <v>1</v>
      </c>
      <c r="I31" s="48">
        <f>'Reporte 1º'!I31</f>
        <v>1</v>
      </c>
      <c r="J31" s="62">
        <f t="shared" si="1"/>
        <v>1</v>
      </c>
      <c r="K31" s="49">
        <v>1</v>
      </c>
      <c r="L31" s="152" t="s">
        <v>728</v>
      </c>
      <c r="M31" s="152" t="s">
        <v>728</v>
      </c>
      <c r="N31" s="152" t="s">
        <v>728</v>
      </c>
      <c r="O31" s="152" t="s">
        <v>728</v>
      </c>
      <c r="P31" s="152" t="s">
        <v>728</v>
      </c>
      <c r="Q31" s="152" t="s">
        <v>728</v>
      </c>
      <c r="R31" s="152" t="s">
        <v>728</v>
      </c>
      <c r="S31" s="152" t="s">
        <v>728</v>
      </c>
      <c r="T31" s="152" t="s">
        <v>728</v>
      </c>
      <c r="U31" s="152" t="s">
        <v>728</v>
      </c>
      <c r="V31" s="152" t="s">
        <v>728</v>
      </c>
      <c r="W31" s="152" t="s">
        <v>822</v>
      </c>
      <c r="X31" s="152" t="s">
        <v>728</v>
      </c>
      <c r="Y31" s="152" t="s">
        <v>728</v>
      </c>
      <c r="Z31" s="152" t="s">
        <v>728</v>
      </c>
      <c r="AA31" s="152"/>
      <c r="AB31" s="214" t="s">
        <v>861</v>
      </c>
      <c r="AC31" s="325"/>
      <c r="AD31" s="325"/>
      <c r="AE31" s="325"/>
      <c r="AF31" s="325"/>
      <c r="AG31" s="325"/>
      <c r="AH31" s="325"/>
      <c r="AI31" s="325"/>
      <c r="AJ31" s="325"/>
      <c r="AK31" s="325"/>
      <c r="AL31" s="325"/>
      <c r="AM31" s="325"/>
      <c r="AN31" s="325"/>
      <c r="AO31" s="325"/>
      <c r="AP31" s="325"/>
      <c r="AQ31" s="325"/>
      <c r="AR31" s="325"/>
      <c r="AS31" s="325"/>
      <c r="AT31" s="325"/>
      <c r="AU31" s="325"/>
      <c r="AV31" s="325"/>
      <c r="AW31" s="325"/>
      <c r="AX31" s="325"/>
      <c r="AY31" s="325"/>
      <c r="AZ31" s="325"/>
      <c r="BA31" s="325"/>
      <c r="BB31" s="325"/>
      <c r="BC31" s="325"/>
      <c r="BD31" s="325"/>
      <c r="BE31" s="325"/>
      <c r="BF31" s="325"/>
      <c r="BG31" s="325"/>
      <c r="BH31" s="325"/>
      <c r="BI31" s="325"/>
      <c r="BJ31" s="325"/>
      <c r="BK31" s="325"/>
      <c r="BL31" s="325"/>
      <c r="BM31" s="325"/>
      <c r="BN31" s="325"/>
      <c r="BO31" s="325"/>
      <c r="BP31" s="325"/>
      <c r="BQ31" s="325"/>
      <c r="BR31" s="325"/>
      <c r="BS31" s="325"/>
      <c r="BT31" s="325"/>
      <c r="BU31" s="325"/>
      <c r="BV31" s="325"/>
      <c r="BW31" s="325"/>
      <c r="BX31" s="325"/>
      <c r="BY31" s="325"/>
      <c r="BZ31" s="325"/>
      <c r="CA31" s="325"/>
      <c r="CB31" s="325"/>
      <c r="CC31" s="325"/>
      <c r="CD31" s="325"/>
      <c r="CE31" s="325"/>
    </row>
    <row r="32" spans="1:83" s="63" customFormat="1" ht="96" customHeight="1">
      <c r="A32" s="68" t="str">
        <f>'Cronograma 2021V2'!B30</f>
        <v xml:space="preserve">Promoción efectiva de la participación ciudadana </v>
      </c>
      <c r="B32" s="78">
        <f>'Cronograma 2021V2'!C30</f>
        <v>24</v>
      </c>
      <c r="C32" s="46" t="str">
        <f>'Cronograma 2021V2'!D30</f>
        <v>Medir la percepción ciudadana sobre la atención por los diferentes canales del MinJusticia dispuestos para tal fin.</v>
      </c>
      <c r="D32" s="45" t="str">
        <f>'Cronograma 2021V2'!V30</f>
        <v>Grupo de Servicio al Ciudadano</v>
      </c>
      <c r="E32" s="47">
        <f>'Cronograma 2021V2'!T30</f>
        <v>44377</v>
      </c>
      <c r="F32" s="47">
        <f>'Cronograma 2021V2'!U30</f>
        <v>44499</v>
      </c>
      <c r="G32" s="51" t="str">
        <f>'Cronograma 2021V2'!F30</f>
        <v>Consultas realizadas</v>
      </c>
      <c r="H32" s="51">
        <f>'Reporte 1º'!H32</f>
        <v>1</v>
      </c>
      <c r="I32" s="48">
        <v>1</v>
      </c>
      <c r="J32" s="49">
        <f t="shared" si="1"/>
        <v>1</v>
      </c>
      <c r="K32" s="49">
        <v>1</v>
      </c>
      <c r="L32" s="152" t="s">
        <v>806</v>
      </c>
      <c r="M32" s="152" t="s">
        <v>807</v>
      </c>
      <c r="N32" s="152" t="s">
        <v>808</v>
      </c>
      <c r="O32" s="152" t="s">
        <v>809</v>
      </c>
      <c r="P32" s="152" t="s">
        <v>808</v>
      </c>
      <c r="Q32" s="152" t="s">
        <v>809</v>
      </c>
      <c r="R32" s="152" t="s">
        <v>810</v>
      </c>
      <c r="S32" s="152" t="s">
        <v>809</v>
      </c>
      <c r="T32" s="152" t="s">
        <v>811</v>
      </c>
      <c r="U32" s="152">
        <v>44438</v>
      </c>
      <c r="V32" s="152" t="s">
        <v>776</v>
      </c>
      <c r="W32" s="152" t="s">
        <v>812</v>
      </c>
      <c r="X32" s="152" t="s">
        <v>813</v>
      </c>
      <c r="Y32" s="173">
        <v>1</v>
      </c>
      <c r="Z32" s="152">
        <v>44408</v>
      </c>
      <c r="AA32" s="152" t="s">
        <v>814</v>
      </c>
      <c r="AB32" s="163" t="s">
        <v>727</v>
      </c>
      <c r="AC32" s="325"/>
      <c r="AD32" s="325"/>
      <c r="AE32" s="325"/>
      <c r="AF32" s="325"/>
      <c r="AG32" s="325"/>
      <c r="AH32" s="325"/>
      <c r="AI32" s="325"/>
      <c r="AJ32" s="325"/>
      <c r="AK32" s="325"/>
      <c r="AL32" s="325"/>
      <c r="AM32" s="325"/>
      <c r="AN32" s="325"/>
      <c r="AO32" s="325"/>
      <c r="AP32" s="325"/>
      <c r="AQ32" s="325"/>
      <c r="AR32" s="325"/>
      <c r="AS32" s="325"/>
      <c r="AT32" s="325"/>
      <c r="AU32" s="325"/>
      <c r="AV32" s="325"/>
      <c r="AW32" s="325"/>
      <c r="AX32" s="325"/>
      <c r="AY32" s="325"/>
      <c r="AZ32" s="325"/>
      <c r="BA32" s="325"/>
      <c r="BB32" s="325"/>
      <c r="BC32" s="325"/>
      <c r="BD32" s="325"/>
      <c r="BE32" s="325"/>
      <c r="BF32" s="325"/>
      <c r="BG32" s="325"/>
      <c r="BH32" s="325"/>
      <c r="BI32" s="325"/>
      <c r="BJ32" s="325"/>
      <c r="BK32" s="325"/>
      <c r="BL32" s="325"/>
      <c r="BM32" s="325"/>
      <c r="BN32" s="325"/>
      <c r="BO32" s="325"/>
      <c r="BP32" s="325"/>
      <c r="BQ32" s="325"/>
      <c r="BR32" s="325"/>
      <c r="BS32" s="325"/>
      <c r="BT32" s="325"/>
      <c r="BU32" s="325"/>
      <c r="BV32" s="325"/>
      <c r="BW32" s="325"/>
      <c r="BX32" s="325"/>
      <c r="BY32" s="325"/>
      <c r="BZ32" s="325"/>
      <c r="CA32" s="325"/>
      <c r="CB32" s="325"/>
      <c r="CC32" s="325"/>
      <c r="CD32" s="325"/>
      <c r="CE32" s="325"/>
    </row>
    <row r="33" spans="1:83" s="63" customFormat="1" ht="96" customHeight="1">
      <c r="A33" s="68" t="str">
        <f>'Cronograma 2021V2'!B31</f>
        <v xml:space="preserve">Promoción efectiva de la participación ciudadana </v>
      </c>
      <c r="B33" s="78">
        <f>'Cronograma 2021V2'!C31</f>
        <v>25</v>
      </c>
      <c r="C33" s="46" t="str">
        <f>'Cronograma 2021V2'!D31</f>
        <v>Realizar encuestas para medir el impacto de los usuarios de la información generada por la Entidad.</v>
      </c>
      <c r="D33" s="45" t="str">
        <f>'Cronograma 2021V2'!V31</f>
        <v>Oficina de Prensa y Comunicaciones</v>
      </c>
      <c r="E33" s="47">
        <f>'Cronograma 2021V2'!T31</f>
        <v>44197</v>
      </c>
      <c r="F33" s="47">
        <f>'Cronograma 2021V2'!U31</f>
        <v>44560</v>
      </c>
      <c r="G33" s="51" t="str">
        <f>'Cronograma 2021V2'!F31</f>
        <v>Medición de impacto de las noticias que genera el Ministerio</v>
      </c>
      <c r="H33" s="51">
        <f>'Reporte 1º'!H33</f>
        <v>1</v>
      </c>
      <c r="I33" s="48">
        <v>1</v>
      </c>
      <c r="J33" s="49">
        <f t="shared" si="1"/>
        <v>1</v>
      </c>
      <c r="K33" s="49">
        <v>0.8</v>
      </c>
      <c r="L33" s="152" t="s">
        <v>710</v>
      </c>
      <c r="M33" s="152" t="s">
        <v>711</v>
      </c>
      <c r="N33" s="152" t="s">
        <v>169</v>
      </c>
      <c r="O33" s="152" t="s">
        <v>712</v>
      </c>
      <c r="P33" s="152">
        <v>44384</v>
      </c>
      <c r="Q33" s="152" t="s">
        <v>512</v>
      </c>
      <c r="R33" s="152">
        <v>44384</v>
      </c>
      <c r="S33" s="152" t="s">
        <v>512</v>
      </c>
      <c r="T33" s="153" t="s">
        <v>850</v>
      </c>
      <c r="U33" s="152" t="s">
        <v>779</v>
      </c>
      <c r="V33" s="152" t="s">
        <v>780</v>
      </c>
      <c r="W33" s="152" t="s">
        <v>713</v>
      </c>
      <c r="X33" s="152" t="s">
        <v>714</v>
      </c>
      <c r="Y33" s="152" t="s">
        <v>166</v>
      </c>
      <c r="Z33" s="152">
        <v>44560</v>
      </c>
      <c r="AA33" s="152" t="s">
        <v>715</v>
      </c>
      <c r="AB33" s="163" t="s">
        <v>727</v>
      </c>
      <c r="AC33" s="325"/>
      <c r="AD33" s="325"/>
      <c r="AE33" s="325"/>
      <c r="AF33" s="325"/>
      <c r="AG33" s="325"/>
      <c r="AH33" s="325"/>
      <c r="AI33" s="325"/>
      <c r="AJ33" s="325"/>
      <c r="AK33" s="325"/>
      <c r="AL33" s="325"/>
      <c r="AM33" s="325"/>
      <c r="AN33" s="325"/>
      <c r="AO33" s="325"/>
      <c r="AP33" s="325"/>
      <c r="AQ33" s="325"/>
      <c r="AR33" s="325"/>
      <c r="AS33" s="325"/>
      <c r="AT33" s="325"/>
      <c r="AU33" s="325"/>
      <c r="AV33" s="325"/>
      <c r="AW33" s="325"/>
      <c r="AX33" s="325"/>
      <c r="AY33" s="325"/>
      <c r="AZ33" s="325"/>
      <c r="BA33" s="325"/>
      <c r="BB33" s="325"/>
      <c r="BC33" s="325"/>
      <c r="BD33" s="325"/>
      <c r="BE33" s="325"/>
      <c r="BF33" s="325"/>
      <c r="BG33" s="325"/>
      <c r="BH33" s="325"/>
      <c r="BI33" s="325"/>
      <c r="BJ33" s="325"/>
      <c r="BK33" s="325"/>
      <c r="BL33" s="325"/>
      <c r="BM33" s="325"/>
      <c r="BN33" s="325"/>
      <c r="BO33" s="325"/>
      <c r="BP33" s="325"/>
      <c r="BQ33" s="325"/>
      <c r="BR33" s="325"/>
      <c r="BS33" s="325"/>
      <c r="BT33" s="325"/>
      <c r="BU33" s="325"/>
      <c r="BV33" s="325"/>
      <c r="BW33" s="325"/>
      <c r="BX33" s="325"/>
      <c r="BY33" s="325"/>
      <c r="BZ33" s="325"/>
      <c r="CA33" s="325"/>
      <c r="CB33" s="325"/>
      <c r="CC33" s="325"/>
      <c r="CD33" s="325"/>
      <c r="CE33" s="325"/>
    </row>
    <row r="34" spans="1:83" s="63" customFormat="1" ht="96" customHeight="1">
      <c r="A34" s="68" t="str">
        <f>'Cronograma 2021V2'!B32</f>
        <v xml:space="preserve">Promoción efectiva de la participación ciudadana </v>
      </c>
      <c r="B34" s="206">
        <v>39</v>
      </c>
      <c r="C34" s="46" t="str">
        <f>'Cronograma 2021V2'!D32</f>
        <v>Convocatoria para la participación de los grupos de interés en el reto de uso de datos abiertos 2021.</v>
      </c>
      <c r="D34" s="45" t="str">
        <f>'Cronograma 2021V2'!V32</f>
        <v>Subdirección de Gestión de Información en Justicia</v>
      </c>
      <c r="E34" s="47">
        <f>'Cronograma 2021V2'!T32</f>
        <v>44256</v>
      </c>
      <c r="F34" s="47">
        <f>'Cronograma 2021V2'!U32</f>
        <v>44470</v>
      </c>
      <c r="G34" s="51" t="str">
        <f>'Cronograma 2021V2'!F32</f>
        <v>Diálogo implementado</v>
      </c>
      <c r="H34" s="51">
        <f>'Cronograma 2021V2'!G32</f>
        <v>1</v>
      </c>
      <c r="I34" s="48">
        <v>1</v>
      </c>
      <c r="J34" s="49">
        <f t="shared" si="1"/>
        <v>1</v>
      </c>
      <c r="K34" s="49">
        <v>1</v>
      </c>
      <c r="L34" s="152" t="s">
        <v>752</v>
      </c>
      <c r="M34" s="152" t="s">
        <v>753</v>
      </c>
      <c r="N34" s="152">
        <v>44305</v>
      </c>
      <c r="O34" s="152" t="s">
        <v>754</v>
      </c>
      <c r="P34" s="152">
        <v>44305</v>
      </c>
      <c r="Q34" s="152" t="s">
        <v>755</v>
      </c>
      <c r="R34" s="152">
        <v>44334</v>
      </c>
      <c r="S34" s="152" t="s">
        <v>756</v>
      </c>
      <c r="T34" s="153" t="s">
        <v>851</v>
      </c>
      <c r="U34" s="152">
        <v>44407</v>
      </c>
      <c r="V34" s="152" t="s">
        <v>757</v>
      </c>
      <c r="W34" s="152" t="s">
        <v>758</v>
      </c>
      <c r="X34" s="152" t="s">
        <v>167</v>
      </c>
      <c r="Y34" s="152" t="s">
        <v>167</v>
      </c>
      <c r="Z34" s="152" t="s">
        <v>167</v>
      </c>
      <c r="AA34" s="152"/>
      <c r="AB34" s="163" t="s">
        <v>727</v>
      </c>
      <c r="AC34" s="325"/>
      <c r="AD34" s="325"/>
      <c r="AE34" s="325"/>
      <c r="AF34" s="325"/>
      <c r="AG34" s="325"/>
      <c r="AH34" s="325"/>
      <c r="AI34" s="325"/>
      <c r="AJ34" s="325"/>
      <c r="AK34" s="325"/>
      <c r="AL34" s="325"/>
      <c r="AM34" s="325"/>
      <c r="AN34" s="325"/>
      <c r="AO34" s="325"/>
      <c r="AP34" s="325"/>
      <c r="AQ34" s="325"/>
      <c r="AR34" s="325"/>
      <c r="AS34" s="325"/>
      <c r="AT34" s="325"/>
      <c r="AU34" s="325"/>
      <c r="AV34" s="325"/>
      <c r="AW34" s="325"/>
      <c r="AX34" s="325"/>
      <c r="AY34" s="325"/>
      <c r="AZ34" s="325"/>
      <c r="BA34" s="325"/>
      <c r="BB34" s="325"/>
      <c r="BC34" s="325"/>
      <c r="BD34" s="325"/>
      <c r="BE34" s="325"/>
      <c r="BF34" s="325"/>
      <c r="BG34" s="325"/>
      <c r="BH34" s="325"/>
      <c r="BI34" s="325"/>
      <c r="BJ34" s="325"/>
      <c r="BK34" s="325"/>
      <c r="BL34" s="325"/>
      <c r="BM34" s="325"/>
      <c r="BN34" s="325"/>
      <c r="BO34" s="325"/>
      <c r="BP34" s="325"/>
      <c r="BQ34" s="325"/>
      <c r="BR34" s="325"/>
      <c r="BS34" s="325"/>
      <c r="BT34" s="325"/>
      <c r="BU34" s="325"/>
      <c r="BV34" s="325"/>
      <c r="BW34" s="325"/>
      <c r="BX34" s="325"/>
      <c r="BY34" s="325"/>
      <c r="BZ34" s="325"/>
      <c r="CA34" s="325"/>
      <c r="CB34" s="325"/>
      <c r="CC34" s="325"/>
      <c r="CD34" s="325"/>
      <c r="CE34" s="325"/>
    </row>
    <row r="35" spans="1:83" ht="96" customHeight="1">
      <c r="A35" s="68" t="str">
        <f>'Cronograma 2021V2'!B33</f>
        <v xml:space="preserve">Promoción efectiva de la participación ciudadana </v>
      </c>
      <c r="B35" s="206">
        <v>40</v>
      </c>
      <c r="C35" s="46" t="str">
        <f>'Cronograma 2021V2'!D33</f>
        <v>Realizar encuesta a los grupos de interés para medir el impacto y satisfacción sobre los conjuntos de datos abiertos del MinJusticia en el portal datos.gov.co</v>
      </c>
      <c r="D35" s="45" t="str">
        <f>'Cronograma 2021V2'!V33</f>
        <v>Subdirección de Gestión de Información en Justicia</v>
      </c>
      <c r="E35" s="47">
        <f>'Cronograma 2021V2'!T33</f>
        <v>44409</v>
      </c>
      <c r="F35" s="47">
        <f>'Cronograma 2021V2'!U33</f>
        <v>44501</v>
      </c>
      <c r="G35" s="51" t="str">
        <f>'Cronograma 2021V2'!F33</f>
        <v>Encuesta implementada</v>
      </c>
      <c r="H35" s="51">
        <f>'Cronograma 2021V2'!G33</f>
        <v>1</v>
      </c>
      <c r="I35" s="48">
        <v>0</v>
      </c>
      <c r="J35" s="49">
        <f t="shared" si="1"/>
        <v>0</v>
      </c>
      <c r="K35" s="49">
        <v>0.5</v>
      </c>
      <c r="L35" s="152" t="s">
        <v>759</v>
      </c>
      <c r="M35" s="212" t="s">
        <v>760</v>
      </c>
      <c r="N35" s="152">
        <v>44432</v>
      </c>
      <c r="O35" s="152" t="s">
        <v>757</v>
      </c>
      <c r="P35" s="152">
        <v>44432</v>
      </c>
      <c r="Q35" s="152" t="s">
        <v>757</v>
      </c>
      <c r="R35" s="152" t="s">
        <v>166</v>
      </c>
      <c r="S35" s="152" t="s">
        <v>166</v>
      </c>
      <c r="T35" s="152" t="s">
        <v>166</v>
      </c>
      <c r="U35" s="152" t="s">
        <v>166</v>
      </c>
      <c r="V35" s="152" t="s">
        <v>166</v>
      </c>
      <c r="W35" s="152" t="s">
        <v>166</v>
      </c>
      <c r="X35" s="152" t="s">
        <v>166</v>
      </c>
      <c r="Y35" s="152" t="s">
        <v>166</v>
      </c>
      <c r="Z35" s="152" t="s">
        <v>166</v>
      </c>
      <c r="AA35" s="152"/>
      <c r="AB35" s="211" t="s">
        <v>803</v>
      </c>
      <c r="AC35" s="325"/>
      <c r="AD35" s="325"/>
      <c r="AE35" s="325"/>
      <c r="AF35" s="325"/>
      <c r="AG35" s="325"/>
      <c r="AH35" s="325"/>
      <c r="AI35" s="325"/>
      <c r="AJ35" s="325"/>
      <c r="AK35" s="325"/>
      <c r="AL35" s="325"/>
      <c r="AM35" s="325"/>
      <c r="AN35" s="325"/>
      <c r="AO35" s="325"/>
      <c r="AP35" s="325"/>
      <c r="AQ35" s="325"/>
      <c r="AR35" s="325"/>
      <c r="AS35" s="325"/>
      <c r="AT35" s="325"/>
      <c r="AU35" s="325"/>
      <c r="AV35" s="325"/>
      <c r="AW35" s="325"/>
      <c r="AX35" s="325"/>
      <c r="AY35" s="325"/>
      <c r="AZ35" s="325"/>
      <c r="BA35" s="325"/>
      <c r="BB35" s="325"/>
      <c r="BC35" s="325"/>
      <c r="BD35" s="325"/>
      <c r="BE35" s="325"/>
      <c r="BF35" s="325"/>
      <c r="BG35" s="325"/>
      <c r="BH35" s="325"/>
      <c r="BI35" s="325"/>
      <c r="BJ35" s="325"/>
      <c r="BK35" s="325"/>
      <c r="BL35" s="325"/>
      <c r="BM35" s="325"/>
      <c r="BN35" s="325"/>
      <c r="BO35" s="325"/>
      <c r="BP35" s="325"/>
      <c r="BQ35" s="325"/>
      <c r="BR35" s="325"/>
      <c r="BS35" s="325"/>
      <c r="BT35" s="325"/>
      <c r="BU35" s="325"/>
      <c r="BV35" s="325"/>
      <c r="BW35" s="325"/>
      <c r="BX35" s="325"/>
      <c r="BY35" s="325"/>
      <c r="BZ35" s="325"/>
      <c r="CA35" s="325"/>
      <c r="CB35" s="325"/>
      <c r="CC35" s="325"/>
      <c r="CD35" s="325"/>
      <c r="CE35" s="325"/>
    </row>
    <row r="36" spans="1:83" ht="96" customHeight="1">
      <c r="A36" s="68" t="str">
        <f>'Cronograma 2021V2'!B34</f>
        <v xml:space="preserve">Promoción efectiva de la participación ciudadana </v>
      </c>
      <c r="B36" s="206">
        <v>41</v>
      </c>
      <c r="C36" s="46" t="str">
        <f>'Cronograma 2021V2'!D34</f>
        <v>Realizar ejercicio de innovación abierta para el desarrollo de las Fases 2 y 3 de la APP MinJusticia en articulación con el Centro de Innovación Pública del MinTIC.​</v>
      </c>
      <c r="D36" s="45" t="str">
        <f>'Cronograma 2021V2'!V34</f>
        <v>Subdirección de Tecnologías de la Información​</v>
      </c>
      <c r="E36" s="47">
        <f>'Cronograma 2021V2'!T34</f>
        <v>44322</v>
      </c>
      <c r="F36" s="47" t="str">
        <f>'Cronograma 2021V2'!U34</f>
        <v>31/12/21​</v>
      </c>
      <c r="G36" s="51" t="str">
        <f>'Cronograma 2021V2'!F34</f>
        <v>Ejercicio de innovación abierta desarrollado</v>
      </c>
      <c r="H36" s="51">
        <f>'Cronograma 2021V2'!G34</f>
        <v>1</v>
      </c>
      <c r="I36" s="48">
        <v>1</v>
      </c>
      <c r="J36" s="49">
        <f t="shared" si="1"/>
        <v>1</v>
      </c>
      <c r="K36" s="49">
        <v>0.9</v>
      </c>
      <c r="L36" s="152" t="s">
        <v>761</v>
      </c>
      <c r="M36" s="152" t="s">
        <v>865</v>
      </c>
      <c r="N36" s="152">
        <v>44416</v>
      </c>
      <c r="O36" s="152" t="s">
        <v>762</v>
      </c>
      <c r="P36" s="152" t="s">
        <v>763</v>
      </c>
      <c r="Q36" s="152" t="s">
        <v>762</v>
      </c>
      <c r="R36" s="152" t="s">
        <v>763</v>
      </c>
      <c r="S36" s="152" t="s">
        <v>764</v>
      </c>
      <c r="T36" s="153" t="s">
        <v>852</v>
      </c>
      <c r="U36" s="153" t="s">
        <v>866</v>
      </c>
      <c r="V36" s="152" t="s">
        <v>867</v>
      </c>
      <c r="W36" s="152" t="s">
        <v>765</v>
      </c>
      <c r="X36" s="152" t="s">
        <v>167</v>
      </c>
      <c r="Y36" s="152" t="s">
        <v>167</v>
      </c>
      <c r="Z36" s="152" t="s">
        <v>167</v>
      </c>
      <c r="AA36" s="152"/>
      <c r="AB36" s="163" t="s">
        <v>727</v>
      </c>
      <c r="AC36" s="325"/>
      <c r="AD36" s="325"/>
      <c r="AE36" s="325"/>
      <c r="AF36" s="325"/>
      <c r="AG36" s="325"/>
      <c r="AH36" s="325"/>
      <c r="AI36" s="325"/>
      <c r="AJ36" s="325"/>
      <c r="AK36" s="325"/>
      <c r="AL36" s="325"/>
      <c r="AM36" s="325"/>
      <c r="AN36" s="325"/>
      <c r="AO36" s="325"/>
      <c r="AP36" s="325"/>
      <c r="AQ36" s="325"/>
      <c r="AR36" s="325"/>
      <c r="AS36" s="325"/>
      <c r="AT36" s="325"/>
      <c r="AU36" s="325"/>
      <c r="AV36" s="325"/>
      <c r="AW36" s="325"/>
      <c r="AX36" s="325"/>
      <c r="AY36" s="325"/>
      <c r="AZ36" s="325"/>
      <c r="BA36" s="325"/>
      <c r="BB36" s="325"/>
      <c r="BC36" s="325"/>
      <c r="BD36" s="325"/>
      <c r="BE36" s="325"/>
      <c r="BF36" s="325"/>
      <c r="BG36" s="325"/>
      <c r="BH36" s="325"/>
      <c r="BI36" s="325"/>
      <c r="BJ36" s="325"/>
      <c r="BK36" s="325"/>
      <c r="BL36" s="325"/>
      <c r="BM36" s="325"/>
      <c r="BN36" s="325"/>
      <c r="BO36" s="325"/>
      <c r="BP36" s="325"/>
      <c r="BQ36" s="325"/>
      <c r="BR36" s="325"/>
      <c r="BS36" s="325"/>
      <c r="BT36" s="325"/>
      <c r="BU36" s="325"/>
      <c r="BV36" s="325"/>
      <c r="BW36" s="325"/>
      <c r="BX36" s="325"/>
      <c r="BY36" s="325"/>
      <c r="BZ36" s="325"/>
      <c r="CA36" s="325"/>
      <c r="CB36" s="325"/>
      <c r="CC36" s="325"/>
      <c r="CD36" s="325"/>
      <c r="CE36" s="325"/>
    </row>
    <row r="37" spans="1:83" ht="96" customHeight="1">
      <c r="A37" s="68" t="str">
        <f>'Cronograma 2021V2'!B35</f>
        <v xml:space="preserve">Promoción efectiva de la participación ciudadana </v>
      </c>
      <c r="B37" s="206">
        <v>42</v>
      </c>
      <c r="C37" s="46" t="str">
        <f>'Cronograma 2021V2'!D35</f>
        <v>Diálogos sobre el avance y retos del modelo de justicia transicional  hacia la paz en Colombia</v>
      </c>
      <c r="D37" s="45" t="str">
        <f>'Cronograma 2021V2'!V35</f>
        <v>Dirección de Justicia Transicional</v>
      </c>
      <c r="E37" s="47">
        <f>'Cronograma 2021V2'!T35</f>
        <v>44362</v>
      </c>
      <c r="F37" s="47">
        <f>'Cronograma 2021V2'!U35</f>
        <v>44561</v>
      </c>
      <c r="G37" s="51" t="str">
        <f>'Cronograma 2021V2'!F35</f>
        <v>Foros realizados</v>
      </c>
      <c r="H37" s="51">
        <f>'Cronograma 2021V2'!G35</f>
        <v>4</v>
      </c>
      <c r="I37" s="48">
        <v>3</v>
      </c>
      <c r="J37" s="49">
        <f t="shared" si="1"/>
        <v>0.75</v>
      </c>
      <c r="K37" s="49">
        <v>0.75</v>
      </c>
      <c r="L37" s="152" t="s">
        <v>751</v>
      </c>
      <c r="M37" s="152" t="s">
        <v>793</v>
      </c>
      <c r="N37" s="152">
        <v>44363</v>
      </c>
      <c r="O37" s="152" t="s">
        <v>745</v>
      </c>
      <c r="P37" s="152" t="s">
        <v>746</v>
      </c>
      <c r="Q37" s="152" t="s">
        <v>745</v>
      </c>
      <c r="R37" s="152" t="s">
        <v>747</v>
      </c>
      <c r="S37" s="152" t="s">
        <v>748</v>
      </c>
      <c r="T37" s="153" t="s">
        <v>853</v>
      </c>
      <c r="U37" s="152" t="s">
        <v>166</v>
      </c>
      <c r="V37" s="152" t="s">
        <v>166</v>
      </c>
      <c r="W37" s="152" t="s">
        <v>749</v>
      </c>
      <c r="X37" s="152" t="s">
        <v>167</v>
      </c>
      <c r="Y37" s="152" t="s">
        <v>167</v>
      </c>
      <c r="Z37" s="152" t="s">
        <v>750</v>
      </c>
      <c r="AA37" s="152"/>
      <c r="AB37" s="211" t="s">
        <v>860</v>
      </c>
      <c r="AC37" s="325"/>
      <c r="AD37" s="325"/>
      <c r="AE37" s="325"/>
      <c r="AF37" s="325"/>
      <c r="AG37" s="325"/>
      <c r="AH37" s="325"/>
      <c r="AI37" s="325"/>
      <c r="AJ37" s="325"/>
      <c r="AK37" s="325"/>
      <c r="AL37" s="325"/>
      <c r="AM37" s="325"/>
      <c r="AN37" s="325"/>
      <c r="AO37" s="325"/>
      <c r="AP37" s="325"/>
      <c r="AQ37" s="325"/>
      <c r="AR37" s="325"/>
      <c r="AS37" s="325"/>
      <c r="AT37" s="325"/>
      <c r="AU37" s="325"/>
      <c r="AV37" s="325"/>
      <c r="AW37" s="325"/>
      <c r="AX37" s="325"/>
      <c r="AY37" s="325"/>
      <c r="AZ37" s="325"/>
      <c r="BA37" s="325"/>
      <c r="BB37" s="325"/>
      <c r="BC37" s="325"/>
      <c r="BD37" s="325"/>
      <c r="BE37" s="325"/>
      <c r="BF37" s="325"/>
      <c r="BG37" s="325"/>
      <c r="BH37" s="325"/>
      <c r="BI37" s="325"/>
      <c r="BJ37" s="325"/>
      <c r="BK37" s="325"/>
      <c r="BL37" s="325"/>
      <c r="BM37" s="325"/>
      <c r="BN37" s="325"/>
      <c r="BO37" s="325"/>
      <c r="BP37" s="325"/>
      <c r="BQ37" s="325"/>
      <c r="BR37" s="325"/>
      <c r="BS37" s="325"/>
      <c r="BT37" s="325"/>
      <c r="BU37" s="325"/>
      <c r="BV37" s="325"/>
      <c r="BW37" s="325"/>
      <c r="BX37" s="325"/>
      <c r="BY37" s="325"/>
      <c r="BZ37" s="325"/>
      <c r="CA37" s="325"/>
      <c r="CB37" s="325"/>
      <c r="CC37" s="325"/>
      <c r="CD37" s="325"/>
      <c r="CE37" s="325"/>
    </row>
    <row r="38" spans="1:83" s="63" customFormat="1" ht="96" customHeight="1">
      <c r="A38" s="68" t="str">
        <f>'Cronograma 2021V2'!B36</f>
        <v xml:space="preserve">Promoción efectiva de la participación ciudadana </v>
      </c>
      <c r="B38" s="206">
        <f>'Cronograma 2021V2'!C36</f>
        <v>43</v>
      </c>
      <c r="C38" s="46" t="str">
        <f>'Cronograma 2021V2'!D36</f>
        <v>Participar en las ferias acércate convocadas por el DAFP.</v>
      </c>
      <c r="D38" s="45" t="str">
        <f>'Cronograma 2021V2'!V36</f>
        <v>Grupo de Servicio al Ciudadano</v>
      </c>
      <c r="E38" s="47">
        <f>'Cronograma 2021V2'!T36</f>
        <v>44392</v>
      </c>
      <c r="F38" s="47">
        <f>'Cronograma 2021V2'!U36</f>
        <v>44561</v>
      </c>
      <c r="G38" s="51" t="str">
        <f>'Cronograma 2021V2'!F36</f>
        <v>Participaciones</v>
      </c>
      <c r="H38" s="51">
        <f>'Cronograma 2021V2'!G36</f>
        <v>2</v>
      </c>
      <c r="I38" s="48">
        <v>1</v>
      </c>
      <c r="J38" s="49">
        <f t="shared" si="1"/>
        <v>0.5</v>
      </c>
      <c r="K38" s="49">
        <v>0.5</v>
      </c>
      <c r="L38" s="153" t="s">
        <v>868</v>
      </c>
      <c r="M38" s="153" t="s">
        <v>869</v>
      </c>
      <c r="N38" s="153" t="s">
        <v>870</v>
      </c>
      <c r="O38" s="153" t="s">
        <v>871</v>
      </c>
      <c r="P38" s="153" t="s">
        <v>870</v>
      </c>
      <c r="Q38" s="153" t="s">
        <v>872</v>
      </c>
      <c r="R38" s="153" t="s">
        <v>873</v>
      </c>
      <c r="S38" s="153" t="s">
        <v>872</v>
      </c>
      <c r="T38" s="153" t="s">
        <v>874</v>
      </c>
      <c r="U38" s="356">
        <v>44440</v>
      </c>
      <c r="V38" s="153" t="s">
        <v>776</v>
      </c>
      <c r="W38" s="153" t="s">
        <v>875</v>
      </c>
      <c r="X38" s="152" t="s">
        <v>167</v>
      </c>
      <c r="Y38" s="152" t="s">
        <v>167</v>
      </c>
      <c r="Z38" s="152" t="s">
        <v>750</v>
      </c>
      <c r="AA38" s="152"/>
      <c r="AB38" s="211" t="s">
        <v>860</v>
      </c>
      <c r="AC38" s="325"/>
      <c r="AD38" s="325"/>
      <c r="AE38" s="325"/>
      <c r="AF38" s="325"/>
      <c r="AG38" s="325"/>
      <c r="AH38" s="325"/>
      <c r="AI38" s="325"/>
      <c r="AJ38" s="325"/>
      <c r="AK38" s="325"/>
      <c r="AL38" s="325"/>
      <c r="AM38" s="325"/>
      <c r="AN38" s="325"/>
      <c r="AO38" s="325"/>
      <c r="AP38" s="325"/>
      <c r="AQ38" s="325"/>
      <c r="AR38" s="325"/>
      <c r="AS38" s="325"/>
      <c r="AT38" s="325"/>
      <c r="AU38" s="325"/>
      <c r="AV38" s="325"/>
      <c r="AW38" s="325"/>
      <c r="AX38" s="325"/>
      <c r="AY38" s="325"/>
      <c r="AZ38" s="325"/>
      <c r="BA38" s="325"/>
      <c r="BB38" s="325"/>
      <c r="BC38" s="325"/>
      <c r="BD38" s="325"/>
      <c r="BE38" s="325"/>
      <c r="BF38" s="325"/>
      <c r="BG38" s="325"/>
      <c r="BH38" s="325"/>
      <c r="BI38" s="325"/>
      <c r="BJ38" s="325"/>
      <c r="BK38" s="325"/>
      <c r="BL38" s="325"/>
      <c r="BM38" s="325"/>
      <c r="BN38" s="325"/>
      <c r="BO38" s="325"/>
      <c r="BP38" s="325"/>
      <c r="BQ38" s="325"/>
      <c r="BR38" s="325"/>
      <c r="BS38" s="325"/>
      <c r="BT38" s="325"/>
      <c r="BU38" s="325"/>
      <c r="BV38" s="325"/>
      <c r="BW38" s="325"/>
      <c r="BX38" s="325"/>
      <c r="BY38" s="325"/>
      <c r="BZ38" s="325"/>
      <c r="CA38" s="325"/>
      <c r="CB38" s="325"/>
      <c r="CC38" s="325"/>
      <c r="CD38" s="325"/>
      <c r="CE38" s="325"/>
    </row>
    <row r="39" spans="1:83" s="63" customFormat="1" ht="96" customHeight="1">
      <c r="A39" s="68" t="str">
        <f>'Cronograma 2021V2'!B37</f>
        <v xml:space="preserve">Condiciones institucionales idóneas para la promoción de la participación </v>
      </c>
      <c r="B39" s="78">
        <v>26</v>
      </c>
      <c r="C39" s="46" t="str">
        <f>'Cronograma 2021V2'!D37</f>
        <v>Elaborar y socializar al interior de la Entidad el diagnóstico del estado actual de la participación ciudadana en la Entidad correspondete a la vigencia.</v>
      </c>
      <c r="D39" s="45" t="str">
        <f>'Cronograma 2021V2'!V37</f>
        <v>Grupo de Servicio al Ciudadano</v>
      </c>
      <c r="E39" s="47">
        <f>'Cronograma 2021V2'!T37</f>
        <v>44211</v>
      </c>
      <c r="F39" s="47">
        <f>'Cronograma 2021V2'!U37</f>
        <v>44255</v>
      </c>
      <c r="G39" s="51" t="str">
        <f>'Cronograma 2021V2'!F37</f>
        <v>Diagnóstico socializado</v>
      </c>
      <c r="H39" s="51">
        <f>'Reporte 1º'!H34</f>
        <v>1</v>
      </c>
      <c r="I39" s="48">
        <f>'Reporte 1º'!I34</f>
        <v>1</v>
      </c>
      <c r="J39" s="62">
        <f>I39/H34</f>
        <v>1</v>
      </c>
      <c r="K39" s="49">
        <v>1</v>
      </c>
      <c r="L39" s="152" t="s">
        <v>728</v>
      </c>
      <c r="M39" s="152" t="s">
        <v>728</v>
      </c>
      <c r="N39" s="152" t="s">
        <v>728</v>
      </c>
      <c r="O39" s="152" t="s">
        <v>728</v>
      </c>
      <c r="P39" s="152" t="s">
        <v>728</v>
      </c>
      <c r="Q39" s="152" t="s">
        <v>728</v>
      </c>
      <c r="R39" s="152" t="s">
        <v>728</v>
      </c>
      <c r="S39" s="152" t="s">
        <v>728</v>
      </c>
      <c r="T39" s="152" t="s">
        <v>728</v>
      </c>
      <c r="U39" s="152" t="s">
        <v>728</v>
      </c>
      <c r="V39" s="152" t="s">
        <v>728</v>
      </c>
      <c r="W39" s="152" t="s">
        <v>728</v>
      </c>
      <c r="X39" s="152" t="s">
        <v>728</v>
      </c>
      <c r="Y39" s="152" t="s">
        <v>728</v>
      </c>
      <c r="Z39" s="152" t="s">
        <v>728</v>
      </c>
      <c r="AA39" s="152"/>
      <c r="AB39" s="214" t="s">
        <v>861</v>
      </c>
      <c r="AC39" s="325"/>
      <c r="AD39" s="325"/>
      <c r="AE39" s="325"/>
      <c r="AF39" s="325"/>
      <c r="AG39" s="325"/>
      <c r="AH39" s="325"/>
      <c r="AI39" s="325"/>
      <c r="AJ39" s="325"/>
      <c r="AK39" s="325"/>
      <c r="AL39" s="325"/>
      <c r="AM39" s="325"/>
      <c r="AN39" s="325"/>
      <c r="AO39" s="325"/>
      <c r="AP39" s="325"/>
      <c r="AQ39" s="325"/>
      <c r="AR39" s="325"/>
      <c r="AS39" s="325"/>
      <c r="AT39" s="325"/>
      <c r="AU39" s="325"/>
      <c r="AV39" s="325"/>
      <c r="AW39" s="325"/>
      <c r="AX39" s="325"/>
      <c r="AY39" s="325"/>
      <c r="AZ39" s="325"/>
      <c r="BA39" s="325"/>
      <c r="BB39" s="325"/>
      <c r="BC39" s="325"/>
      <c r="BD39" s="325"/>
      <c r="BE39" s="325"/>
      <c r="BF39" s="325"/>
      <c r="BG39" s="325"/>
      <c r="BH39" s="325"/>
      <c r="BI39" s="325"/>
      <c r="BJ39" s="325"/>
      <c r="BK39" s="325"/>
      <c r="BL39" s="325"/>
      <c r="BM39" s="325"/>
      <c r="BN39" s="325"/>
      <c r="BO39" s="325"/>
      <c r="BP39" s="325"/>
      <c r="BQ39" s="325"/>
      <c r="BR39" s="325"/>
      <c r="BS39" s="325"/>
      <c r="BT39" s="325"/>
      <c r="BU39" s="325"/>
      <c r="BV39" s="325"/>
      <c r="BW39" s="325"/>
      <c r="BX39" s="325"/>
      <c r="BY39" s="325"/>
      <c r="BZ39" s="325"/>
      <c r="CA39" s="325"/>
      <c r="CB39" s="325"/>
      <c r="CC39" s="325"/>
      <c r="CD39" s="325"/>
      <c r="CE39" s="325"/>
    </row>
    <row r="40" spans="1:83" s="63" customFormat="1" ht="96" customHeight="1">
      <c r="A40" s="68" t="str">
        <f>'Cronograma 2021V2'!B38</f>
        <v xml:space="preserve">Condiciones institucionales idóneas para la promoción de la participación </v>
      </c>
      <c r="B40" s="78">
        <v>27</v>
      </c>
      <c r="C40" s="46" t="str">
        <f>'Cronograma 2021V2'!D38</f>
        <v xml:space="preserve">Realizar mesa de trabajo con la OCI para recribir retroalimentación para el fortalecimiento de la política de participación ciudadana. </v>
      </c>
      <c r="D40" s="45" t="str">
        <f>'Cronograma 2021V2'!V38</f>
        <v>Grupo de Servicio al Ciudadano</v>
      </c>
      <c r="E40" s="47">
        <f>'Cronograma 2021V2'!T38</f>
        <v>44228</v>
      </c>
      <c r="F40" s="47">
        <f>'Cronograma 2021V2'!U38</f>
        <v>44211</v>
      </c>
      <c r="G40" s="51" t="str">
        <f>'Cronograma 2021V2'!F38</f>
        <v>Mesa de trabajo realizada</v>
      </c>
      <c r="H40" s="51">
        <f>'Reporte 1º'!H35</f>
        <v>1</v>
      </c>
      <c r="I40" s="48">
        <f>'Reporte 1º'!I35</f>
        <v>1</v>
      </c>
      <c r="J40" s="62">
        <f>I40/H35</f>
        <v>1</v>
      </c>
      <c r="K40" s="49">
        <v>1</v>
      </c>
      <c r="L40" s="152" t="s">
        <v>728</v>
      </c>
      <c r="M40" s="152" t="s">
        <v>728</v>
      </c>
      <c r="N40" s="152" t="s">
        <v>728</v>
      </c>
      <c r="O40" s="152" t="s">
        <v>728</v>
      </c>
      <c r="P40" s="152" t="s">
        <v>728</v>
      </c>
      <c r="Q40" s="152" t="s">
        <v>728</v>
      </c>
      <c r="R40" s="152" t="s">
        <v>728</v>
      </c>
      <c r="S40" s="152" t="s">
        <v>728</v>
      </c>
      <c r="T40" s="152" t="s">
        <v>728</v>
      </c>
      <c r="U40" s="152" t="s">
        <v>728</v>
      </c>
      <c r="V40" s="152" t="s">
        <v>728</v>
      </c>
      <c r="W40" s="152" t="s">
        <v>728</v>
      </c>
      <c r="X40" s="152" t="s">
        <v>728</v>
      </c>
      <c r="Y40" s="152" t="s">
        <v>728</v>
      </c>
      <c r="Z40" s="152" t="s">
        <v>728</v>
      </c>
      <c r="AA40" s="152"/>
      <c r="AB40" s="214" t="s">
        <v>861</v>
      </c>
      <c r="AC40" s="325"/>
      <c r="AD40" s="325"/>
      <c r="AE40" s="325"/>
      <c r="AF40" s="325"/>
      <c r="AG40" s="325"/>
      <c r="AH40" s="325"/>
      <c r="AI40" s="325"/>
      <c r="AJ40" s="325"/>
      <c r="AK40" s="325"/>
      <c r="AL40" s="325"/>
      <c r="AM40" s="325"/>
      <c r="AN40" s="325"/>
      <c r="AO40" s="325"/>
      <c r="AP40" s="325"/>
      <c r="AQ40" s="325"/>
      <c r="AR40" s="325"/>
      <c r="AS40" s="325"/>
      <c r="AT40" s="325"/>
      <c r="AU40" s="325"/>
      <c r="AV40" s="325"/>
      <c r="AW40" s="325"/>
      <c r="AX40" s="325"/>
      <c r="AY40" s="325"/>
      <c r="AZ40" s="325"/>
      <c r="BA40" s="325"/>
      <c r="BB40" s="325"/>
      <c r="BC40" s="325"/>
      <c r="BD40" s="325"/>
      <c r="BE40" s="325"/>
      <c r="BF40" s="325"/>
      <c r="BG40" s="325"/>
      <c r="BH40" s="325"/>
      <c r="BI40" s="325"/>
      <c r="BJ40" s="325"/>
      <c r="BK40" s="325"/>
      <c r="BL40" s="325"/>
      <c r="BM40" s="325"/>
      <c r="BN40" s="325"/>
      <c r="BO40" s="325"/>
      <c r="BP40" s="325"/>
      <c r="BQ40" s="325"/>
      <c r="BR40" s="325"/>
      <c r="BS40" s="325"/>
      <c r="BT40" s="325"/>
      <c r="BU40" s="325"/>
      <c r="BV40" s="325"/>
      <c r="BW40" s="325"/>
      <c r="BX40" s="325"/>
      <c r="BY40" s="325"/>
      <c r="BZ40" s="325"/>
      <c r="CA40" s="325"/>
      <c r="CB40" s="325"/>
      <c r="CC40" s="325"/>
      <c r="CD40" s="325"/>
      <c r="CE40" s="325"/>
    </row>
    <row r="41" spans="1:83" s="63" customFormat="1" ht="96" customHeight="1">
      <c r="A41" s="68" t="str">
        <f>'Cronograma 2021V2'!B39</f>
        <v xml:space="preserve">Condiciones institucionales idóneas para la promoción de la participación </v>
      </c>
      <c r="B41" s="78">
        <v>28</v>
      </c>
      <c r="C41" s="46" t="str">
        <f>'Cronograma 2021V2'!D39</f>
        <v>Realizar la construcción del proyecto del plan de participación ciudadana 2021 con las dependencias de la Entidad.</v>
      </c>
      <c r="D41" s="45" t="str">
        <f>'Cronograma 2021V2'!V39</f>
        <v>Grupo de Servicio al Ciudadano</v>
      </c>
      <c r="E41" s="47">
        <f>'Cronograma 2021V2'!T39</f>
        <v>44211</v>
      </c>
      <c r="F41" s="47">
        <f>'Cronograma 2021V2'!U39</f>
        <v>44255</v>
      </c>
      <c r="G41" s="51" t="str">
        <f>'Cronograma 2021V2'!F39</f>
        <v>Proyecto de plan construido</v>
      </c>
      <c r="H41" s="51">
        <f>'Reporte 1º'!H36</f>
        <v>1</v>
      </c>
      <c r="I41" s="48">
        <f>'Reporte 1º'!I36</f>
        <v>1</v>
      </c>
      <c r="J41" s="49">
        <f>I41/H36</f>
        <v>1</v>
      </c>
      <c r="K41" s="49">
        <v>1</v>
      </c>
      <c r="L41" s="152" t="s">
        <v>728</v>
      </c>
      <c r="M41" s="152" t="s">
        <v>728</v>
      </c>
      <c r="N41" s="152" t="s">
        <v>728</v>
      </c>
      <c r="O41" s="152" t="s">
        <v>728</v>
      </c>
      <c r="P41" s="152" t="s">
        <v>728</v>
      </c>
      <c r="Q41" s="152" t="s">
        <v>728</v>
      </c>
      <c r="R41" s="152" t="s">
        <v>728</v>
      </c>
      <c r="S41" s="152" t="s">
        <v>728</v>
      </c>
      <c r="T41" s="152" t="s">
        <v>728</v>
      </c>
      <c r="U41" s="152" t="s">
        <v>728</v>
      </c>
      <c r="V41" s="152" t="s">
        <v>728</v>
      </c>
      <c r="W41" s="152" t="s">
        <v>728</v>
      </c>
      <c r="X41" s="152" t="s">
        <v>728</v>
      </c>
      <c r="Y41" s="152" t="s">
        <v>728</v>
      </c>
      <c r="Z41" s="152" t="s">
        <v>728</v>
      </c>
      <c r="AA41" s="152"/>
      <c r="AB41" s="214" t="s">
        <v>861</v>
      </c>
      <c r="AC41" s="325"/>
      <c r="AD41" s="325"/>
      <c r="AE41" s="325"/>
      <c r="AF41" s="325"/>
      <c r="AG41" s="325"/>
      <c r="AH41" s="325"/>
      <c r="AI41" s="325"/>
      <c r="AJ41" s="325"/>
      <c r="AK41" s="325"/>
      <c r="AL41" s="325"/>
      <c r="AM41" s="325"/>
      <c r="AN41" s="325"/>
      <c r="AO41" s="325"/>
      <c r="AP41" s="325"/>
      <c r="AQ41" s="325"/>
      <c r="AR41" s="325"/>
      <c r="AS41" s="325"/>
      <c r="AT41" s="325"/>
      <c r="AU41" s="325"/>
      <c r="AV41" s="325"/>
      <c r="AW41" s="325"/>
      <c r="AX41" s="325"/>
      <c r="AY41" s="325"/>
      <c r="AZ41" s="325"/>
      <c r="BA41" s="325"/>
      <c r="BB41" s="325"/>
      <c r="BC41" s="325"/>
      <c r="BD41" s="325"/>
      <c r="BE41" s="325"/>
      <c r="BF41" s="325"/>
      <c r="BG41" s="325"/>
      <c r="BH41" s="325"/>
      <c r="BI41" s="325"/>
      <c r="BJ41" s="325"/>
      <c r="BK41" s="325"/>
      <c r="BL41" s="325"/>
      <c r="BM41" s="325"/>
      <c r="BN41" s="325"/>
      <c r="BO41" s="325"/>
      <c r="BP41" s="325"/>
      <c r="BQ41" s="325"/>
      <c r="BR41" s="325"/>
      <c r="BS41" s="325"/>
      <c r="BT41" s="325"/>
      <c r="BU41" s="325"/>
      <c r="BV41" s="325"/>
      <c r="BW41" s="325"/>
      <c r="BX41" s="325"/>
      <c r="BY41" s="325"/>
      <c r="BZ41" s="325"/>
      <c r="CA41" s="325"/>
      <c r="CB41" s="325"/>
      <c r="CC41" s="325"/>
      <c r="CD41" s="325"/>
      <c r="CE41" s="325"/>
    </row>
    <row r="42" spans="1:83" s="63" customFormat="1" ht="96" customHeight="1">
      <c r="A42" s="68" t="str">
        <f>'Cronograma 2021V2'!B40</f>
        <v xml:space="preserve">Condiciones institucionales idóneas para la promoción de la participación </v>
      </c>
      <c r="B42" s="78">
        <v>29</v>
      </c>
      <c r="C42" s="46" t="str">
        <f>'Cronograma 2021V2'!D40</f>
        <v>Realizar seguimiento a la implementación del plan de participación ciudadana a través del formato interno de reporte.</v>
      </c>
      <c r="D42" s="45" t="str">
        <f>'Cronograma 2021V2'!V40</f>
        <v>Grupo de Servicio al Ciudadano</v>
      </c>
      <c r="E42" s="47">
        <f>'Cronograma 2021V2'!T40</f>
        <v>44223</v>
      </c>
      <c r="F42" s="47">
        <f>'Cronograma 2021V2'!U40</f>
        <v>44561</v>
      </c>
      <c r="G42" s="51" t="str">
        <f>'Cronograma 2021V2'!F40</f>
        <v>Seguimientos realizados</v>
      </c>
      <c r="H42" s="51">
        <f>'Reporte 1º'!H37</f>
        <v>3</v>
      </c>
      <c r="I42" s="48">
        <v>2</v>
      </c>
      <c r="J42" s="49">
        <f t="shared" ref="J42:J43" si="2">I42/H42</f>
        <v>0.66666666666666663</v>
      </c>
      <c r="K42" s="49">
        <v>0.67</v>
      </c>
      <c r="L42" s="152" t="s">
        <v>825</v>
      </c>
      <c r="M42" s="152" t="s">
        <v>826</v>
      </c>
      <c r="N42" s="152" t="s">
        <v>167</v>
      </c>
      <c r="O42" s="152" t="s">
        <v>167</v>
      </c>
      <c r="P42" s="152" t="s">
        <v>167</v>
      </c>
      <c r="Q42" s="152" t="s">
        <v>167</v>
      </c>
      <c r="R42" s="152" t="s">
        <v>167</v>
      </c>
      <c r="S42" s="152" t="s">
        <v>167</v>
      </c>
      <c r="T42" s="152" t="s">
        <v>167</v>
      </c>
      <c r="U42" s="152" t="s">
        <v>167</v>
      </c>
      <c r="V42" s="152" t="s">
        <v>167</v>
      </c>
      <c r="W42" s="152" t="s">
        <v>167</v>
      </c>
      <c r="X42" s="152" t="s">
        <v>167</v>
      </c>
      <c r="Y42" s="152" t="s">
        <v>167</v>
      </c>
      <c r="Z42" s="152" t="s">
        <v>167</v>
      </c>
      <c r="AA42" s="152"/>
      <c r="AB42" s="211" t="s">
        <v>827</v>
      </c>
      <c r="AC42" s="325"/>
      <c r="AD42" s="325"/>
      <c r="AE42" s="325"/>
      <c r="AF42" s="325"/>
      <c r="AG42" s="325"/>
      <c r="AH42" s="325"/>
      <c r="AI42" s="325"/>
      <c r="AJ42" s="325"/>
      <c r="AK42" s="325"/>
      <c r="AL42" s="325"/>
      <c r="AM42" s="325"/>
      <c r="AN42" s="325"/>
      <c r="AO42" s="325"/>
      <c r="AP42" s="325"/>
      <c r="AQ42" s="325"/>
      <c r="AR42" s="325"/>
      <c r="AS42" s="325"/>
      <c r="AT42" s="325"/>
      <c r="AU42" s="325"/>
      <c r="AV42" s="325"/>
      <c r="AW42" s="325"/>
      <c r="AX42" s="325"/>
      <c r="AY42" s="325"/>
      <c r="AZ42" s="325"/>
      <c r="BA42" s="325"/>
      <c r="BB42" s="325"/>
      <c r="BC42" s="325"/>
      <c r="BD42" s="325"/>
      <c r="BE42" s="325"/>
      <c r="BF42" s="325"/>
      <c r="BG42" s="325"/>
      <c r="BH42" s="325"/>
      <c r="BI42" s="325"/>
      <c r="BJ42" s="325"/>
      <c r="BK42" s="325"/>
      <c r="BL42" s="325"/>
      <c r="BM42" s="325"/>
      <c r="BN42" s="325"/>
      <c r="BO42" s="325"/>
      <c r="BP42" s="325"/>
      <c r="BQ42" s="325"/>
      <c r="BR42" s="325"/>
      <c r="BS42" s="325"/>
      <c r="BT42" s="325"/>
      <c r="BU42" s="325"/>
      <c r="BV42" s="325"/>
      <c r="BW42" s="325"/>
      <c r="BX42" s="325"/>
      <c r="BY42" s="325"/>
      <c r="BZ42" s="325"/>
      <c r="CA42" s="325"/>
      <c r="CB42" s="325"/>
      <c r="CC42" s="325"/>
      <c r="CD42" s="325"/>
      <c r="CE42" s="325"/>
    </row>
    <row r="43" spans="1:83" ht="96" customHeight="1">
      <c r="A43" s="68" t="str">
        <f>'Cronograma 2021V2'!B41</f>
        <v xml:space="preserve">Condiciones institucionales idóneas para la promoción de la participación </v>
      </c>
      <c r="B43" s="78">
        <v>30</v>
      </c>
      <c r="C43" s="46" t="str">
        <f>'Cronograma 2021V2'!D41</f>
        <v>Construir y publicar informe de resultados obtenidos de las diferentes actividades de participación ciudadana adelantadas en el plan 2020 y las buenas prácticas identificadas.</v>
      </c>
      <c r="D43" s="45" t="str">
        <f>'Cronograma 2021V2'!V41</f>
        <v>Grupo de Servicio al Ciudadano</v>
      </c>
      <c r="E43" s="47">
        <f>'Cronograma 2021V2'!T41</f>
        <v>44378</v>
      </c>
      <c r="F43" s="47">
        <f>'Cronograma 2021V2'!U41</f>
        <v>44576</v>
      </c>
      <c r="G43" s="51" t="str">
        <f>'Cronograma 2021V2'!F41</f>
        <v>Informe socializado (semestral)</v>
      </c>
      <c r="H43" s="51">
        <f>'Reporte 1º'!H38</f>
        <v>1</v>
      </c>
      <c r="I43" s="48">
        <f>'Reporte 1º'!I38</f>
        <v>1</v>
      </c>
      <c r="J43" s="49">
        <f t="shared" si="2"/>
        <v>1</v>
      </c>
      <c r="K43" s="49">
        <v>1</v>
      </c>
      <c r="L43" s="152" t="s">
        <v>728</v>
      </c>
      <c r="M43" s="152" t="s">
        <v>728</v>
      </c>
      <c r="N43" s="152" t="s">
        <v>728</v>
      </c>
      <c r="O43" s="152" t="s">
        <v>728</v>
      </c>
      <c r="P43" s="152" t="s">
        <v>728</v>
      </c>
      <c r="Q43" s="152" t="s">
        <v>728</v>
      </c>
      <c r="R43" s="152" t="s">
        <v>728</v>
      </c>
      <c r="S43" s="152" t="s">
        <v>728</v>
      </c>
      <c r="T43" s="152" t="s">
        <v>728</v>
      </c>
      <c r="U43" s="152" t="s">
        <v>728</v>
      </c>
      <c r="V43" s="152" t="s">
        <v>728</v>
      </c>
      <c r="W43" s="152" t="s">
        <v>728</v>
      </c>
      <c r="X43" s="152" t="s">
        <v>728</v>
      </c>
      <c r="Y43" s="152" t="s">
        <v>728</v>
      </c>
      <c r="Z43" s="152" t="s">
        <v>728</v>
      </c>
      <c r="AA43" s="152"/>
      <c r="AB43" s="214" t="s">
        <v>861</v>
      </c>
      <c r="AC43" s="325"/>
      <c r="AD43" s="325"/>
      <c r="AE43" s="325"/>
      <c r="AF43" s="325"/>
      <c r="AG43" s="325"/>
      <c r="AH43" s="325"/>
      <c r="AI43" s="325"/>
      <c r="AJ43" s="325"/>
      <c r="AK43" s="325"/>
      <c r="AL43" s="325"/>
      <c r="AM43" s="325"/>
      <c r="AN43" s="325"/>
      <c r="AO43" s="325"/>
      <c r="AP43" s="325"/>
      <c r="AQ43" s="325"/>
      <c r="AR43" s="325"/>
      <c r="AS43" s="325"/>
      <c r="AT43" s="325"/>
      <c r="AU43" s="325"/>
      <c r="AV43" s="325"/>
      <c r="AW43" s="325"/>
      <c r="AX43" s="325"/>
      <c r="AY43" s="325"/>
      <c r="AZ43" s="325"/>
      <c r="BA43" s="325"/>
      <c r="BB43" s="325"/>
      <c r="BC43" s="325"/>
      <c r="BD43" s="325"/>
      <c r="BE43" s="325"/>
      <c r="BF43" s="325"/>
      <c r="BG43" s="325"/>
      <c r="BH43" s="325"/>
      <c r="BI43" s="325"/>
      <c r="BJ43" s="325"/>
      <c r="BK43" s="325"/>
      <c r="BL43" s="325"/>
      <c r="BM43" s="325"/>
      <c r="BN43" s="325"/>
      <c r="BO43" s="325"/>
      <c r="BP43" s="325"/>
      <c r="BQ43" s="325"/>
      <c r="BR43" s="325"/>
      <c r="BS43" s="325"/>
      <c r="BT43" s="325"/>
      <c r="BU43" s="325"/>
      <c r="BV43" s="325"/>
      <c r="BW43" s="325"/>
      <c r="BX43" s="325"/>
      <c r="BY43" s="325"/>
      <c r="BZ43" s="325"/>
      <c r="CA43" s="325"/>
      <c r="CB43" s="325"/>
      <c r="CC43" s="325"/>
      <c r="CD43" s="325"/>
      <c r="CE43" s="325"/>
    </row>
    <row r="44" spans="1:83" s="63" customFormat="1" ht="96" customHeight="1">
      <c r="A44" s="68" t="str">
        <f>'Cronograma 2021V2'!B42</f>
        <v xml:space="preserve">Condiciones institucionales idóneas para la promoción de la participación </v>
      </c>
      <c r="B44" s="78">
        <v>31</v>
      </c>
      <c r="C44" s="46" t="str">
        <f>'Cronograma 2021V2'!D42</f>
        <v>Robustecer y mantener actualizado el espacio virtual ¡MinJusticia te escucha! para la promoción del gobierno abierto.</v>
      </c>
      <c r="D44" s="45" t="str">
        <f>'Cronograma 2021V2'!V42</f>
        <v>Grupo de Servicio al Ciudadano</v>
      </c>
      <c r="E44" s="47">
        <f>'Cronograma 2021V2'!T42</f>
        <v>44287</v>
      </c>
      <c r="F44" s="47">
        <f>'Cronograma 2021V2'!U42</f>
        <v>44561</v>
      </c>
      <c r="G44" s="51" t="str">
        <f>'Cronograma 2021V2'!F42</f>
        <v>Actualizaciones realizadas</v>
      </c>
      <c r="H44" s="51">
        <f>'Reporte 1º'!H39</f>
        <v>2</v>
      </c>
      <c r="I44" s="48">
        <v>1.5</v>
      </c>
      <c r="J44" s="62">
        <f>I44/H44</f>
        <v>0.75</v>
      </c>
      <c r="K44" s="49">
        <v>0.75</v>
      </c>
      <c r="L44" s="152" t="s">
        <v>828</v>
      </c>
      <c r="M44" s="152" t="s">
        <v>829</v>
      </c>
      <c r="N44" s="152" t="s">
        <v>167</v>
      </c>
      <c r="O44" s="152" t="s">
        <v>167</v>
      </c>
      <c r="P44" s="152" t="s">
        <v>167</v>
      </c>
      <c r="Q44" s="152" t="s">
        <v>167</v>
      </c>
      <c r="R44" s="152" t="s">
        <v>167</v>
      </c>
      <c r="S44" s="152" t="s">
        <v>167</v>
      </c>
      <c r="T44" s="152" t="s">
        <v>167</v>
      </c>
      <c r="U44" s="152" t="s">
        <v>167</v>
      </c>
      <c r="V44" s="152" t="s">
        <v>167</v>
      </c>
      <c r="W44" s="152" t="s">
        <v>167</v>
      </c>
      <c r="X44" s="152" t="s">
        <v>167</v>
      </c>
      <c r="Y44" s="152" t="s">
        <v>167</v>
      </c>
      <c r="Z44" s="152" t="s">
        <v>167</v>
      </c>
      <c r="AA44" s="152"/>
      <c r="AB44" s="211" t="s">
        <v>827</v>
      </c>
      <c r="AC44" s="325"/>
      <c r="AD44" s="325"/>
      <c r="AE44" s="325"/>
      <c r="AF44" s="325"/>
      <c r="AG44" s="325"/>
      <c r="AH44" s="325"/>
      <c r="AI44" s="325"/>
      <c r="AJ44" s="325"/>
      <c r="AK44" s="325"/>
      <c r="AL44" s="325"/>
      <c r="AM44" s="325"/>
      <c r="AN44" s="325"/>
      <c r="AO44" s="325"/>
      <c r="AP44" s="325"/>
      <c r="AQ44" s="325"/>
      <c r="AR44" s="325"/>
      <c r="AS44" s="325"/>
      <c r="AT44" s="325"/>
      <c r="AU44" s="325"/>
      <c r="AV44" s="325"/>
      <c r="AW44" s="325"/>
      <c r="AX44" s="325"/>
      <c r="AY44" s="325"/>
      <c r="AZ44" s="325"/>
      <c r="BA44" s="325"/>
      <c r="BB44" s="325"/>
      <c r="BC44" s="325"/>
      <c r="BD44" s="325"/>
      <c r="BE44" s="325"/>
      <c r="BF44" s="325"/>
      <c r="BG44" s="325"/>
      <c r="BH44" s="325"/>
      <c r="BI44" s="325"/>
      <c r="BJ44" s="325"/>
      <c r="BK44" s="325"/>
      <c r="BL44" s="325"/>
      <c r="BM44" s="325"/>
      <c r="BN44" s="325"/>
      <c r="BO44" s="325"/>
      <c r="BP44" s="325"/>
      <c r="BQ44" s="325"/>
      <c r="BR44" s="325"/>
      <c r="BS44" s="325"/>
      <c r="BT44" s="325"/>
      <c r="BU44" s="325"/>
      <c r="BV44" s="325"/>
      <c r="BW44" s="325"/>
      <c r="BX44" s="325"/>
      <c r="BY44" s="325"/>
      <c r="BZ44" s="325"/>
      <c r="CA44" s="325"/>
      <c r="CB44" s="325"/>
      <c r="CC44" s="325"/>
      <c r="CD44" s="325"/>
      <c r="CE44" s="325"/>
    </row>
    <row r="45" spans="1:83" ht="96" customHeight="1">
      <c r="A45" s="68" t="str">
        <f>'Cronograma 2021V2'!B43</f>
        <v xml:space="preserve">Condiciones institucionales idóneas para la promoción de la participación </v>
      </c>
      <c r="B45" s="78">
        <v>32</v>
      </c>
      <c r="C45" s="46" t="str">
        <f>'Cronograma 2021V2'!D43</f>
        <v>Realizar la publicación de los formatos internos de reporte del plan de participación ciudadana en página web y datos abiertos.</v>
      </c>
      <c r="D45" s="45" t="str">
        <f>'Cronograma 2021V2'!V43</f>
        <v>Grupo de Servicio al Ciudadano</v>
      </c>
      <c r="E45" s="47">
        <f>'Cronograma 2021V2'!T43</f>
        <v>44223</v>
      </c>
      <c r="F45" s="47">
        <f>'Cronograma 2021V2'!U43</f>
        <v>44561</v>
      </c>
      <c r="G45" s="51" t="str">
        <f>'Cronograma 2021V2'!F43</f>
        <v>Formatos publicados</v>
      </c>
      <c r="H45" s="51">
        <f>'Reporte 1º'!H40</f>
        <v>3</v>
      </c>
      <c r="I45" s="48">
        <v>2</v>
      </c>
      <c r="J45" s="62">
        <f>I45/H45</f>
        <v>0.66666666666666663</v>
      </c>
      <c r="K45" s="49">
        <v>0.67</v>
      </c>
      <c r="L45" s="152" t="s">
        <v>830</v>
      </c>
      <c r="M45" s="152" t="s">
        <v>831</v>
      </c>
      <c r="N45" s="152" t="s">
        <v>167</v>
      </c>
      <c r="O45" s="152" t="s">
        <v>167</v>
      </c>
      <c r="P45" s="152" t="s">
        <v>167</v>
      </c>
      <c r="Q45" s="152" t="s">
        <v>167</v>
      </c>
      <c r="R45" s="152" t="s">
        <v>167</v>
      </c>
      <c r="S45" s="152" t="s">
        <v>167</v>
      </c>
      <c r="T45" s="152" t="s">
        <v>167</v>
      </c>
      <c r="U45" s="152" t="s">
        <v>167</v>
      </c>
      <c r="V45" s="152" t="s">
        <v>167</v>
      </c>
      <c r="W45" s="152" t="s">
        <v>167</v>
      </c>
      <c r="X45" s="152" t="s">
        <v>167</v>
      </c>
      <c r="Y45" s="152" t="s">
        <v>167</v>
      </c>
      <c r="Z45" s="152" t="s">
        <v>167</v>
      </c>
      <c r="AA45" s="152"/>
      <c r="AB45" s="211" t="s">
        <v>827</v>
      </c>
    </row>
    <row r="46" spans="1:83" ht="270">
      <c r="A46" s="68" t="str">
        <f>'Cronograma 2021V2'!B44</f>
        <v xml:space="preserve">Condiciones institucionales idóneas para la promoción de la participación </v>
      </c>
      <c r="B46" s="78">
        <v>33</v>
      </c>
      <c r="C46" s="46" t="str">
        <f>'Cronograma 2021V2'!D44</f>
        <v>Realizar la caracterización de grupos de valor para las estrategias de Rendición de Cuentas del Ministerio y de participación ciudadana.</v>
      </c>
      <c r="D46" s="45" t="str">
        <f>'Cronograma 2021V2'!V44</f>
        <v>Grupo de Servicio al Ciudadano</v>
      </c>
      <c r="E46" s="47">
        <f>'Cronograma 2021V2'!T44</f>
        <v>44378</v>
      </c>
      <c r="F46" s="202">
        <f>'Cronograma 2021V2'!U44</f>
        <v>44561</v>
      </c>
      <c r="G46" s="203" t="str">
        <f>'Cronograma 2021V2'!F44</f>
        <v>Caracterización construida</v>
      </c>
      <c r="H46" s="51">
        <f>'Reporte 1º'!H41</f>
        <v>1</v>
      </c>
      <c r="I46" s="48">
        <v>0</v>
      </c>
      <c r="J46" s="49">
        <f t="shared" ref="J46" si="3">I46/H46</f>
        <v>0</v>
      </c>
      <c r="K46" s="49">
        <v>0.3</v>
      </c>
      <c r="L46" s="152" t="s">
        <v>832</v>
      </c>
      <c r="M46" s="152" t="s">
        <v>833</v>
      </c>
      <c r="N46" s="152" t="s">
        <v>167</v>
      </c>
      <c r="O46" s="152" t="s">
        <v>167</v>
      </c>
      <c r="P46" s="152" t="s">
        <v>167</v>
      </c>
      <c r="Q46" s="152" t="s">
        <v>167</v>
      </c>
      <c r="R46" s="152" t="s">
        <v>167</v>
      </c>
      <c r="S46" s="152" t="s">
        <v>167</v>
      </c>
      <c r="T46" s="152" t="s">
        <v>167</v>
      </c>
      <c r="U46" s="152" t="s">
        <v>167</v>
      </c>
      <c r="V46" s="152" t="s">
        <v>167</v>
      </c>
      <c r="W46" s="152" t="s">
        <v>167</v>
      </c>
      <c r="X46" s="152" t="s">
        <v>167</v>
      </c>
      <c r="Y46" s="152" t="s">
        <v>167</v>
      </c>
      <c r="Z46" s="152" t="s">
        <v>167</v>
      </c>
      <c r="AA46" s="152"/>
      <c r="AB46" s="211" t="s">
        <v>827</v>
      </c>
    </row>
    <row r="47" spans="1:83" ht="409.6">
      <c r="A47" s="68" t="str">
        <f>'Cronograma 2021V2'!B45</f>
        <v>Fomento de la cultura institucional de participación ciudadana</v>
      </c>
      <c r="B47" s="78">
        <v>34</v>
      </c>
      <c r="C47" s="46" t="str">
        <f>'Cronograma 2021V2'!D45</f>
        <v>Realizar jornadas de sensibilización sobre caracterización de grupos de interés y participación ciudadana en la gestión pública dirigidas a los enlaces de participación de la Entidad.</v>
      </c>
      <c r="D47" s="45" t="str">
        <f>'Cronograma 2021V2'!V45</f>
        <v>Grupo de Servicio al Ciudadano</v>
      </c>
      <c r="E47" s="47">
        <f>'Cronograma 2021V2'!T45</f>
        <v>44223</v>
      </c>
      <c r="F47" s="202">
        <f>'Cronograma 2021V2'!U45</f>
        <v>44530</v>
      </c>
      <c r="G47" s="203" t="str">
        <f>'Cronograma 2021V2'!F45</f>
        <v>Jornadas realizadas</v>
      </c>
      <c r="H47" s="51">
        <f>'Reporte 1º'!H42</f>
        <v>2</v>
      </c>
      <c r="I47" s="48">
        <v>4</v>
      </c>
      <c r="J47" s="49">
        <v>1</v>
      </c>
      <c r="K47" s="49">
        <v>1</v>
      </c>
      <c r="L47" s="152" t="s">
        <v>834</v>
      </c>
      <c r="M47" s="152" t="s">
        <v>835</v>
      </c>
      <c r="N47" s="152" t="s">
        <v>847</v>
      </c>
      <c r="O47" s="152" t="s">
        <v>848</v>
      </c>
      <c r="P47" s="152" t="s">
        <v>847</v>
      </c>
      <c r="Q47" s="152" t="s">
        <v>848</v>
      </c>
      <c r="R47" s="152" t="s">
        <v>849</v>
      </c>
      <c r="S47" s="152" t="s">
        <v>848</v>
      </c>
      <c r="T47" s="152" t="s">
        <v>857</v>
      </c>
      <c r="U47" s="152" t="s">
        <v>167</v>
      </c>
      <c r="V47" s="152" t="s">
        <v>167</v>
      </c>
      <c r="W47" s="152" t="s">
        <v>167</v>
      </c>
      <c r="X47" s="152" t="s">
        <v>167</v>
      </c>
      <c r="Y47" s="152" t="s">
        <v>167</v>
      </c>
      <c r="Z47" s="152" t="s">
        <v>167</v>
      </c>
      <c r="AA47" s="152"/>
      <c r="AB47" s="163" t="s">
        <v>836</v>
      </c>
    </row>
    <row r="48" spans="1:83" ht="356">
      <c r="A48" s="68" t="str">
        <f>'Cronograma 2021V2'!B46</f>
        <v>Fomento de la cultura institucional de participación ciudadana</v>
      </c>
      <c r="B48" s="78">
        <v>35</v>
      </c>
      <c r="C48" s="46" t="str">
        <f>'Cronograma 2021V2'!D46</f>
        <v>Cualificar a los grupos de interés sobre participación ciudadana y veedurías.</v>
      </c>
      <c r="D48" s="45" t="str">
        <f>'Cronograma 2021V2'!V46</f>
        <v>Grupo de Servicio al Ciudadano</v>
      </c>
      <c r="E48" s="47">
        <f>'Cronograma 2021V2'!T46</f>
        <v>44256</v>
      </c>
      <c r="F48" s="202">
        <f>'Cronograma 2021V2'!U46</f>
        <v>44530</v>
      </c>
      <c r="G48" s="203" t="str">
        <f>'Cronograma 2021V2'!F46</f>
        <v>Cualificación realizada (capacitación y/o sensibilización)</v>
      </c>
      <c r="H48" s="51">
        <f>'Reporte 1º'!H43</f>
        <v>2</v>
      </c>
      <c r="I48" s="48">
        <v>4</v>
      </c>
      <c r="J48" s="49">
        <v>1</v>
      </c>
      <c r="K48" s="49">
        <v>1</v>
      </c>
      <c r="L48" s="152" t="s">
        <v>837</v>
      </c>
      <c r="M48" s="152" t="s">
        <v>838</v>
      </c>
      <c r="N48" s="152">
        <v>44387</v>
      </c>
      <c r="O48" s="152" t="s">
        <v>839</v>
      </c>
      <c r="P48" s="152">
        <v>44413</v>
      </c>
      <c r="Q48" s="152" t="s">
        <v>840</v>
      </c>
      <c r="R48" s="152" t="s">
        <v>841</v>
      </c>
      <c r="S48" s="152" t="s">
        <v>842</v>
      </c>
      <c r="T48" s="152" t="s">
        <v>843</v>
      </c>
      <c r="U48" s="152">
        <v>44439</v>
      </c>
      <c r="V48" s="152" t="s">
        <v>776</v>
      </c>
      <c r="W48" s="152" t="s">
        <v>844</v>
      </c>
      <c r="X48" s="152" t="s">
        <v>845</v>
      </c>
      <c r="Y48" s="152" t="s">
        <v>846</v>
      </c>
      <c r="Z48" s="152">
        <v>44433</v>
      </c>
      <c r="AA48" s="152"/>
      <c r="AB48" s="163" t="s">
        <v>836</v>
      </c>
    </row>
    <row r="49" spans="1:28" ht="356">
      <c r="A49" s="68" t="s">
        <v>32</v>
      </c>
      <c r="B49" s="206">
        <v>36</v>
      </c>
      <c r="C49" s="46" t="str">
        <f>'Cronograma 2021V2'!D47</f>
        <v>Realizar diálogos de saberes con los grupos de interés del sector administrativo de la justicia sobre control social y conformación de veedurías</v>
      </c>
      <c r="D49" s="45" t="str">
        <f>'Cronograma 2021V2'!V47</f>
        <v>Grupo de Servicio al Ciudadano</v>
      </c>
      <c r="E49" s="47">
        <f>'Cronograma 2021V2'!T47</f>
        <v>44287</v>
      </c>
      <c r="F49" s="202">
        <f>'Cronograma 2021V2'!U47</f>
        <v>44561</v>
      </c>
      <c r="G49" s="203" t="str">
        <f>'Cronograma 2021V2'!F47</f>
        <v>Diálogos realizados</v>
      </c>
      <c r="H49" s="51">
        <f>'Reporte 1º'!H44</f>
        <v>1</v>
      </c>
      <c r="I49" s="48">
        <v>3</v>
      </c>
      <c r="J49" s="49">
        <v>1</v>
      </c>
      <c r="K49" s="49">
        <v>1</v>
      </c>
      <c r="L49" s="152" t="s">
        <v>837</v>
      </c>
      <c r="M49" s="152" t="s">
        <v>838</v>
      </c>
      <c r="N49" s="152">
        <v>44387</v>
      </c>
      <c r="O49" s="152" t="s">
        <v>839</v>
      </c>
      <c r="P49" s="152">
        <v>44413</v>
      </c>
      <c r="Q49" s="152" t="s">
        <v>840</v>
      </c>
      <c r="R49" s="152" t="s">
        <v>841</v>
      </c>
      <c r="S49" s="152" t="s">
        <v>842</v>
      </c>
      <c r="T49" s="152" t="s">
        <v>843</v>
      </c>
      <c r="U49" s="152">
        <v>44439</v>
      </c>
      <c r="V49" s="152" t="s">
        <v>776</v>
      </c>
      <c r="W49" s="152" t="s">
        <v>844</v>
      </c>
      <c r="X49" s="152" t="s">
        <v>845</v>
      </c>
      <c r="Y49" s="152" t="s">
        <v>846</v>
      </c>
      <c r="Z49" s="152">
        <v>44433</v>
      </c>
      <c r="AA49" s="152"/>
      <c r="AB49" s="163" t="s">
        <v>836</v>
      </c>
    </row>
    <row r="50" spans="1:28" ht="409.6">
      <c r="A50" s="68" t="str">
        <f>'Cronograma 2021V2'!B48</f>
        <v>Fomento de la cultura institucional de participación ciudadana</v>
      </c>
      <c r="B50" s="78">
        <v>37</v>
      </c>
      <c r="C50" s="46" t="str">
        <f>'Cronograma 2021V2'!D48</f>
        <v>Gestionando la Integridad en el Ministerio de Justicia y del Derecho</v>
      </c>
      <c r="D50" s="45" t="str">
        <f>'Cronograma 2021V2'!V48</f>
        <v>Grupo de Gestión Humana</v>
      </c>
      <c r="E50" s="47">
        <f>'Cronograma 2021V2'!T48</f>
        <v>44256</v>
      </c>
      <c r="F50" s="202">
        <f>'Cronograma 2021V2'!U48</f>
        <v>44561</v>
      </c>
      <c r="G50" s="203" t="str">
        <f>'Cronograma 2021V2'!F48</f>
        <v>Número de actividades de participación 
Número de participantes en cada actividad</v>
      </c>
      <c r="H50" s="51">
        <f>'Reporte 1º'!H45</f>
        <v>6</v>
      </c>
      <c r="I50" s="48">
        <f>'Reporte 1º'!I45</f>
        <v>6</v>
      </c>
      <c r="J50" s="49">
        <v>1</v>
      </c>
      <c r="K50" s="49">
        <v>1</v>
      </c>
      <c r="L50" s="152" t="s">
        <v>804</v>
      </c>
      <c r="M50" s="152" t="s">
        <v>805</v>
      </c>
      <c r="N50" s="152" t="s">
        <v>783</v>
      </c>
      <c r="O50" s="152" t="s">
        <v>784</v>
      </c>
      <c r="P50" s="152" t="s">
        <v>785</v>
      </c>
      <c r="Q50" s="152" t="s">
        <v>786</v>
      </c>
      <c r="R50" s="152" t="s">
        <v>786</v>
      </c>
      <c r="S50" s="152" t="s">
        <v>786</v>
      </c>
      <c r="T50" s="152" t="s">
        <v>787</v>
      </c>
      <c r="U50" s="152" t="s">
        <v>788</v>
      </c>
      <c r="V50" s="152" t="s">
        <v>789</v>
      </c>
      <c r="W50" s="152" t="s">
        <v>790</v>
      </c>
      <c r="X50" s="152" t="s">
        <v>167</v>
      </c>
      <c r="Y50" s="152" t="s">
        <v>167</v>
      </c>
      <c r="Z50" s="152" t="s">
        <v>167</v>
      </c>
      <c r="AA50" s="152" t="s">
        <v>640</v>
      </c>
      <c r="AB50" s="163" t="s">
        <v>727</v>
      </c>
    </row>
    <row r="51" spans="1:28" ht="409.6">
      <c r="A51" s="68" t="str">
        <f>'Cronograma 2021V2'!B49</f>
        <v>Fomento de la cultura institucional de participación ciudadana</v>
      </c>
      <c r="B51" s="206">
        <v>38</v>
      </c>
      <c r="C51" s="46" t="str">
        <f>'Cronograma 2021V2'!D49</f>
        <v xml:space="preserve">Jornada de información y alistamiento de la Conciliatón nacional 2021 </v>
      </c>
      <c r="D51" s="45" t="str">
        <f>'Cronograma 2021V2'!V49</f>
        <v>Dirección de Métodos Alternativos de Solución de Conflictos (Programa Nacional de Conciliación Extrajudicial en Derecho, Arbitraje y Amigable Composición)</v>
      </c>
      <c r="E51" s="47">
        <f>'Cronograma 2021V2'!T49</f>
        <v>44348</v>
      </c>
      <c r="F51" s="202">
        <f>'Cronograma 2021V2'!U49</f>
        <v>44358</v>
      </c>
      <c r="G51" s="203" t="str">
        <f>'Cronograma 2021V2'!F49</f>
        <v>Jornada virtual realizada</v>
      </c>
      <c r="H51" s="203">
        <f>'Cronograma 2021V2'!G49</f>
        <v>1</v>
      </c>
      <c r="I51" s="205">
        <v>1</v>
      </c>
      <c r="J51" s="49">
        <f>I51/H51</f>
        <v>1</v>
      </c>
      <c r="K51" s="49">
        <v>1</v>
      </c>
      <c r="L51" s="152" t="s">
        <v>716</v>
      </c>
      <c r="M51" s="152" t="s">
        <v>717</v>
      </c>
      <c r="N51" s="152" t="s">
        <v>718</v>
      </c>
      <c r="O51" s="152" t="s">
        <v>719</v>
      </c>
      <c r="P51" s="152">
        <v>44357</v>
      </c>
      <c r="Q51" s="152" t="s">
        <v>720</v>
      </c>
      <c r="R51" s="152">
        <v>44358</v>
      </c>
      <c r="S51" s="152" t="s">
        <v>721</v>
      </c>
      <c r="T51" s="152" t="s">
        <v>722</v>
      </c>
      <c r="U51" s="152">
        <v>44358</v>
      </c>
      <c r="V51" s="152" t="s">
        <v>723</v>
      </c>
      <c r="W51" s="152" t="s">
        <v>724</v>
      </c>
      <c r="X51" s="152" t="s">
        <v>725</v>
      </c>
      <c r="Y51" s="152" t="s">
        <v>167</v>
      </c>
      <c r="Z51" s="152" t="s">
        <v>167</v>
      </c>
      <c r="AA51" s="152" t="s">
        <v>726</v>
      </c>
      <c r="AB51" s="163" t="s">
        <v>727</v>
      </c>
    </row>
  </sheetData>
  <autoFilter ref="A8:CE51" xr:uid="{00000000-0009-0000-0000-00000100000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filterColumn colId="58" showButton="0"/>
    <filterColumn colId="59" showButton="0"/>
    <filterColumn colId="60" showButton="0"/>
    <filterColumn colId="61" showButton="0"/>
    <filterColumn colId="62" showButton="0"/>
    <filterColumn colId="63" showButton="0"/>
    <filterColumn colId="64" showButton="0"/>
    <filterColumn colId="65" showButton="0"/>
    <filterColumn colId="66" showButton="0"/>
    <filterColumn colId="67" showButton="0"/>
    <filterColumn colId="68" showButton="0"/>
    <filterColumn colId="69" showButton="0"/>
    <filterColumn colId="70" showButton="0"/>
    <filterColumn colId="71" showButton="0"/>
    <filterColumn colId="72" showButton="0"/>
    <filterColumn colId="73" showButton="0"/>
    <filterColumn colId="74" showButton="0"/>
    <filterColumn colId="75" showButton="0"/>
    <filterColumn colId="76" showButton="0"/>
    <filterColumn colId="77" showButton="0"/>
    <filterColumn colId="78" showButton="0"/>
    <filterColumn colId="79" showButton="0"/>
    <filterColumn colId="80" showButton="0"/>
    <filterColumn colId="81" showButton="0"/>
  </autoFilter>
  <mergeCells count="34">
    <mergeCell ref="A6:AB6"/>
    <mergeCell ref="A7:A8"/>
    <mergeCell ref="B7:B8"/>
    <mergeCell ref="C7:C8"/>
    <mergeCell ref="D7:D8"/>
    <mergeCell ref="E7:E8"/>
    <mergeCell ref="F7:F8"/>
    <mergeCell ref="G7:G8"/>
    <mergeCell ref="R7:T7"/>
    <mergeCell ref="U7:V7"/>
    <mergeCell ref="W7:W8"/>
    <mergeCell ref="X7:Z7"/>
    <mergeCell ref="AA7:AA8"/>
    <mergeCell ref="AA1:AB5"/>
    <mergeCell ref="AC1:CE44"/>
    <mergeCell ref="A2:G2"/>
    <mergeCell ref="H2:J2"/>
    <mergeCell ref="L2:M2"/>
    <mergeCell ref="A3:C5"/>
    <mergeCell ref="D3:G3"/>
    <mergeCell ref="H7:M7"/>
    <mergeCell ref="N7:O7"/>
    <mergeCell ref="H3:N3"/>
    <mergeCell ref="D4:G4"/>
    <mergeCell ref="H4:N4"/>
    <mergeCell ref="D5:G5"/>
    <mergeCell ref="H5:N5"/>
    <mergeCell ref="AB7:AB8"/>
    <mergeCell ref="P7:Q7"/>
    <mergeCell ref="R2:T2"/>
    <mergeCell ref="R3:T5"/>
    <mergeCell ref="P2:Q5"/>
    <mergeCell ref="D1:T1"/>
    <mergeCell ref="U1:W1"/>
  </mergeCells>
  <conditionalFormatting sqref="J9:K9 K10:K33 J11 J14:J19 J24:J25 J29 J32:J38 J39:K47 J49:K51 K48">
    <cfRule type="cellIs" dxfId="31" priority="49" operator="equal">
      <formula>1</formula>
    </cfRule>
    <cfRule type="cellIs" dxfId="30" priority="50" operator="between">
      <formula>0.01</formula>
      <formula>0.99</formula>
    </cfRule>
    <cfRule type="cellIs" dxfId="29" priority="51" operator="equal">
      <formula>0</formula>
    </cfRule>
    <cfRule type="containsText" dxfId="28" priority="52" operator="containsText" text="0%">
      <formula>NOT(ISERROR(SEARCH("0%",J9)))</formula>
    </cfRule>
  </conditionalFormatting>
  <conditionalFormatting sqref="J10 J12:J13 J20 J22:J23">
    <cfRule type="cellIs" dxfId="27" priority="45" operator="equal">
      <formula>1</formula>
    </cfRule>
    <cfRule type="cellIs" dxfId="26" priority="46" operator="between">
      <formula>0.01</formula>
      <formula>0.99</formula>
    </cfRule>
    <cfRule type="cellIs" dxfId="25" priority="47" operator="equal">
      <formula>0</formula>
    </cfRule>
    <cfRule type="containsText" dxfId="24" priority="48" operator="containsText" text="0%">
      <formula>NOT(ISERROR(SEARCH("0%",J10)))</formula>
    </cfRule>
  </conditionalFormatting>
  <conditionalFormatting sqref="J21">
    <cfRule type="cellIs" dxfId="23" priority="25" operator="equal">
      <formula>1</formula>
    </cfRule>
    <cfRule type="cellIs" dxfId="22" priority="26" operator="between">
      <formula>0.01</formula>
      <formula>0.99</formula>
    </cfRule>
    <cfRule type="cellIs" dxfId="21" priority="27" operator="equal">
      <formula>0</formula>
    </cfRule>
    <cfRule type="containsText" dxfId="20" priority="28" operator="containsText" text="0%">
      <formula>NOT(ISERROR(SEARCH("0%",J21)))</formula>
    </cfRule>
  </conditionalFormatting>
  <conditionalFormatting sqref="J26 J30:J31">
    <cfRule type="cellIs" dxfId="19" priority="21" operator="equal">
      <formula>1</formula>
    </cfRule>
    <cfRule type="cellIs" dxfId="18" priority="22" operator="between">
      <formula>0.01</formula>
      <formula>0.99</formula>
    </cfRule>
    <cfRule type="cellIs" dxfId="17" priority="23" operator="equal">
      <formula>0</formula>
    </cfRule>
    <cfRule type="containsText" dxfId="16" priority="24" operator="containsText" text="0%">
      <formula>NOT(ISERROR(SEARCH("0%",J26)))</formula>
    </cfRule>
  </conditionalFormatting>
  <conditionalFormatting sqref="K2">
    <cfRule type="cellIs" dxfId="15" priority="17" operator="equal">
      <formula>1</formula>
    </cfRule>
    <cfRule type="cellIs" dxfId="14" priority="18" operator="between">
      <formula>0.01</formula>
      <formula>0.99</formula>
    </cfRule>
    <cfRule type="cellIs" dxfId="13" priority="19" operator="equal">
      <formula>0</formula>
    </cfRule>
    <cfRule type="containsText" dxfId="12" priority="20" operator="containsText" text="0%">
      <formula>NOT(ISERROR(SEARCH("0%",K2)))</formula>
    </cfRule>
  </conditionalFormatting>
  <conditionalFormatting sqref="N2">
    <cfRule type="cellIs" dxfId="11" priority="13" operator="equal">
      <formula>1</formula>
    </cfRule>
    <cfRule type="cellIs" dxfId="10" priority="14" operator="between">
      <formula>0.01</formula>
      <formula>0.99</formula>
    </cfRule>
    <cfRule type="cellIs" dxfId="9" priority="15" operator="equal">
      <formula>0</formula>
    </cfRule>
    <cfRule type="containsText" dxfId="8" priority="16" operator="containsText" text="0%">
      <formula>NOT(ISERROR(SEARCH("0%",N2)))</formula>
    </cfRule>
  </conditionalFormatting>
  <conditionalFormatting sqref="K34:K38">
    <cfRule type="cellIs" dxfId="7" priority="5" operator="equal">
      <formula>1</formula>
    </cfRule>
    <cfRule type="cellIs" dxfId="6" priority="6" operator="between">
      <formula>0.01</formula>
      <formula>0.99</formula>
    </cfRule>
    <cfRule type="cellIs" dxfId="5" priority="7" operator="equal">
      <formula>0</formula>
    </cfRule>
    <cfRule type="containsText" dxfId="4" priority="8" operator="containsText" text="0%">
      <formula>NOT(ISERROR(SEARCH("0%",K34)))</formula>
    </cfRule>
  </conditionalFormatting>
  <conditionalFormatting sqref="J48">
    <cfRule type="cellIs" dxfId="3" priority="1" operator="equal">
      <formula>1</formula>
    </cfRule>
    <cfRule type="cellIs" dxfId="2" priority="2" operator="between">
      <formula>0.01</formula>
      <formula>0.99</formula>
    </cfRule>
    <cfRule type="cellIs" dxfId="1" priority="3" operator="equal">
      <formula>0</formula>
    </cfRule>
    <cfRule type="containsText" dxfId="0" priority="4" operator="containsText" text="0%">
      <formula>NOT(ISERROR(SEARCH("0%",J48)))</formula>
    </cfRule>
  </conditionalFormatting>
  <hyperlinks>
    <hyperlink ref="M36" r:id="rId1" display="https://minjusticiagovco-my.sharepoint.com/:b:/r/personal/infojusticia_minjusticia_gov_co/Documents/TRD%201610%20-%202021/PROYECTOS/Construyendo%20Pa%C3%ADs/Lanzamiento%20App%20M%C3%B3vil%20Minjusticia%20Colombia/Informe%20Resultados%20campa%C3%B1a%20encuesta%20conoce%20y%20participa%20en%20la%202da%20y%203ra%20fase%20app.pdf?csf=1&amp;web=1&amp;e=PPZ2LQ." xr:uid="{932927CB-A4DC-FE46-934F-9C9052CBC890}"/>
    <hyperlink ref="M34" r:id="rId2" xr:uid="{4D3FA566-64EB-4B46-A945-2F81C057125A}"/>
    <hyperlink ref="M17" r:id="rId3" display="https://minjusticiagovco-my.sharepoint.com/:f:/r/personal/kairy_moreno_minjusticia_gov_co/Documents/DJF-2021/REPORTES%202021-%20DIRECCI%C3%93N%20DE%20JUSTICIA%20FORMAL/PLAN%20DE%20PARTICIPACI%C3%93N%20CIUDADANA%202021/II%20CUATRIMESTRE%202021/1.%20Evidencia%20%239%20socializar%20la%20Ley%20de%20consultorios%20jur%C3%ADdicos?csf=1&amp;web=1&amp;e=C6KVYj" xr:uid="{316EC696-A3DF-8D49-A16C-4BD53458A129}"/>
    <hyperlink ref="M18" r:id="rId4" display="https://minjusticiagovco-my.sharepoint.com/:f:/r/personal/kairy_moreno_minjusticia_gov_co/Documents/DJF-2021/REPORTES%202021-%20DIRECCI%C3%93N%20DE%20JUSTICIA%20FORMAL/PLAN%20DE%20PARTICIPACI%C3%93N%20CIUDADANA%202021/II%20CUATRIMESTRE%202021/1.%20Evidencia%20%239%20socializar%20la%20Ley%20de%20consultorios%20jur%C3%ADdicos?csf=1&amp;web=1&amp;e=C6KVYj" xr:uid="{242B5DBA-FCEB-2846-B4E4-B905BA7D8BC4}"/>
    <hyperlink ref="M19" r:id="rId5" display="https://minjusticiagovco-my.sharepoint.com/:f:/r/personal/kairy_moreno_minjusticia_gov_co/Documents/DJF-2021/REPORTES%202021-%20DIRECCI%C3%93N%20DE%20JUSTICIA%20FORMAL/PLAN%20DE%20PARTICIPACI%C3%93N%20CIUDADANA%202021/II%20CUATRIMESTRE%202021/1.%20Evidencia%20%239%20socializar%20la%20Ley%20de%20consultorios%20jur%C3%ADdicos?csf=1&amp;web=1&amp;e=C6KVYj" xr:uid="{7FFCE726-867F-6F49-87C0-2CCEB7AB5B45}"/>
    <hyperlink ref="Q29" r:id="rId6" display="https://www.youtube.com/watch?v=U-qHYgU5AxA&amp;t=1011s" xr:uid="{34E64F82-98F5-2D45-833E-D724E8BF5DF6}"/>
    <hyperlink ref="M35" r:id="rId7" xr:uid="{5982056E-9891-A24F-B80A-E3E6B4F6CCC3}"/>
    <hyperlink ref="AB10" location="'Reporte 1º'!A1" display="La actividad se cumplió al 100% en el corte 1 de seguimiento." xr:uid="{BD6219E7-995D-744C-918C-B79F8C2DC7C1}"/>
    <hyperlink ref="AB12:AB13" location="'Reporte 1º'!A1" display="La actividad se cumplió al 100% en el corte 1 de seguimiento." xr:uid="{3EE7CE7C-C600-4248-A3A7-E915A33FBFF6}"/>
    <hyperlink ref="AB20:AB23" location="'Reporte 1º'!A1" display="La actividad se cumplió al 100% en el corte 1 de seguimiento." xr:uid="{ABCFA32D-9548-4749-8BA0-2F4CF55EB794}"/>
    <hyperlink ref="AB26" location="'Reporte 1º'!A1" display="La actividad se cumplió al 100% en el corte 1 de seguimiento." xr:uid="{B76C5406-00A2-AC4D-BD33-AFBC019BA2A8}"/>
    <hyperlink ref="AB30:AB31" location="'Reporte 1º'!A1" display="La actividad se cumplió al 100% en el corte 1 de seguimiento." xr:uid="{89471E62-3899-7A48-A1B0-35DF5432D437}"/>
    <hyperlink ref="AB39:AB41" location="'Reporte 1º'!A1" display="La actividad se cumplió al 100% en el corte 1 de seguimiento." xr:uid="{F5A6488B-1B46-4D4A-BE76-2AC7520E5D01}"/>
    <hyperlink ref="AB43" location="'Reporte 1º'!A1" display="La actividad se cumplió al 100% en el corte 1 de seguimiento." xr:uid="{1F048AA8-58FC-E04E-B4E1-414E4D695AA5}"/>
  </hyperlinks>
  <pageMargins left="0.75" right="0.75" top="1" bottom="1" header="0.5" footer="0.5"/>
  <pageSetup orientation="portrait" horizontalDpi="4294967292" verticalDpi="4294967292"/>
  <drawing r:id="rId8"/>
  <legacyDrawing r:id="rId9"/>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9"/>
  <sheetViews>
    <sheetView zoomScale="150" zoomScaleNormal="150" zoomScalePageLayoutView="150" workbookViewId="0">
      <selection activeCell="E5" sqref="E5"/>
    </sheetView>
  </sheetViews>
  <sheetFormatPr baseColWidth="10" defaultColWidth="11.5" defaultRowHeight="15"/>
  <cols>
    <col min="1" max="1" width="27.6640625" customWidth="1"/>
    <col min="2" max="2" width="11.5" customWidth="1"/>
  </cols>
  <sheetData>
    <row r="1" spans="1:6">
      <c r="A1" t="s">
        <v>185</v>
      </c>
      <c r="B1" s="89">
        <f>'Reporte 1º'!N2</f>
        <v>0.51270270270270268</v>
      </c>
    </row>
    <row r="2" spans="1:6">
      <c r="A2" t="s">
        <v>186</v>
      </c>
      <c r="B2" s="89">
        <f>'Reporte 2º '!N2</f>
        <v>0.73348837209302331</v>
      </c>
    </row>
    <row r="3" spans="1:6">
      <c r="A3" t="s">
        <v>187</v>
      </c>
      <c r="B3" s="89">
        <v>0</v>
      </c>
    </row>
    <row r="4" spans="1:6">
      <c r="B4" t="s">
        <v>878</v>
      </c>
      <c r="C4" t="s">
        <v>877</v>
      </c>
      <c r="D4" t="s">
        <v>876</v>
      </c>
    </row>
    <row r="5" spans="1:6">
      <c r="A5" t="s">
        <v>188</v>
      </c>
      <c r="B5">
        <f>B6+B7+B8</f>
        <v>43</v>
      </c>
      <c r="D5" s="84">
        <f>B2</f>
        <v>0.73348837209302331</v>
      </c>
      <c r="E5" s="84"/>
    </row>
    <row r="6" spans="1:6">
      <c r="A6" t="str">
        <f>'Reporte 1º'!A14</f>
        <v xml:space="preserve">Promoción efectiva de la participación ciudadana </v>
      </c>
      <c r="B6">
        <v>31</v>
      </c>
      <c r="C6" s="88">
        <f>31/B5</f>
        <v>0.72093023255813948</v>
      </c>
      <c r="D6" s="175">
        <f>AVERAGE('Reporte 2º '!K9:K49)</f>
        <v>0.72048780487804887</v>
      </c>
      <c r="F6" s="88"/>
    </row>
    <row r="7" spans="1:6">
      <c r="A7" t="str">
        <f>'Reporte 1º'!A37</f>
        <v xml:space="preserve">Condiciones institucionales idóneas para la promoción de la participación </v>
      </c>
      <c r="B7">
        <v>8</v>
      </c>
      <c r="C7" s="88">
        <f>B7/B5</f>
        <v>0.18604651162790697</v>
      </c>
      <c r="D7" s="175">
        <f>AVERAGE('Reporte 2º '!K39:K46)</f>
        <v>0.79874999999999996</v>
      </c>
      <c r="F7" s="88"/>
    </row>
    <row r="8" spans="1:6">
      <c r="A8" t="str">
        <f>'Reporte 1º'!A42</f>
        <v>Fomento de la cultura institucional de participación ciudadana</v>
      </c>
      <c r="B8">
        <v>4</v>
      </c>
      <c r="C8" s="88">
        <f>B8/B5</f>
        <v>9.3023255813953487E-2</v>
      </c>
      <c r="D8" s="175">
        <f>AVERAGE('Reporte 2º '!J47:J51)</f>
        <v>1</v>
      </c>
      <c r="F8" s="88"/>
    </row>
    <row r="9" spans="1:6" ht="21">
      <c r="A9" s="355" t="s">
        <v>639</v>
      </c>
      <c r="B9" s="355"/>
      <c r="C9" s="355"/>
      <c r="D9" s="355"/>
      <c r="E9" s="355"/>
    </row>
  </sheetData>
  <mergeCells count="1">
    <mergeCell ref="A9:E9"/>
  </mergeCells>
  <pageMargins left="0.75" right="0.75" top="1" bottom="1" header="0.5" footer="0.5"/>
  <pageSetup orientation="portrait" horizontalDpi="4294967292" verticalDpi="4294967292"/>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4:A62"/>
  <sheetViews>
    <sheetView topLeftCell="A11" workbookViewId="0">
      <selection activeCell="A62" sqref="A62"/>
    </sheetView>
  </sheetViews>
  <sheetFormatPr baseColWidth="10" defaultColWidth="11.5" defaultRowHeight="15"/>
  <cols>
    <col min="1" max="1" width="107" bestFit="1" customWidth="1"/>
  </cols>
  <sheetData>
    <row r="4" spans="1:1">
      <c r="A4" s="92" t="s">
        <v>189</v>
      </c>
    </row>
    <row r="5" spans="1:1">
      <c r="A5" s="93">
        <v>10</v>
      </c>
    </row>
    <row r="6" spans="1:1">
      <c r="A6" s="93">
        <v>24</v>
      </c>
    </row>
    <row r="7" spans="1:1">
      <c r="A7" s="93">
        <v>34</v>
      </c>
    </row>
    <row r="8" spans="1:1">
      <c r="A8" s="93">
        <v>38</v>
      </c>
    </row>
    <row r="9" spans="1:1">
      <c r="A9" s="93">
        <v>49</v>
      </c>
    </row>
    <row r="10" spans="1:1">
      <c r="A10" s="93">
        <v>385</v>
      </c>
    </row>
    <row r="11" spans="1:1">
      <c r="A11" s="93">
        <v>400</v>
      </c>
    </row>
    <row r="12" spans="1:1">
      <c r="A12" s="93">
        <v>412</v>
      </c>
    </row>
    <row r="13" spans="1:1">
      <c r="A13" s="93">
        <v>706</v>
      </c>
    </row>
    <row r="14" spans="1:1">
      <c r="A14" s="93">
        <v>4000</v>
      </c>
    </row>
    <row r="15" spans="1:1">
      <c r="A15" s="93" t="s">
        <v>190</v>
      </c>
    </row>
    <row r="16" spans="1:1">
      <c r="A16" s="93" t="s">
        <v>191</v>
      </c>
    </row>
    <row r="17" spans="1:1">
      <c r="A17" s="93" t="s">
        <v>192</v>
      </c>
    </row>
    <row r="18" spans="1:1">
      <c r="A18" s="93" t="s">
        <v>179</v>
      </c>
    </row>
    <row r="19" spans="1:1">
      <c r="A19" s="93" t="s">
        <v>178</v>
      </c>
    </row>
    <row r="20" spans="1:1">
      <c r="A20" s="93" t="s">
        <v>183</v>
      </c>
    </row>
    <row r="21" spans="1:1">
      <c r="A21" s="93" t="s">
        <v>177</v>
      </c>
    </row>
    <row r="22" spans="1:1">
      <c r="A22" s="93" t="s">
        <v>180</v>
      </c>
    </row>
    <row r="23" spans="1:1">
      <c r="A23" s="93" t="s">
        <v>175</v>
      </c>
    </row>
    <row r="24" spans="1:1">
      <c r="A24" s="93" t="s">
        <v>168</v>
      </c>
    </row>
    <row r="25" spans="1:1">
      <c r="A25" s="93" t="s">
        <v>172</v>
      </c>
    </row>
    <row r="26" spans="1:1">
      <c r="A26" s="93" t="s">
        <v>182</v>
      </c>
    </row>
    <row r="27" spans="1:1">
      <c r="A27" s="93" t="s">
        <v>176</v>
      </c>
    </row>
    <row r="28" spans="1:1">
      <c r="A28" s="93" t="s">
        <v>167</v>
      </c>
    </row>
    <row r="29" spans="1:1">
      <c r="A29" s="93" t="s">
        <v>184</v>
      </c>
    </row>
    <row r="30" spans="1:1">
      <c r="A30" s="93" t="s">
        <v>170</v>
      </c>
    </row>
    <row r="31" spans="1:1">
      <c r="A31" s="93" t="s">
        <v>171</v>
      </c>
    </row>
    <row r="32" spans="1:1">
      <c r="A32" s="93" t="s">
        <v>166</v>
      </c>
    </row>
    <row r="33" spans="1:1">
      <c r="A33" s="93" t="s">
        <v>193</v>
      </c>
    </row>
    <row r="34" spans="1:1">
      <c r="A34" s="93" t="s">
        <v>194</v>
      </c>
    </row>
    <row r="36" spans="1:1">
      <c r="A36" s="93">
        <v>10</v>
      </c>
    </row>
    <row r="37" spans="1:1">
      <c r="A37" s="93">
        <v>24</v>
      </c>
    </row>
    <row r="38" spans="1:1">
      <c r="A38" s="93">
        <v>34</v>
      </c>
    </row>
    <row r="39" spans="1:1">
      <c r="A39" s="93">
        <v>38</v>
      </c>
    </row>
    <row r="40" spans="1:1">
      <c r="A40" s="93">
        <v>49</v>
      </c>
    </row>
    <row r="41" spans="1:1">
      <c r="A41" s="93">
        <v>385</v>
      </c>
    </row>
    <row r="42" spans="1:1">
      <c r="A42" s="93">
        <v>400</v>
      </c>
    </row>
    <row r="43" spans="1:1">
      <c r="A43" s="93">
        <v>412</v>
      </c>
    </row>
    <row r="44" spans="1:1">
      <c r="A44" s="93">
        <v>706</v>
      </c>
    </row>
    <row r="45" spans="1:1">
      <c r="A45" s="93">
        <v>4000</v>
      </c>
    </row>
    <row r="46" spans="1:1">
      <c r="A46" s="93">
        <f>806+660</f>
        <v>1466</v>
      </c>
    </row>
    <row r="47" spans="1:1">
      <c r="A47" s="93">
        <f>25+18+19+12</f>
        <v>74</v>
      </c>
    </row>
    <row r="48" spans="1:1">
      <c r="A48" s="93">
        <v>900</v>
      </c>
    </row>
    <row r="49" spans="1:1">
      <c r="A49" s="93">
        <v>94</v>
      </c>
    </row>
    <row r="50" spans="1:1">
      <c r="A50" s="93">
        <v>370</v>
      </c>
    </row>
    <row r="51" spans="1:1">
      <c r="A51" s="93">
        <v>40</v>
      </c>
    </row>
    <row r="52" spans="1:1">
      <c r="A52" s="93">
        <v>101</v>
      </c>
    </row>
    <row r="53" spans="1:1">
      <c r="A53" s="93">
        <v>423</v>
      </c>
    </row>
    <row r="54" spans="1:1">
      <c r="A54" s="93">
        <v>454</v>
      </c>
    </row>
    <row r="55" spans="1:1">
      <c r="A55" s="94">
        <v>326693</v>
      </c>
    </row>
    <row r="56" spans="1:1">
      <c r="A56" s="93">
        <v>8</v>
      </c>
    </row>
    <row r="57" spans="1:1">
      <c r="A57" s="93">
        <v>872</v>
      </c>
    </row>
    <row r="58" spans="1:1">
      <c r="A58" s="93">
        <v>400</v>
      </c>
    </row>
    <row r="59" spans="1:1">
      <c r="A59" s="93">
        <v>720</v>
      </c>
    </row>
    <row r="60" spans="1:1">
      <c r="A60" s="93">
        <v>24</v>
      </c>
    </row>
    <row r="61" spans="1:1">
      <c r="A61" s="93">
        <v>744</v>
      </c>
    </row>
    <row r="62" spans="1:1">
      <c r="A62" s="93">
        <f>SUM(A36:A61)</f>
        <v>339441</v>
      </c>
    </row>
  </sheetData>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4:A26"/>
  <sheetViews>
    <sheetView workbookViewId="0">
      <selection activeCell="A11" sqref="A11"/>
    </sheetView>
  </sheetViews>
  <sheetFormatPr baseColWidth="10" defaultColWidth="11.5" defaultRowHeight="15"/>
  <cols>
    <col min="1" max="1" width="86.33203125" bestFit="1" customWidth="1"/>
  </cols>
  <sheetData>
    <row r="4" spans="1:1">
      <c r="A4" s="92" t="s">
        <v>189</v>
      </c>
    </row>
    <row r="5" spans="1:1">
      <c r="A5" s="93" t="s">
        <v>195</v>
      </c>
    </row>
    <row r="6" spans="1:1">
      <c r="A6" s="93" t="s">
        <v>124</v>
      </c>
    </row>
    <row r="7" spans="1:1">
      <c r="A7" s="93" t="s">
        <v>87</v>
      </c>
    </row>
    <row r="8" spans="1:1">
      <c r="A8" s="93" t="s">
        <v>196</v>
      </c>
    </row>
    <row r="9" spans="1:1">
      <c r="A9" s="93" t="s">
        <v>197</v>
      </c>
    </row>
    <row r="10" spans="1:1">
      <c r="A10" s="93" t="s">
        <v>198</v>
      </c>
    </row>
    <row r="11" spans="1:1">
      <c r="A11" s="93" t="s">
        <v>199</v>
      </c>
    </row>
    <row r="12" spans="1:1">
      <c r="A12" s="93" t="s">
        <v>200</v>
      </c>
    </row>
    <row r="13" spans="1:1">
      <c r="A13" s="93" t="s">
        <v>201</v>
      </c>
    </row>
    <row r="14" spans="1:1">
      <c r="A14" s="93" t="s">
        <v>202</v>
      </c>
    </row>
    <row r="15" spans="1:1">
      <c r="A15" s="93" t="s">
        <v>203</v>
      </c>
    </row>
    <row r="16" spans="1:1">
      <c r="A16" s="93" t="s">
        <v>204</v>
      </c>
    </row>
    <row r="17" spans="1:1">
      <c r="A17" s="93" t="s">
        <v>205</v>
      </c>
    </row>
    <row r="18" spans="1:1">
      <c r="A18" s="93" t="s">
        <v>206</v>
      </c>
    </row>
    <row r="19" spans="1:1">
      <c r="A19" s="93" t="s">
        <v>207</v>
      </c>
    </row>
    <row r="20" spans="1:1">
      <c r="A20" s="93" t="s">
        <v>208</v>
      </c>
    </row>
    <row r="21" spans="1:1">
      <c r="A21" s="93" t="s">
        <v>209</v>
      </c>
    </row>
    <row r="22" spans="1:1">
      <c r="A22" s="93" t="s">
        <v>51</v>
      </c>
    </row>
    <row r="23" spans="1:1">
      <c r="A23" s="93" t="s">
        <v>210</v>
      </c>
    </row>
    <row r="24" spans="1:1">
      <c r="A24" s="93" t="s">
        <v>211</v>
      </c>
    </row>
    <row r="25" spans="1:1">
      <c r="A25" s="93" t="s">
        <v>193</v>
      </c>
    </row>
    <row r="26" spans="1:1">
      <c r="A26" s="93" t="s">
        <v>194</v>
      </c>
    </row>
  </sheetData>
  <pageMargins left="0.75" right="0.75" top="1" bottom="1" header="0.5" footer="0.5"/>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4:A42"/>
  <sheetViews>
    <sheetView topLeftCell="A23" workbookViewId="0">
      <selection activeCell="A28" sqref="A28:A42"/>
    </sheetView>
  </sheetViews>
  <sheetFormatPr baseColWidth="10" defaultColWidth="11.5" defaultRowHeight="15"/>
  <cols>
    <col min="1" max="1" width="86.33203125" bestFit="1" customWidth="1"/>
    <col min="2" max="2" width="5.1640625" customWidth="1"/>
    <col min="3" max="3" width="45.1640625" bestFit="1" customWidth="1"/>
    <col min="4" max="4" width="18.1640625" bestFit="1" customWidth="1"/>
    <col min="5" max="5" width="9.5" customWidth="1"/>
    <col min="6" max="6" width="20" bestFit="1" customWidth="1"/>
    <col min="7" max="7" width="46" bestFit="1" customWidth="1"/>
    <col min="8" max="8" width="10" customWidth="1"/>
    <col min="9" max="9" width="25.6640625" bestFit="1" customWidth="1"/>
    <col min="10" max="10" width="25.33203125" bestFit="1" customWidth="1"/>
    <col min="11" max="11" width="37.33203125" bestFit="1" customWidth="1"/>
    <col min="12" max="12" width="30.1640625" bestFit="1" customWidth="1"/>
    <col min="13" max="13" width="56.83203125" bestFit="1" customWidth="1"/>
    <col min="14" max="14" width="20.1640625" bestFit="1" customWidth="1"/>
    <col min="15" max="15" width="12.83203125" bestFit="1" customWidth="1"/>
    <col min="16" max="16" width="27.83203125" bestFit="1" customWidth="1"/>
    <col min="17" max="17" width="21.33203125" bestFit="1" customWidth="1"/>
    <col min="18" max="18" width="27.33203125" bestFit="1" customWidth="1"/>
    <col min="19" max="19" width="88.33203125" bestFit="1" customWidth="1"/>
    <col min="20" max="20" width="43" bestFit="1" customWidth="1"/>
    <col min="21" max="21" width="24.5" bestFit="1" customWidth="1"/>
    <col min="22" max="22" width="7" customWidth="1"/>
    <col min="23" max="23" width="11.33203125" bestFit="1" customWidth="1"/>
  </cols>
  <sheetData>
    <row r="4" spans="1:1">
      <c r="A4" s="92" t="s">
        <v>189</v>
      </c>
    </row>
    <row r="5" spans="1:1">
      <c r="A5" s="93" t="s">
        <v>195</v>
      </c>
    </row>
    <row r="6" spans="1:1">
      <c r="A6" s="93" t="s">
        <v>124</v>
      </c>
    </row>
    <row r="7" spans="1:1">
      <c r="A7" s="93" t="s">
        <v>87</v>
      </c>
    </row>
    <row r="8" spans="1:1">
      <c r="A8" s="93" t="s">
        <v>196</v>
      </c>
    </row>
    <row r="9" spans="1:1">
      <c r="A9" s="93" t="s">
        <v>197</v>
      </c>
    </row>
    <row r="10" spans="1:1">
      <c r="A10" s="93" t="s">
        <v>198</v>
      </c>
    </row>
    <row r="11" spans="1:1">
      <c r="A11" s="93" t="s">
        <v>199</v>
      </c>
    </row>
    <row r="12" spans="1:1">
      <c r="A12" s="93" t="s">
        <v>200</v>
      </c>
    </row>
    <row r="13" spans="1:1">
      <c r="A13" s="93" t="s">
        <v>201</v>
      </c>
    </row>
    <row r="14" spans="1:1">
      <c r="A14" s="93" t="s">
        <v>202</v>
      </c>
    </row>
    <row r="15" spans="1:1">
      <c r="A15" s="93" t="s">
        <v>203</v>
      </c>
    </row>
    <row r="16" spans="1:1">
      <c r="A16" s="93" t="s">
        <v>204</v>
      </c>
    </row>
    <row r="17" spans="1:1">
      <c r="A17" s="93" t="s">
        <v>205</v>
      </c>
    </row>
    <row r="18" spans="1:1">
      <c r="A18" s="93" t="s">
        <v>206</v>
      </c>
    </row>
    <row r="19" spans="1:1">
      <c r="A19" s="93" t="s">
        <v>207</v>
      </c>
    </row>
    <row r="20" spans="1:1">
      <c r="A20" s="93" t="s">
        <v>208</v>
      </c>
    </row>
    <row r="21" spans="1:1">
      <c r="A21" s="93" t="s">
        <v>209</v>
      </c>
    </row>
    <row r="22" spans="1:1">
      <c r="A22" s="93" t="s">
        <v>51</v>
      </c>
    </row>
    <row r="23" spans="1:1">
      <c r="A23" s="93" t="s">
        <v>210</v>
      </c>
    </row>
    <row r="24" spans="1:1">
      <c r="A24" s="93" t="s">
        <v>211</v>
      </c>
    </row>
    <row r="25" spans="1:1">
      <c r="A25" s="93" t="s">
        <v>193</v>
      </c>
    </row>
    <row r="26" spans="1:1">
      <c r="A26" s="93" t="s">
        <v>194</v>
      </c>
    </row>
    <row r="28" spans="1:1">
      <c r="A28" t="s">
        <v>75</v>
      </c>
    </row>
    <row r="29" spans="1:1">
      <c r="A29" t="s">
        <v>88</v>
      </c>
    </row>
    <row r="30" spans="1:1">
      <c r="A30" t="s">
        <v>212</v>
      </c>
    </row>
    <row r="31" spans="1:1">
      <c r="A31" t="s">
        <v>213</v>
      </c>
    </row>
    <row r="32" spans="1:1">
      <c r="A32" t="s">
        <v>214</v>
      </c>
    </row>
    <row r="33" spans="1:1">
      <c r="A33" s="93" t="s">
        <v>124</v>
      </c>
    </row>
    <row r="34" spans="1:1">
      <c r="A34" s="93" t="s">
        <v>87</v>
      </c>
    </row>
    <row r="35" spans="1:1">
      <c r="A35" s="93" t="s">
        <v>199</v>
      </c>
    </row>
    <row r="36" spans="1:1">
      <c r="A36" s="93" t="s">
        <v>215</v>
      </c>
    </row>
    <row r="37" spans="1:1">
      <c r="A37" s="93" t="s">
        <v>205</v>
      </c>
    </row>
    <row r="38" spans="1:1">
      <c r="A38" s="93" t="s">
        <v>207</v>
      </c>
    </row>
    <row r="39" spans="1:1">
      <c r="A39" s="93" t="s">
        <v>209</v>
      </c>
    </row>
    <row r="40" spans="1:1">
      <c r="A40" s="93" t="s">
        <v>216</v>
      </c>
    </row>
    <row r="41" spans="1:1">
      <c r="A41" s="93" t="s">
        <v>211</v>
      </c>
    </row>
    <row r="42" spans="1:1">
      <c r="A42" s="93" t="s">
        <v>217</v>
      </c>
    </row>
  </sheetData>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3:C19"/>
  <sheetViews>
    <sheetView workbookViewId="0">
      <selection activeCell="A15" sqref="A15:B18"/>
    </sheetView>
  </sheetViews>
  <sheetFormatPr baseColWidth="10" defaultColWidth="11.5" defaultRowHeight="15"/>
  <cols>
    <col min="1" max="1" width="47.6640625" bestFit="1" customWidth="1"/>
    <col min="2" max="2" width="5.1640625" customWidth="1"/>
  </cols>
  <sheetData>
    <row r="3" spans="1:3">
      <c r="A3" s="92" t="s">
        <v>218</v>
      </c>
    </row>
    <row r="4" spans="1:3">
      <c r="A4" s="92" t="s">
        <v>189</v>
      </c>
      <c r="B4" t="s">
        <v>219</v>
      </c>
    </row>
    <row r="5" spans="1:3">
      <c r="A5" s="93" t="s">
        <v>112</v>
      </c>
      <c r="B5" s="95">
        <v>1</v>
      </c>
    </row>
    <row r="6" spans="1:3">
      <c r="A6" s="93" t="s">
        <v>42</v>
      </c>
      <c r="B6" s="95">
        <v>16</v>
      </c>
    </row>
    <row r="7" spans="1:3">
      <c r="A7" s="93" t="s">
        <v>80</v>
      </c>
      <c r="B7" s="95">
        <v>2</v>
      </c>
    </row>
    <row r="8" spans="1:3">
      <c r="A8" s="93" t="s">
        <v>98</v>
      </c>
      <c r="B8" s="95">
        <v>5</v>
      </c>
    </row>
    <row r="9" spans="1:3">
      <c r="A9" s="93" t="s">
        <v>40</v>
      </c>
      <c r="B9" s="95">
        <v>10</v>
      </c>
    </row>
    <row r="10" spans="1:3">
      <c r="A10" s="93" t="s">
        <v>48</v>
      </c>
      <c r="B10" s="95">
        <v>6</v>
      </c>
    </row>
    <row r="11" spans="1:3">
      <c r="A11" s="93" t="s">
        <v>193</v>
      </c>
      <c r="B11" s="95"/>
    </row>
    <row r="12" spans="1:3">
      <c r="A12" s="93" t="s">
        <v>194</v>
      </c>
      <c r="B12" s="95">
        <v>40</v>
      </c>
    </row>
    <row r="15" spans="1:3">
      <c r="A15" t="s">
        <v>42</v>
      </c>
      <c r="B15" s="88">
        <f>C15/C19</f>
        <v>0.55172413793103448</v>
      </c>
      <c r="C15">
        <v>16</v>
      </c>
    </row>
    <row r="16" spans="1:3">
      <c r="A16" t="s">
        <v>80</v>
      </c>
      <c r="B16" s="88">
        <f>C16/C19</f>
        <v>6.8965517241379309E-2</v>
      </c>
      <c r="C16">
        <v>2</v>
      </c>
    </row>
    <row r="17" spans="1:3">
      <c r="A17" t="s">
        <v>98</v>
      </c>
      <c r="B17" s="88">
        <f>C17/C19</f>
        <v>0.17241379310344829</v>
      </c>
      <c r="C17">
        <v>5</v>
      </c>
    </row>
    <row r="18" spans="1:3">
      <c r="A18" t="s">
        <v>48</v>
      </c>
      <c r="B18" s="88">
        <f>C18/C19</f>
        <v>0.20689655172413793</v>
      </c>
      <c r="C18">
        <v>6</v>
      </c>
    </row>
    <row r="19" spans="1:3">
      <c r="A19" t="s">
        <v>194</v>
      </c>
      <c r="C19">
        <v>29</v>
      </c>
    </row>
  </sheetData>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o" ma:contentTypeID="0x0101002CCF1444292B62468B97730FAD3E700B" ma:contentTypeVersion="1" ma:contentTypeDescription="Crear nuevo documento." ma:contentTypeScope="" ma:versionID="76794c3e1bc546135fb988beab959ef1">
  <xsd:schema xmlns:xsd="http://www.w3.org/2001/XMLSchema" xmlns:xs="http://www.w3.org/2001/XMLSchema" xmlns:p="http://schemas.microsoft.com/office/2006/metadata/properties" xmlns:ns2="81cc8fc0-8d1e-4295-8f37-5d076116407c" targetNamespace="http://schemas.microsoft.com/office/2006/metadata/properties" ma:root="true" ma:fieldsID="34dd9b2fcc64672269ba2b3783a277d6" ns2:_="">
    <xsd:import namespace="81cc8fc0-8d1e-4295-8f37-5d076116407c"/>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cc8fc0-8d1e-4295-8f37-5d076116407c"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81cc8fc0-8d1e-4295-8f37-5d076116407c">2TV4CCKVFCYA-109545416-171</_dlc_DocId>
    <_dlc_DocIdUrl xmlns="81cc8fc0-8d1e-4295-8f37-5d076116407c">
      <Url>https://www.minjusticia.gov.co/servicio-ciudadano/_layouts/15/DocIdRedir.aspx?ID=2TV4CCKVFCYA-109545416-171</Url>
      <Description>2TV4CCKVFCYA-109545416-171</Description>
    </_dlc_DocIdUrl>
  </documentManagement>
</p:properties>
</file>

<file path=customXml/itemProps1.xml><?xml version="1.0" encoding="utf-8"?>
<ds:datastoreItem xmlns:ds="http://schemas.openxmlformats.org/officeDocument/2006/customXml" ds:itemID="{6A096243-A641-4EE4-8C9E-1BB38B5422D1}"/>
</file>

<file path=customXml/itemProps2.xml><?xml version="1.0" encoding="utf-8"?>
<ds:datastoreItem xmlns:ds="http://schemas.openxmlformats.org/officeDocument/2006/customXml" ds:itemID="{C962925A-14C2-4662-874B-022037BA96C7}"/>
</file>

<file path=customXml/itemProps3.xml><?xml version="1.0" encoding="utf-8"?>
<ds:datastoreItem xmlns:ds="http://schemas.openxmlformats.org/officeDocument/2006/customXml" ds:itemID="{402E7216-960D-4410-9286-05170CE0E0B7}"/>
</file>

<file path=customXml/itemProps4.xml><?xml version="1.0" encoding="utf-8"?>
<ds:datastoreItem xmlns:ds="http://schemas.openxmlformats.org/officeDocument/2006/customXml" ds:itemID="{00FBC393-3550-4E0B-A1C1-F4FC7F1C313D}"/>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12</vt:i4>
      </vt:variant>
    </vt:vector>
  </HeadingPairs>
  <TitlesOfParts>
    <vt:vector size="12" baseType="lpstr">
      <vt:lpstr>Cronograma 2021V1</vt:lpstr>
      <vt:lpstr>Cronograma 2021V2</vt:lpstr>
      <vt:lpstr>Reporte 1º</vt:lpstr>
      <vt:lpstr>Reporte 2º </vt:lpstr>
      <vt:lpstr>Gráficas</vt:lpstr>
      <vt:lpstr>Hoja3</vt:lpstr>
      <vt:lpstr>Hoja4</vt:lpstr>
      <vt:lpstr>Hoja5</vt:lpstr>
      <vt:lpstr>Hoja6</vt:lpstr>
      <vt:lpstr>Hoja2</vt:lpstr>
      <vt:lpstr>Hoja7</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Susan Suárez</dc:creator>
  <cp:keywords/>
  <dc:description/>
  <cp:lastModifiedBy>Microsoft Office User</cp:lastModifiedBy>
  <cp:revision/>
  <dcterms:created xsi:type="dcterms:W3CDTF">2019-01-13T03:35:50Z</dcterms:created>
  <dcterms:modified xsi:type="dcterms:W3CDTF">2021-09-24T19:13:48Z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0x0101002CCF1444292B62468B97730FAD3E700B</vt:lpwstr>
  </property>
  <property fmtid="{D5CDD505-2E9C-101B-9397-08002B2CF9AE}" pid="3" name="_dlc_DocIdItemGuid">
    <vt:lpwstr>1ad075f8-dda4-4adf-96f7-fdde8d0c9e87</vt:lpwstr>
  </property>
</Properties>
</file>