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66925"/>
  <mc:AlternateContent xmlns:mc="http://schemas.openxmlformats.org/markup-compatibility/2006">
    <mc:Choice Requires="x15">
      <x15ac:absPath xmlns:x15ac="http://schemas.microsoft.com/office/spreadsheetml/2010/11/ac" url="D:\Users\clavel\Documents\Participación ciudadana y rendición de ctaw\2022\"/>
    </mc:Choice>
  </mc:AlternateContent>
  <xr:revisionPtr revIDLastSave="0" documentId="8_{F8F26041-A77E-48EA-9B24-F99BDEE42E56}" xr6:coauthVersionLast="47" xr6:coauthVersionMax="47" xr10:uidLastSave="{00000000-0000-0000-0000-000000000000}"/>
  <bookViews>
    <workbookView xWindow="-120" yWindow="-120" windowWidth="29040" windowHeight="15840" tabRatio="586" activeTab="1" xr2:uid="{00000000-000D-0000-FFFF-FFFF00000000}"/>
  </bookViews>
  <sheets>
    <sheet name="Plan" sheetId="5" r:id="rId1"/>
    <sheet name="Reporte 1º" sheetId="4" r:id="rId2"/>
    <sheet name="Gráficas" sheetId="6" r:id="rId3"/>
  </sheets>
  <externalReferences>
    <externalReference r:id="rId4"/>
  </externalReferences>
  <definedNames>
    <definedName name="_xlnm._FilterDatabase" localSheetId="0" hidden="1">Plan!$A$6:$AN$59</definedName>
    <definedName name="_xlnm._FilterDatabase" localSheetId="1" hidden="1">'Reporte 1º'!$A$8:$CC$61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4" l="1"/>
  <c r="E8" i="6" l="1"/>
  <c r="E7" i="6"/>
  <c r="T60" i="4" l="1"/>
  <c r="C37" i="4" l="1"/>
  <c r="K55" i="4" l="1"/>
  <c r="N2" i="4" l="1"/>
  <c r="E9" i="6"/>
  <c r="A9" i="4"/>
  <c r="C7" i="6" s="1"/>
  <c r="B9" i="4"/>
  <c r="C9" i="4"/>
  <c r="D9" i="4"/>
  <c r="E9" i="4"/>
  <c r="F9" i="4"/>
  <c r="G9" i="4"/>
  <c r="H9" i="4"/>
  <c r="J9" i="4" s="1"/>
  <c r="G10" i="4"/>
  <c r="H10" i="4"/>
  <c r="G11" i="4"/>
  <c r="H11" i="4"/>
  <c r="G12" i="4"/>
  <c r="H12" i="4"/>
  <c r="J12" i="4" s="1"/>
  <c r="G13" i="4"/>
  <c r="H13" i="4"/>
  <c r="G14" i="4"/>
  <c r="H14" i="4"/>
  <c r="G15" i="4"/>
  <c r="H15" i="4"/>
  <c r="G16" i="4"/>
  <c r="H16" i="4"/>
  <c r="G17" i="4"/>
  <c r="H17" i="4"/>
  <c r="G18" i="4"/>
  <c r="H18" i="4"/>
  <c r="G19" i="4"/>
  <c r="H19" i="4"/>
  <c r="G20" i="4"/>
  <c r="H20" i="4"/>
  <c r="G21" i="4"/>
  <c r="H21" i="4"/>
  <c r="G22" i="4"/>
  <c r="H22" i="4"/>
  <c r="J22" i="4" s="1"/>
  <c r="G23" i="4"/>
  <c r="H23" i="4"/>
  <c r="G24" i="4"/>
  <c r="H24" i="4"/>
  <c r="J24" i="4" s="1"/>
  <c r="G25" i="4"/>
  <c r="H25" i="4"/>
  <c r="J25" i="4" s="1"/>
  <c r="G26" i="4"/>
  <c r="H26" i="4"/>
  <c r="J26" i="4" s="1"/>
  <c r="G27" i="4"/>
  <c r="H27" i="4"/>
  <c r="J27" i="4" s="1"/>
  <c r="G28" i="4"/>
  <c r="H28" i="4"/>
  <c r="J28" i="4" s="1"/>
  <c r="G29" i="4"/>
  <c r="H29" i="4"/>
  <c r="J29" i="4" s="1"/>
  <c r="G30" i="4"/>
  <c r="H30" i="4"/>
  <c r="J30" i="4" s="1"/>
  <c r="G31" i="4"/>
  <c r="H31" i="4"/>
  <c r="J31" i="4" s="1"/>
  <c r="G32" i="4"/>
  <c r="H32" i="4"/>
  <c r="J32" i="4" s="1"/>
  <c r="G33" i="4"/>
  <c r="H33" i="4"/>
  <c r="J33" i="4" s="1"/>
  <c r="G34" i="4"/>
  <c r="H34" i="4"/>
  <c r="J34" i="4" s="1"/>
  <c r="G35" i="4"/>
  <c r="H35" i="4"/>
  <c r="J35" i="4" s="1"/>
  <c r="G36" i="4"/>
  <c r="H36" i="4"/>
  <c r="J36" i="4" s="1"/>
  <c r="G37" i="4"/>
  <c r="H37" i="4"/>
  <c r="J37" i="4" s="1"/>
  <c r="G38" i="4"/>
  <c r="H38" i="4"/>
  <c r="J38" i="4" s="1"/>
  <c r="G39" i="4"/>
  <c r="H39" i="4"/>
  <c r="J39" i="4" s="1"/>
  <c r="G40" i="4"/>
  <c r="H40" i="4"/>
  <c r="G41" i="4"/>
  <c r="H41" i="4"/>
  <c r="G42" i="4"/>
  <c r="H42" i="4"/>
  <c r="J42" i="4" s="1"/>
  <c r="G43" i="4"/>
  <c r="H43" i="4"/>
  <c r="J43" i="4" s="1"/>
  <c r="G44" i="4"/>
  <c r="H44" i="4"/>
  <c r="J44" i="4" s="1"/>
  <c r="G45" i="4"/>
  <c r="H45" i="4"/>
  <c r="J45" i="4" s="1"/>
  <c r="G46" i="4"/>
  <c r="H46" i="4"/>
  <c r="J46" i="4" s="1"/>
  <c r="G47" i="4"/>
  <c r="H47" i="4"/>
  <c r="J47" i="4" s="1"/>
  <c r="G48" i="4"/>
  <c r="H48" i="4"/>
  <c r="J48" i="4" s="1"/>
  <c r="G49" i="4"/>
  <c r="H49" i="4"/>
  <c r="J49" i="4" s="1"/>
  <c r="G50" i="4"/>
  <c r="H50" i="4"/>
  <c r="J50" i="4" s="1"/>
  <c r="G51" i="4"/>
  <c r="H51" i="4"/>
  <c r="J51" i="4" s="1"/>
  <c r="G52" i="4"/>
  <c r="H52" i="4"/>
  <c r="J52" i="4" s="1"/>
  <c r="G53" i="4"/>
  <c r="H53" i="4"/>
  <c r="J53" i="4" s="1"/>
  <c r="G54" i="4"/>
  <c r="H54" i="4"/>
  <c r="J54" i="4" s="1"/>
  <c r="G55" i="4"/>
  <c r="H55" i="4"/>
  <c r="J55" i="4" s="1"/>
  <c r="G56" i="4"/>
  <c r="H56" i="4"/>
  <c r="J56" i="4" s="1"/>
  <c r="G57" i="4"/>
  <c r="H57" i="4"/>
  <c r="J57" i="4" s="1"/>
  <c r="G58" i="4"/>
  <c r="H58" i="4"/>
  <c r="J58" i="4" s="1"/>
  <c r="G59" i="4"/>
  <c r="H59" i="4"/>
  <c r="J59" i="4" s="1"/>
  <c r="G60" i="4"/>
  <c r="H60" i="4"/>
  <c r="J60" i="4" s="1"/>
  <c r="G61" i="4"/>
  <c r="H61"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3" i="4"/>
  <c r="D54" i="4"/>
  <c r="D55" i="4"/>
  <c r="D56" i="4"/>
  <c r="D57" i="4"/>
  <c r="D58" i="4"/>
  <c r="D59" i="4"/>
  <c r="D60" i="4"/>
  <c r="D61" i="4"/>
  <c r="A59" i="4"/>
  <c r="B59" i="4"/>
  <c r="C59" i="4"/>
  <c r="A60" i="4"/>
  <c r="B60" i="4"/>
  <c r="C60" i="4"/>
  <c r="A61" i="4"/>
  <c r="B61" i="4"/>
  <c r="C61"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C8" i="6" s="1"/>
  <c r="A48" i="4"/>
  <c r="A49" i="4"/>
  <c r="A50" i="4"/>
  <c r="A51" i="4"/>
  <c r="A52" i="4"/>
  <c r="A53" i="4"/>
  <c r="A54" i="4"/>
  <c r="A55" i="4"/>
  <c r="C9" i="6" s="1"/>
  <c r="A56" i="4"/>
  <c r="A57" i="4"/>
  <c r="A58" i="4"/>
  <c r="D9" i="6" l="1"/>
  <c r="D8" i="6"/>
  <c r="J11" i="4"/>
  <c r="J13" i="4"/>
  <c r="J14" i="4"/>
  <c r="J18" i="4"/>
  <c r="J19" i="4"/>
  <c r="J20" i="4"/>
  <c r="J21" i="4"/>
  <c r="E6" i="6"/>
  <c r="D7" i="4"/>
  <c r="D7" i="6" l="1"/>
  <c r="K2" i="4"/>
  <c r="D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Sistema de Rendición de Cuentas</author>
    <author>Microsoft Office User</author>
    <author>eri lae</author>
    <author>Liliana</author>
  </authors>
  <commentList>
    <comment ref="C7" authorId="0" shapeId="0" xr:uid="{00000000-0006-0000-0100-000001000000}">
      <text>
        <r>
          <rPr>
            <sz val="12"/>
            <color indexed="81"/>
            <rFont val="Tahoma"/>
            <family val="2"/>
          </rPr>
          <t>Debe corresponder al mismo que estableció en el cronograma que publica a la ciudadanía</t>
        </r>
      </text>
    </comment>
    <comment ref="W7" authorId="1" shapeId="0" xr:uid="{00000000-0006-0000-0100-000002000000}">
      <text>
        <r>
          <rPr>
            <b/>
            <sz val="12"/>
            <color rgb="FF000000"/>
            <rFont val="Tahoma"/>
            <family val="2"/>
          </rPr>
          <t xml:space="preserve">Por favor registre el valor y fuente de los recursos finacieros utilizados para el desarrollo de la actividad, únicamente cuando esta ya haya finalizado. 
</t>
        </r>
        <r>
          <rPr>
            <b/>
            <sz val="12"/>
            <color rgb="FF000000"/>
            <rFont val="Tahoma"/>
            <family val="2"/>
          </rPr>
          <t xml:space="preserve">
</t>
        </r>
        <r>
          <rPr>
            <b/>
            <sz val="12"/>
            <color rgb="FF000000"/>
            <rFont val="Tahoma"/>
            <family val="2"/>
          </rPr>
          <t>En caso que no aplique marque X en la casilla respectiva.</t>
        </r>
      </text>
    </comment>
    <comment ref="Z7" authorId="2" shapeId="0" xr:uid="{00000000-0006-0000-0100-00000300000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erika.leal@minjusticia.gov.co</t>
        </r>
      </text>
    </comment>
    <comment ref="AD7" authorId="2" shapeId="0" xr:uid="{00000000-0006-0000-0100-000004000000}">
      <text>
        <r>
          <rPr>
            <b/>
            <sz val="14"/>
            <color rgb="FF000000"/>
            <rFont val="Calibri"/>
            <family val="2"/>
          </rPr>
          <t>En este espacio podrá regitrar las observaciones que tenga sobre la actividad.</t>
        </r>
      </text>
    </comment>
    <comment ref="I8" authorId="2" shapeId="0" xr:uid="{00000000-0006-0000-0100-00000500000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2" shapeId="0" xr:uid="{00000000-0006-0000-0100-00000600000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2" shapeId="0" xr:uid="{00000000-0006-0000-0100-00000700000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2" shapeId="0" xr:uid="{00000000-0006-0000-0100-00000800000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2" shapeId="0" xr:uid="{00000000-0006-0000-0100-00000900000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2" shapeId="0" xr:uid="{00000000-0006-0000-0100-00000A00000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8" authorId="2" shapeId="0" xr:uid="{00000000-0006-0000-0100-00000B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2" shapeId="0" xr:uid="{00000000-0006-0000-0100-00000C00000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2" shapeId="0" xr:uid="{00000000-0006-0000-0100-00000D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2" shapeId="0" xr:uid="{00000000-0006-0000-0100-00000E00000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2" shapeId="0" xr:uid="{00000000-0006-0000-0100-00000F00000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en el menú participe. Ejemplo: 30/06/2022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r>
          <rPr>
            <b/>
            <sz val="14"/>
            <color rgb="FF000000"/>
            <rFont val="Calibri"/>
            <family val="2"/>
          </rPr>
          <t xml:space="preserve">
</t>
        </r>
        <r>
          <rPr>
            <b/>
            <sz val="14"/>
            <color rgb="FF000000"/>
            <rFont val="Calibri"/>
            <family val="2"/>
          </rPr>
          <t>Solicite apoyo al GSC para culminar este paso. Recuerde que el informe debe publciarse en el menú participe: https://www.minjusticia.gov.co/participe/informes-de-resultados-de-participaci%C3%B3n</t>
        </r>
      </text>
    </comment>
    <comment ref="V8" authorId="2" shapeId="0" xr:uid="{00000000-0006-0000-0100-000010000000}">
      <text>
        <r>
          <rPr>
            <b/>
            <sz val="14"/>
            <color rgb="FF000000"/>
            <rFont val="Calibri"/>
            <family val="2"/>
          </rPr>
          <t>Registre los</t>
        </r>
        <r>
          <rPr>
            <b/>
            <sz val="14"/>
            <color rgb="FF0000FF"/>
            <rFont val="Calibri"/>
            <family val="2"/>
          </rPr>
          <t xml:space="preserve"> canales de comunicación utilizados para publicar los resultados</t>
        </r>
        <r>
          <rPr>
            <b/>
            <sz val="14"/>
            <color rgb="FF000000"/>
            <rFont val="Calibri"/>
            <family val="2"/>
          </rPr>
          <t xml:space="preserve"> de la actividad.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W8" authorId="1" shapeId="0" xr:uid="{00000000-0006-0000-0100-000011000000}">
      <text>
        <r>
          <rPr>
            <b/>
            <sz val="10"/>
            <color rgb="FF000000"/>
            <rFont val="Tahoma"/>
            <family val="2"/>
          </rPr>
          <t>MArque con una X si es el caso</t>
        </r>
        <r>
          <rPr>
            <sz val="10"/>
            <color rgb="FF000000"/>
            <rFont val="Tahoma"/>
            <family val="2"/>
          </rPr>
          <t xml:space="preserve">
</t>
        </r>
      </text>
    </comment>
    <comment ref="X8" authorId="1" shapeId="0" xr:uid="{00000000-0006-0000-0100-000012000000}">
      <text>
        <r>
          <rPr>
            <b/>
            <sz val="12"/>
            <color rgb="FF000000"/>
            <rFont val="Calibri"/>
            <family val="2"/>
          </rPr>
          <t>Registre valor y fuente por favor, en caso que no aplique registre NA</t>
        </r>
        <r>
          <rPr>
            <sz val="7"/>
            <color rgb="FF000000"/>
            <rFont val="Calibri"/>
            <family val="2"/>
          </rPr>
          <t xml:space="preserve">
</t>
        </r>
      </text>
    </comment>
    <comment ref="Y8" authorId="1" shapeId="0" xr:uid="{00000000-0006-0000-0100-000013000000}">
      <text>
        <r>
          <rPr>
            <b/>
            <sz val="10"/>
            <color rgb="FF000000"/>
            <rFont val="Tahoma"/>
            <family val="2"/>
          </rPr>
          <t xml:space="preserve">Registre valor y fuente por favor, </t>
        </r>
        <r>
          <rPr>
            <b/>
            <sz val="10"/>
            <color rgb="FF000000"/>
            <rFont val="Calibri"/>
            <family val="2"/>
            <scheme val="minor"/>
          </rPr>
          <t xml:space="preserve"> en caso que no aplique registre NA</t>
        </r>
        <r>
          <rPr>
            <sz val="10"/>
            <color rgb="FF000000"/>
            <rFont val="Calibri"/>
            <family val="2"/>
            <scheme val="minor"/>
          </rPr>
          <t xml:space="preserve">
</t>
        </r>
        <r>
          <rPr>
            <sz val="10"/>
            <color rgb="FF000000"/>
            <rFont val="Tahoma"/>
            <family val="2"/>
          </rPr>
          <t xml:space="preserve">
</t>
        </r>
      </text>
    </comment>
    <comment ref="AA8" authorId="2" shapeId="0" xr:uid="{00000000-0006-0000-0100-00001400000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AB8" authorId="2" shapeId="0" xr:uid="{00000000-0006-0000-0100-00001500000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AC8" authorId="2" shapeId="0" xr:uid="{00000000-0006-0000-0100-00001600000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 ref="T20" authorId="3" shapeId="0" xr:uid="{00000000-0006-0000-0100-000017000000}">
      <text>
        <r>
          <rPr>
            <b/>
            <sz val="9"/>
            <color indexed="81"/>
            <rFont val="Tahoma"/>
            <family val="2"/>
          </rPr>
          <t>22 de Vistahermosa + 105 de todo el país</t>
        </r>
      </text>
    </comment>
  </commentList>
</comments>
</file>

<file path=xl/sharedStrings.xml><?xml version="1.0" encoding="utf-8"?>
<sst xmlns="http://schemas.openxmlformats.org/spreadsheetml/2006/main" count="2153" uniqueCount="712">
  <si>
    <t>Nombre de la actividad</t>
  </si>
  <si>
    <t>Fecha programada
fin</t>
  </si>
  <si>
    <t>Indicador</t>
  </si>
  <si>
    <t>Estrategia</t>
  </si>
  <si>
    <t>ID</t>
  </si>
  <si>
    <t>Ministerio de Justicia y del Derecho
Calle 53 N°. 13 - 27 - Bogotá D.C., Colombia PBX (+57)(1) 444 31 00</t>
  </si>
  <si>
    <t>Fechas de reporte</t>
  </si>
  <si>
    <t>1 Cuatrimestre</t>
  </si>
  <si>
    <t>2 Cuatrimestre</t>
  </si>
  <si>
    <t>3 Cuatrimestre</t>
  </si>
  <si>
    <t xml:space="preserve">Anexo - Formato interno de reporte de  las actividades de participación ciudadana </t>
  </si>
  <si>
    <t>Seguimiento a compromisos</t>
  </si>
  <si>
    <t>Descripción del avance</t>
  </si>
  <si>
    <t>Fecha de divulgación
(dd/mm/aa)</t>
  </si>
  <si>
    <t>Canales utilizados para la divulgación</t>
  </si>
  <si>
    <t>Fecha en que se realizó la convocatoria 
(dd/mm/aa)</t>
  </si>
  <si>
    <t>Canales utilizados para la convocatoria</t>
  </si>
  <si>
    <t>Fecha en que se realizó la actividad
(dd/mm/aa)</t>
  </si>
  <si>
    <t>Número de participantes</t>
  </si>
  <si>
    <t xml:space="preserve">Compromisos adquiridos de cara a la ciudadanía </t>
  </si>
  <si>
    <t>Avance de compromiso adquirido</t>
  </si>
  <si>
    <t>Fecha finalización del compromiso (dd(mm/aa)</t>
  </si>
  <si>
    <t>Fecha programada inicio</t>
  </si>
  <si>
    <t># Productos realizados</t>
  </si>
  <si>
    <t># Productos programados</t>
  </si>
  <si>
    <t>Publicación de resultados</t>
  </si>
  <si>
    <t>Fecha en que se publicaron los resultados
(dd/mm/aa)</t>
  </si>
  <si>
    <t>Canales utilizados divulgar resultados</t>
  </si>
  <si>
    <t>Avance general por actividad</t>
  </si>
  <si>
    <t>Evidencias de avance</t>
  </si>
  <si>
    <t xml:space="preserve">Desarrollo del diálogo </t>
  </si>
  <si>
    <t>Convocatoria para el diálogo</t>
  </si>
  <si>
    <t>Divulgación de la información previa al diálogo</t>
  </si>
  <si>
    <t>Resultados  de medición percepción del diálogo</t>
  </si>
  <si>
    <t>% de avance productos</t>
  </si>
  <si>
    <t>% avance gestión</t>
  </si>
  <si>
    <t>Observaciones GSC - Segunda línea de defensa</t>
  </si>
  <si>
    <t>Observaciones dependencia - primera línea de defensa</t>
  </si>
  <si>
    <t>Canales utilizados para el diálogo</t>
  </si>
  <si>
    <t>% avance plan productos</t>
  </si>
  <si>
    <t>% avance plan gestión</t>
  </si>
  <si>
    <t>Mayo</t>
  </si>
  <si>
    <t>Septiembre</t>
  </si>
  <si>
    <t>Diciembre</t>
  </si>
  <si>
    <t>Formato Interno de Reporte del Plan de Participación Ciudadana</t>
  </si>
  <si>
    <t>Si tiene alguna inquietud sobre el diligenciamiento del formato, por favor comuníquese con el Grupo de Servicio al Ciudadano.</t>
  </si>
  <si>
    <t>Recursos finacieros utilizados</t>
  </si>
  <si>
    <t>Funcionamiento</t>
  </si>
  <si>
    <t>Inversión</t>
  </si>
  <si>
    <t>No aplica</t>
  </si>
  <si>
    <r>
      <t xml:space="preserve">Código:F-GG-02-01
</t>
    </r>
    <r>
      <rPr>
        <sz val="12"/>
        <color theme="1"/>
        <rFont val="Arial"/>
        <family val="2"/>
      </rPr>
      <t>Versión: 02</t>
    </r>
  </si>
  <si>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</si>
  <si>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</si>
  <si>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</si>
  <si>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</si>
  <si>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 xml:space="preserve">Objetivo de la actividad 
</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</si>
  <si>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</si>
  <si>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</si>
  <si>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</si>
  <si>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</si>
  <si>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</si>
  <si>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</si>
  <si>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Alcance de la actividad</t>
  </si>
  <si>
    <t>Lugar o espacio de realización de la actividad</t>
  </si>
  <si>
    <t>Articulación con entidades o aliados</t>
  </si>
  <si>
    <t>Nivel de participación</t>
  </si>
  <si>
    <t>Etapa del ciclo de la gestión</t>
  </si>
  <si>
    <t xml:space="preserve">Fecha programada inicio </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</si>
  <si>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</si>
  <si>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</si>
  <si>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</si>
  <si>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</si>
  <si>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</si>
  <si>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</si>
  <si>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</si>
  <si>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</si>
  <si>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</si>
  <si>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</si>
  <si>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</si>
  <si>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</si>
  <si>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Difundir la herramienta Suin Juriscol y realizar consulta para fortalecer el proceso</t>
  </si>
  <si>
    <t>Dar a conocer a los diferentes grupos de interés de todo el país la herramienta  Suin Juriscol a través del curso del Suin, el envío de contenidos de interés publicados en el portal web Suin Juriscol y la aplicación de una encuesta virtual.</t>
  </si>
  <si>
    <t>Difusión realizada y encuesta plicada</t>
  </si>
  <si>
    <t xml:space="preserve">1 Informe de actividades de participación </t>
  </si>
  <si>
    <t>Entidades territoriales - Alcaldes
Decanos de Derecho
Instituciones educativas
Directores de Consultorios Juridicos, ciudadananía en general</t>
  </si>
  <si>
    <t>Plan Anticorrupción y de Atención al Ciudadano</t>
  </si>
  <si>
    <t>Curso y encuesta virtuales (correo electrónico)</t>
  </si>
  <si>
    <t>X</t>
  </si>
  <si>
    <t>Nacional</t>
  </si>
  <si>
    <t>Ninguna</t>
  </si>
  <si>
    <t>Participación en la información / Consulta</t>
  </si>
  <si>
    <t>Ejecución o implementación participativa/Identificación de necesidades y diagnóstico</t>
  </si>
  <si>
    <t>Dirección de Desarrollo del Derecho y del Ordenamiento Jurídico</t>
  </si>
  <si>
    <t>myriam.rojas@minjusticia.gov.co</t>
  </si>
  <si>
    <t xml:space="preserve">Paz, Justicia e Instituciones Sólidas </t>
  </si>
  <si>
    <t>Pacto por la legalidad: seguridad
efectiva y justicia transparente
para que todos vivamos con
libertad y en democracia</t>
  </si>
  <si>
    <t>Humanos
Tecnológicos
Físicos</t>
  </si>
  <si>
    <t>Socializar la herramienta Suin Juriscol con énfasis en el boletín jurídico a través del diálogo virtual</t>
  </si>
  <si>
    <t>Promover la consulta del boletín jurídico como fuente informativa de primera mano para los grupos de interés.</t>
  </si>
  <si>
    <t>Socialización realizada</t>
  </si>
  <si>
    <t>Servidores públicos y contratistas del MJD
Decanos de Derecho
Directores de consultorios jurídicos, entidades del Estado, ciudadanía en general
Alcaldías del país, y/o instituciones educativas</t>
  </si>
  <si>
    <t>Jornada de socialización</t>
  </si>
  <si>
    <t>Por definir</t>
  </si>
  <si>
    <t>Participación en la información / Ejecución e implementación participativa</t>
  </si>
  <si>
    <t>Ejecución o implementación participativa</t>
  </si>
  <si>
    <t>abautista@minjusticia.gov.co</t>
  </si>
  <si>
    <t>Humanos
Físicos</t>
  </si>
  <si>
    <t>Presentar y socializar la Metodologia de Depuración de las disposiciones de los decretos únicos regalmentarios (DUR) a través de mesas de trabajo con grupos de interés</t>
  </si>
  <si>
    <t>Depurar del ordenamiento jurídico la normativa de carácter general y abstracto expedidos a partir del 1 de enero de 1991, que cumplan con los criterios establecidos por la Dirección de Desarrollo del Derecho y del Ordenamiento Jurídico (DDDOJ) del Ministerio de Justicia y del Derecho, socializando con los grupos de interés.</t>
  </si>
  <si>
    <t>Mesas de trabajo realizadas</t>
  </si>
  <si>
    <t>Jefes de las Oficinas Jurídicas cabeza del sector y su equipo de trabajo técnico y Jurídico de las dependencias y entidades adscritas y vinculadas.</t>
  </si>
  <si>
    <t xml:space="preserve">Mesas de trabajo de presentación y socialización de la metodología de los DUR </t>
  </si>
  <si>
    <t>Sectores de la Administración Pública</t>
  </si>
  <si>
    <t>EjecParticipación en la información / Ejecución e implementación participativaución o implementación participativa</t>
  </si>
  <si>
    <t>cunigar@minjusticia.gov.co</t>
  </si>
  <si>
    <t xml:space="preserve">Pacto por la legalidad: seguridad efectiva y justicia transparente para que todos vivamos con libertad y en democracia.
•	Línea: Alianza contra la corrupción: tolerancia cero con los corruptos Programa 1201 - fortalecimiento del principio de seguridad jurídica, divulgación.
•	Programa: fortalecimiento del principio de seguridad jurídica, divulgación y depuración del ordenamiento jurídico.
•	Bases del Plan: Pacto por el emprendimiento, la formalización y la productividad: una economía dinámica, incluyente y sostenible que potencie todos nuestros talentos”, en la cual se consagra el lineamiento: “D. Estado simple: menos trámites, regulación clara y más competencia”.
</t>
  </si>
  <si>
    <t xml:space="preserve">Presentar y socializar la Metodologia de Depuración de las disposiciones normativas de carácter territorial  a través de mesas de trabajo con grupos de interés </t>
  </si>
  <si>
    <t>Depurar del ordenamiento jurídico la normativa de carácter general y abstracto de nivel territorial, que cumplan con los criterios establecidos por la Dirección de Desarrollo del Derecho y del Ordenamiento Jurídico (DDDOJ) del Ministerio de Justicia y del Derecho, socializando con los grupos de interés.</t>
  </si>
  <si>
    <t>Jefes de las Oficinas Jurídicas y su equipo de trabajo técnico y Jurídico.</t>
  </si>
  <si>
    <t>Mesas de trabajo de presentación y socialización de la metodología de depuracion para entidades territoriales</t>
  </si>
  <si>
    <t>Entidades del orden territorial</t>
  </si>
  <si>
    <t>Realizar campañas de sensibilización en alternatividad penal y justicia restaurativa</t>
  </si>
  <si>
    <t>Ejercicios de concientización que conduzca a un cambio de las percepciones punitivistas entre los ciudadanos y promuevan una ampliación del conocimiento sobre los diversos alcances de la justicia, así como de la importancia de la prevención y la reconciliación en clave de justicia restaurativa, y que incluya difusión para la concientización sobre el efecto reconstructivo de aplicación de medidas alternativas a la reclusión.</t>
  </si>
  <si>
    <t>Jornadas  realizadas</t>
  </si>
  <si>
    <t xml:space="preserve">1  Informe de actividades de jornadas de concientización </t>
  </si>
  <si>
    <t>Instituciones o dependencias públicas del nivel  nacional, departamental  o distrital 
Organizaciones, académia o público en general</t>
  </si>
  <si>
    <t>Plan de Acción Institucional</t>
  </si>
  <si>
    <t>Jornadas de formación</t>
  </si>
  <si>
    <t>Bogotá</t>
  </si>
  <si>
    <t>Ejecución e implementación participativa</t>
  </si>
  <si>
    <t>Dirección de Política Criminal y Penitenciaria</t>
  </si>
  <si>
    <t>gestion.documental@minjusticia.gov.co</t>
  </si>
  <si>
    <t>Humanos
Financieros
Físicos</t>
  </si>
  <si>
    <t>Desarrollar un ejercicio de participación ciudadana en el marco del proceso de formación y transferencia metodológica del program de justicia juvenil restaurativa a las autoridades competentes del SRPA y del sistema de convivencia escolar  del ente territorial.</t>
  </si>
  <si>
    <t>Fortalecer las capacidades técnicas de los equipos profesionales del SRPA y del sistema de convivencia escolar  en materia de justicia juvenil restaurativa</t>
  </si>
  <si>
    <t>Número de personas capacitadas</t>
  </si>
  <si>
    <t>Jornadas de formación y transferencia metodológica  realizadas</t>
  </si>
  <si>
    <t>Equipos profesionales del SRPA y del sistema de convivencia escolar</t>
  </si>
  <si>
    <t>Jornadas de formación y transferencia metodológica</t>
  </si>
  <si>
    <t>Sistema Nacional de Coordinación de Responsabilidad Penal para Adolescentes- SNCRPA y sistema de convivencia escolar</t>
  </si>
  <si>
    <t xml:space="preserve">Desarrollar encuentros para la socialización del componente indígena del Plan Decenal de Justicia, construido en consulta previa </t>
  </si>
  <si>
    <t>Contribuir al ejercicio pedagógico de difusión de las acciones y compromisos protocolizados por las entidades que hacen parte del sistema de justicia.</t>
  </si>
  <si>
    <t>Encuentros realizados</t>
  </si>
  <si>
    <t>Relatorías o informes de los encuentros</t>
  </si>
  <si>
    <t>No</t>
  </si>
  <si>
    <t>Entidades del Sector Justicia
Autoridades y representantes de los pueblos indígenas</t>
  </si>
  <si>
    <t>Plan de acción institucional y Plan Decenal de Justicia</t>
  </si>
  <si>
    <t>Mesa de trabajo</t>
  </si>
  <si>
    <t>Bogotá
Buenaventura
La Plata
Valledupar
Leticia
Puerto Gaitán</t>
  </si>
  <si>
    <t>Dirección de Justicia Formal</t>
  </si>
  <si>
    <t>yuly.benavides@minjusticia.gov.co</t>
  </si>
  <si>
    <t>Humanos
Financieros
Físicos
Tecnológicos</t>
  </si>
  <si>
    <t>Implementar estrategias para conocer la percepción de los usuarios de las herramientas LegalApp y Conexión Justicia</t>
  </si>
  <si>
    <t>Generar recomendaciones para mejorar la calidad y pertinencia de los contenidos y servicios ofrecidos</t>
  </si>
  <si>
    <t>Estrategias implementadas</t>
  </si>
  <si>
    <t>Informe de las estrategias implementadas</t>
  </si>
  <si>
    <t>Usuarios ciudadanos
Gestores de justicia</t>
  </si>
  <si>
    <t xml:space="preserve">Plan de Acción Institucional </t>
  </si>
  <si>
    <t>Viaje del usuario
(acompañamiento por la herramienta al usuario)</t>
  </si>
  <si>
    <t>Consulta</t>
  </si>
  <si>
    <t>Identificación de necesidades y diágnostico</t>
  </si>
  <si>
    <t>Habilitar espacios para la divulgación y actualización de conocimientos sobre enfoque diferencial en género y discapacidad para el acceso a la justicia.</t>
  </si>
  <si>
    <t>Fortalecer la gestión del conocimiento para el abordaje de los servicios de justicia con enfoque diferencial</t>
  </si>
  <si>
    <t>Webinars desarrollados</t>
  </si>
  <si>
    <t xml:space="preserve"> Informe de actividades de participación </t>
  </si>
  <si>
    <t>Gestores de justicia
Consultorios Jurídicos
Organizaciones civiles</t>
  </si>
  <si>
    <t>Webinar</t>
  </si>
  <si>
    <t>Webinar redes sociales MinJusticia</t>
  </si>
  <si>
    <t>Vinculación de expertos conferencistas</t>
  </si>
  <si>
    <t>Encuentro Distrital virtual de Conciliadores en Equidad del municipio de Santiago de Cali (Valle del Cauca)</t>
  </si>
  <si>
    <t>Conocer el estado de la conciliación en equidad en el Distrito de Santiago de Cali, con el fin de implementar una estrategia de fortalecimiento a la figura en dicho territorio, en cumplimiento del plan de acción de la alerta temprana AT001 de 2022 que fue presentado por el señor Ministro de Justicia y del Derecho en la Mesa Técnica que se realizó el 28 de enero de 2022.</t>
  </si>
  <si>
    <t>Encuentro virtual realizado</t>
  </si>
  <si>
    <t xml:space="preserve">1  Informe de actividades de participación </t>
  </si>
  <si>
    <t>Conciliadores en equidad de Cali, funcionarios de la Gobernación de Valle del Cauca, funcionarios de la administración municipal de Cali y miembros de otras organizaciones de Cali</t>
  </si>
  <si>
    <t>Plan de acción de la alerta temprana AT001 de 2022</t>
  </si>
  <si>
    <t>Encuentro a través de teams</t>
  </si>
  <si>
    <t>Regional: Santiago de Cali</t>
  </si>
  <si>
    <t>Virtual a través de la plataforma teams</t>
  </si>
  <si>
    <t>SI (Gobernación del Valle del Cauca, Municipio de Santiago de Cali)</t>
  </si>
  <si>
    <t>Dirección de Métodos Alternativos de Solución de Conflictos</t>
  </si>
  <si>
    <t>conciliacionequidad@minjusticia.gov.co</t>
  </si>
  <si>
    <t>Pacto por la legalidad: Imperio de la ley y convivencia:
justicia accesible, oportuna y en toda Colombia, para todos​​​​</t>
  </si>
  <si>
    <t>Humanos
Tecnológicos</t>
  </si>
  <si>
    <t xml:space="preserve">Conferencia de la DMASC en webinar sobre la función conciliatoria según la Ley 2126 del 2021 </t>
  </si>
  <si>
    <t>Realizar conferencia de la DMASC en el webinar sobre la función conciliatoria según la Ley 2126 del 2021 "por la cual se regula la creación, conformación y funcionamiento de las Comisarías de Familia, se establece el órgano rector y se dictan otras disposiciones", en razón a la reciente expedición de la normativa.</t>
  </si>
  <si>
    <t>Conferencia realizada en webinar</t>
  </si>
  <si>
    <t>NO</t>
  </si>
  <si>
    <t>Centros de conciliación, funcionarios habilitados para conciliar, Consultorios Jurídicos, estudiantes de la facultad de derecho, abogados, etc</t>
  </si>
  <si>
    <t>Plan de participación ciudadana 2022</t>
  </si>
  <si>
    <t>Conferencia en webinar</t>
  </si>
  <si>
    <t>Webinar a través de la plataforma Youtube institucional</t>
  </si>
  <si>
    <t>SI (centros de conciliación, consultorios jurídicos)</t>
  </si>
  <si>
    <t>sandra.buitrago@minjusticia.gov.co</t>
  </si>
  <si>
    <t>Humanos
Tecnológicos</t>
  </si>
  <si>
    <t>Encuentros virtuales con conciliadores en equidad</t>
  </si>
  <si>
    <t>Realizar encuentros con conciliadores en equidad con el fin de fortalecer la estrategia de seguimiento y los canales de comunicación.</t>
  </si>
  <si>
    <t>Encuentros virtuales realizados</t>
  </si>
  <si>
    <t>Conciliadores en equidad</t>
  </si>
  <si>
    <t>Encuentros virtuales</t>
  </si>
  <si>
    <t>Vistahermosa (Meta) y 
Nacional</t>
  </si>
  <si>
    <t>Encuestas realizadas en la Estrategia Interinstitucional de Jornadas Móviles de Atención y Orientación a Víctimas del conflicto armado</t>
  </si>
  <si>
    <t>Medir la satisfacción de los usuarios que asistan las jornadas móviles para ientificar oportunidades de fortalecer los espacios de encuentro</t>
  </si>
  <si>
    <t>Encuesta aplicada</t>
  </si>
  <si>
    <t xml:space="preserve">Víctimas del conflicto armado </t>
  </si>
  <si>
    <t xml:space="preserve">Atención al Ciudadano </t>
  </si>
  <si>
    <t>Jornadas Móviles</t>
  </si>
  <si>
    <t>Municipio donde se realice la jornada pendiente definir</t>
  </si>
  <si>
    <t>Unidad para la Atención y Reparación Integral a las Víctimas</t>
  </si>
  <si>
    <t xml:space="preserve">Dirección de Justicia Transicional </t>
  </si>
  <si>
    <t>VIII Encuentro Nacional sobre la Política Drogas Ruta Futuro en los territorios</t>
  </si>
  <si>
    <t>Fortalecer la integración, el diálogo y el intercambio de experiencias entre el gobierno nacional y los gobiernos locales,  presentar los resultados, logros y experiencias exitosas en la implementación de la Política Integral para enfrentar el problema de las Drogas Ruta Futuro en los territorios.</t>
  </si>
  <si>
    <t>Encuentro realizado</t>
  </si>
  <si>
    <t>Memorias del desarrollo del encuentro cargadas en el micrositio del Observatorio de Drogas de Colombia</t>
  </si>
  <si>
    <t>Instituciones o dependencias públicas del nivel nacional, departamental  y distrital.</t>
  </si>
  <si>
    <t xml:space="preserve">Encuentro </t>
  </si>
  <si>
    <t xml:space="preserve">Bogotá </t>
  </si>
  <si>
    <t>Live por redes sociales/ Bogotá</t>
  </si>
  <si>
    <t>Implementación participativa</t>
  </si>
  <si>
    <t>Ejecución participativa</t>
  </si>
  <si>
    <t>Dirección de Política de Drogas y Actividades Relacionadas</t>
  </si>
  <si>
    <t>Realizar  facebook live o directo Youtube y/o encuentros presenciales sobre la reglamentación y trámites de licencias de cannabis con fines médicos y cientificos.</t>
  </si>
  <si>
    <t>Fortalecer la relación con los usuarios de los trámites de licencias de cannabis con fines médicos y cientificos, a través de diálogos de doble vía para resolver dudas sobre la reglamentación del cannabis y uso adecuado del MICC.</t>
  </si>
  <si>
    <t>No de Dialogos implementados</t>
  </si>
  <si>
    <t xml:space="preserve">Informes de actividades de participación de la dependencia </t>
  </si>
  <si>
    <t>Usuarios de los trámites de licencias de cannabis</t>
  </si>
  <si>
    <t>Facebook live o
Youtube
Mesa de Trabajo</t>
  </si>
  <si>
    <t>Política Nacional</t>
  </si>
  <si>
    <t>Subdirección de Control y Fiscalización de Sustancias Químicas y Estupefacientes</t>
  </si>
  <si>
    <t>Humanos
Físicos</t>
  </si>
  <si>
    <t>Realizar  facebook live o directo Youtube y/o encuentros presenciales  de dialogos de acercamiento e interacción con los actores territoriales involucrados en el desarrollo y aplicación de la legislación actual de cannabis a través de los consejos  seccionales de Estupefacientes</t>
  </si>
  <si>
    <t>Fortalecer la relación con los  actores territoriales  a través de diálogos de doble vía para resolver dudas sobre el desarrollo y aplicación de la legislación actual del cannabis.</t>
  </si>
  <si>
    <t>No de dialogos realizados</t>
  </si>
  <si>
    <t>Informes de actividades de dialogos realizados</t>
  </si>
  <si>
    <t>Autoridades y/o actores territoriales</t>
  </si>
  <si>
    <t>Realizar un Facebook live o un directo en Youtube para dialogar con los grupos de interes sobre los trámites de Sustancias Químicas.</t>
  </si>
  <si>
    <t>Fortalecer la relación con los usuarios de los trámites de Expedición de Certificados de Carencia por Informe de Tráfico de Estupefacientes - CCITE, a través de un diálogo de doble vía para resolver dudas sobre el proceso.- Normatividad al control de sustancias químicas.</t>
  </si>
  <si>
    <t>Dialogo virtual implementado</t>
  </si>
  <si>
    <t xml:space="preserve">1 Informe de actividades de participación de la dependencia </t>
  </si>
  <si>
    <t>Usuarios de los trámites de Carencia por Informe de Tráfico de Estupefacientes - CCITE</t>
  </si>
  <si>
    <t>Facebook live o
Youtube</t>
  </si>
  <si>
    <t>Live por redes sociales</t>
  </si>
  <si>
    <t>Fortalecer la relación con los usuarios de los trámites de Expedición de Certificados de Carencia por Informe de Tráfico de Estupefacientes - CCITE, a través de un diálogo de doble vía para resolver dudas sobre el proceso. - Uso SICOQ para el control de sustancias químicas.</t>
  </si>
  <si>
    <t>Fortalecer la relación con los usuarios de los trámites de Expedición de Certificados de Carencia por Informe de Tráfico de Estupefacientes - CCITE, a través de un diálogo de doble vía para resolver dudas sobre el proceso. - Uso SICOQ para Agentes de la Cadena de Combustibles.</t>
  </si>
  <si>
    <t>Fortalecer la relación con los usuarios de los trámites de Expedición de Certificados de Carencia por Informe de Tráfico de Estupefacientes - CCITE, a través de un diálogo de doble vía para resolver dudas sobre el proceso. - Uso SICOQ registro de movimientos y uso masivo</t>
  </si>
  <si>
    <t>Realizar una actividad de socializacion y evaluación de las herramientas de atención virtual (digiturno, chatbot y appmovil) mediante la implementacion de un (1) webinar para los grupos de interes.</t>
  </si>
  <si>
    <t>Difundir las nuevas soluciones digitales sobre la atención virtual  a los grupos de interés y valorar los indicarodes de participación en las herrrammientas de chatbot y appmovil para su fortalecimiento.</t>
  </si>
  <si>
    <t>Evento webinar</t>
  </si>
  <si>
    <t>Informe del desarrollo del webinar</t>
  </si>
  <si>
    <t>Ciudadanía en general y usuarios que visitan la entidad a través de la oficina de atencion al ciudadano, población que consulta los portales web y sistemas de informacion del MJD</t>
  </si>
  <si>
    <t>Diálogo en webinar</t>
  </si>
  <si>
    <t>Evaluación y control / Identificación de necesidades y diágnostico</t>
  </si>
  <si>
    <t>Direccion de Tecnologias y Gestión de Información en Justicia</t>
  </si>
  <si>
    <t>daniel.montes@minjusticia.gov.co</t>
  </si>
  <si>
    <t>Pacto por la gestión pública efectiva​​</t>
  </si>
  <si>
    <t>Humanos y Tecnológicos</t>
  </si>
  <si>
    <t>Ejercicio de cocreación o consulta pública para la creación y publicación de conjunto de datos abiertos de la entidad 2022</t>
  </si>
  <si>
    <t xml:space="preserve">Creación y publicación de conjunto de datos abiertos del Ministerio de Justicia y del Derecho,  mediante la elaboración de actividades programadas con la ciudadanía y usuarios del portal de datos.gov.co que permitan el aprovechamiento de los activos de información de carácter público.    </t>
  </si>
  <si>
    <t xml:space="preserve">Dialogo Implementado </t>
  </si>
  <si>
    <t>Ciudadanía en general y usuarios del portal de datos abiertos</t>
  </si>
  <si>
    <t xml:space="preserve">Consulta por formulario Virtual </t>
  </si>
  <si>
    <t>Formulario Virtual en página web</t>
  </si>
  <si>
    <t>Formulación participativa</t>
  </si>
  <si>
    <t>Subdirección de Gestión de Información en Justicia</t>
  </si>
  <si>
    <t>infojusticia@minjusticia.gov.co</t>
  </si>
  <si>
    <t>Humanos
Fisicos
Tecnológicos</t>
  </si>
  <si>
    <t>Realizar encuesta a los grupos de interés para medir el impacto y satisfacción sobre los conjuntos de datos abiertos del MinJusticia en el portal datos.gov.co</t>
  </si>
  <si>
    <t>Identificar necesidades y oportunidades de mejora sobre los conjuntos de datos abiertos publicados por el MinJusticia en el portal datos.gov.co.</t>
  </si>
  <si>
    <t>Encuesta implementada</t>
  </si>
  <si>
    <t xml:space="preserve">Nacional </t>
  </si>
  <si>
    <t>Desarrollar espacios de diálogo en el marco de la estrategia de Rendición de Cuentas del Ministerio de Justicia y del Derecho, incluyendo la participación de jóvenes.</t>
  </si>
  <si>
    <t>Generar espacios de diálogo en el marco de la rendición de cuentas con la ciudadanía, conforme a lo establecido en el Manual Único de Rendición MURC</t>
  </si>
  <si>
    <t>Eventos de Audiencia Públicas de rendición de cuentas realizados</t>
  </si>
  <si>
    <t xml:space="preserve">1 Informe general de actividades de rendición de cuentas vigencia 2022 </t>
  </si>
  <si>
    <t>Academia
Unidades de trabajo legislativo del congreso
Jóvenes
Ciudadanía en general</t>
  </si>
  <si>
    <t>Encuentros de diálogo</t>
  </si>
  <si>
    <t>x</t>
  </si>
  <si>
    <t>Convocatoria nacional canales virtuales.
Donde lo determine la alta Dirrección.</t>
  </si>
  <si>
    <t>Control y evaluación</t>
  </si>
  <si>
    <t>Equipo líder de rendición de cuentas
Lidera la OAP</t>
  </si>
  <si>
    <t xml:space="preserve">Realizar sondeo para determinar la percepción sobre la calidad y oportunidad de los trámites del Ministerio de Justicia y del Derecho </t>
  </si>
  <si>
    <t>MinJusticia quiere realizar en la vigencia 2022 revisión de la calidad y oportunidad de los trámites de manera participativa, para ello dispone un espacio para conocer a través de un sondeo, los temas de interés de los grupos de valor.</t>
  </si>
  <si>
    <t>Sondeo realizado</t>
  </si>
  <si>
    <t xml:space="preserve">1 Informe de la actividad  </t>
  </si>
  <si>
    <t>Grupos de valor de Minjusticia</t>
  </si>
  <si>
    <t>Sondeo Virtual</t>
  </si>
  <si>
    <t>Formulario virtual página web del Ministerio</t>
  </si>
  <si>
    <t>Oficina Asesora de Planeación</t>
  </si>
  <si>
    <t>Pacto por la gestión pública efectiva</t>
  </si>
  <si>
    <t>Realizar sondeo para identificar necesidades de racionalización de trámites</t>
  </si>
  <si>
    <t>MinJusticia inicia la formulación de las actividades del Componente Estrategía Antitramites del Plan Anticorrupción y Atención al Ciudadano de manera participativa, para ello dispone un espacio para conocer a través de un sondeo, los temas de interés de los grupos de valor.</t>
  </si>
  <si>
    <t>Realizar sondeo sobre temas del Plan Anticorrupción y de Atención al Ciudadano 2023 de MinJusticia.</t>
  </si>
  <si>
    <t>MinJusticia inicia el ejercicio de formulación del Plan Anticorrupción y Atención al Ciudadano 2023 de manera participativa, para ello dispone un espacio para conocer a través de un sondeo, los temas de interés de los grupos de valor.</t>
  </si>
  <si>
    <t>Realizar sondeo sobre temas del Plan de Acción Institucional 2023 de MinJusticia.</t>
  </si>
  <si>
    <t>MinJusticia inicia el ejercicio de formulación del Planeación del 2023 de manera participativa, para ello dispone un espacio para conocer a través de un sondeo, los temas de interés de los grupos de valor.</t>
  </si>
  <si>
    <t xml:space="preserve">Realizar consulta a los grupos de interés sobre el proyecto de Plan de Acción 2022 del Ministerio de Justicia y del Derecho </t>
  </si>
  <si>
    <t xml:space="preserve">MinJusticia quiere invitar a los grupos de interés a discutir la formulación de la Planeación del 2022, para ello dispone un formato para recibir los comenatrios y sugerencias de los temas del Plan propuesto. </t>
  </si>
  <si>
    <t>Consulta realizada</t>
  </si>
  <si>
    <t>Consulta Virtual</t>
  </si>
  <si>
    <t xml:space="preserve">Realizar consulta a los grupos de interés sobre el proyecto del Plan Anticorrupción y de Atención al Ciudadano 2022 del Ministerio de Justicia y del Derecho </t>
  </si>
  <si>
    <t xml:space="preserve">MinJusticia quiere invitar a los grupos de interés a discutir la formulación del Plan Anticorrupción y de Atención al Ciudadano 2022, para ello dispone un formato para recibir los comenatrios y sugerencias de los temas del Plan propuesto. </t>
  </si>
  <si>
    <t>Formulación participativa/Consulta</t>
  </si>
  <si>
    <t>Realizar encuestas a medios de comunicación para medir el impacto  de la información generada por la entidad.</t>
  </si>
  <si>
    <t>Conocer la percepción de los periodistas que usan la información pública del Ministerio para socializar las reformas
impulsadas por la entidad para lograr una justicia cercana al
ciudadano, pronta y efectiva.</t>
  </si>
  <si>
    <t>Encuesta</t>
  </si>
  <si>
    <t xml:space="preserve">Encuestas y base de datos trabajada </t>
  </si>
  <si>
    <t>Peridistas de medios de comunicación regionales</t>
  </si>
  <si>
    <t>Plan Estratégico Institucional</t>
  </si>
  <si>
    <t>Encuesta telefónica</t>
  </si>
  <si>
    <t>Oficina de Prensa y Comunicaciones</t>
  </si>
  <si>
    <t>prensajusticia@minjusticia.gov.co</t>
  </si>
  <si>
    <t>Publicar los Proyectos de Decretos Reglamentarios y Agenda Regulatoria del Sector Justicia y del Derecho (Arts. 2.1.2.1.14 y 2.1.2.1.20 Decreto 1081 de 2015)  para observaciones y comentarios de la ciudadanía-</t>
  </si>
  <si>
    <t>Garrantizar la participación ciudadana enla formulación de  los proyectos específicos de regulación (Decretos) del Ministerio de Justicia y del Derecho.</t>
  </si>
  <si>
    <t>Informe consolidado de observaciones y respuestas por proyecto</t>
  </si>
  <si>
    <t>Por demanda</t>
  </si>
  <si>
    <t xml:space="preserve">Proyectos de Decretos Reglamentarios y Agenda Regulatoria del Sector Justicia y del Derecho publicados en la página web de la entidad </t>
  </si>
  <si>
    <t>Ciudadanía en general</t>
  </si>
  <si>
    <t>Página web/Formularios virtuales</t>
  </si>
  <si>
    <t xml:space="preserve">Pendiente por definir </t>
  </si>
  <si>
    <t>Dirección Jurídica</t>
  </si>
  <si>
    <t>Humanos
Físicos
Tecnológicos</t>
  </si>
  <si>
    <t>Publicar los proyectos de actos administrativos de carácter general que no lleven la firma del Presidente (Art. 2.1.2.1.23 Decreto 1081 de 2015) para observaciones y comentarios de la ciudadanía-.</t>
  </si>
  <si>
    <t>Garrantizar la participación ciudadana en la formulación de los proyectos de actos administrativos del Ministerio de Justicia y del Derecho.</t>
  </si>
  <si>
    <t xml:space="preserve">Proyectos de actos administrativos de carácter general que no lleven la firma del Presidente publicados en la página web de la entidad </t>
  </si>
  <si>
    <t>Conocer la pecepción y recopilar las sugerencias y expectativas de los grupos de interés para fortalecer la oferta de participación ciudadana del MinJusticia. Este insumo permitirá a las dependencias de la Entidad priorizar actividades de particiapción articuladas a sus proyectos de inversión para asegurar su aplicaicón.</t>
  </si>
  <si>
    <t>Documentación de resultados</t>
  </si>
  <si>
    <t>NA</t>
  </si>
  <si>
    <t>Grupo de Servicio al Ciudadano</t>
  </si>
  <si>
    <t>Realizar la construcción participativa del plan de participación ciudadana del Ministerio de Justicia y del Derecho para la vigencia 2022 en colaboración con los grupos de interés.</t>
  </si>
  <si>
    <t xml:space="preserve">Promover la incidencia de los grupos de interés en la formulación de las actividades de participación ciudadana del Ministerio para la vigencia 2020. </t>
  </si>
  <si>
    <t>Diálogo implementado</t>
  </si>
  <si>
    <t>Informe de ejecución de actividad de diálogo</t>
  </si>
  <si>
    <t>Ciudadanía en General
Veedores
Academia
Entidades</t>
  </si>
  <si>
    <t>Diálogo virtual (formulario, redes sociales) y encuesta sms</t>
  </si>
  <si>
    <t xml:space="preserve">Formulario Virtual en página web
Urna de Cristal (Plataforma de Gobierno Abierto)
Redes sociales </t>
  </si>
  <si>
    <t>Urna de Cristal - MinTIC</t>
  </si>
  <si>
    <t>Medir la percepción de los grupos de interés sobre las actividades de diálogo de RDC programadas en la vigencia 2022</t>
  </si>
  <si>
    <t>Conocer la pecepción y recopilar las sugerencias y expectativas de los grupos de interés para fortalecer las acciones de RDC del MinJusticia.</t>
  </si>
  <si>
    <t>Encuesta realizada</t>
  </si>
  <si>
    <t>Informes de medición de percepción entregados a la OAP</t>
  </si>
  <si>
    <t>Grupos de interés de temáticas que sean priorizadas</t>
  </si>
  <si>
    <t>Formulario virtual en live audiencias</t>
  </si>
  <si>
    <t>Entidades sector justicia</t>
  </si>
  <si>
    <t>Evaluación y control</t>
  </si>
  <si>
    <t>Participar en las ferias acércate que sean programadas por el DAFP para llevar la oferta institucional a la ciudadanía en territorio</t>
  </si>
  <si>
    <t>Acercar la oferta institucional del MinJusticia a la ciudadanía en los territorios, capacitando, informando y diálogando.</t>
  </si>
  <si>
    <t>Ferias</t>
  </si>
  <si>
    <t>Informes de ferias</t>
  </si>
  <si>
    <t xml:space="preserve">Ciudadanía en general
Servidores públicos </t>
  </si>
  <si>
    <t xml:space="preserve">Consulta por formulario físico/Atención en carpa </t>
  </si>
  <si>
    <t>Regional:
La Jagua de Ibirico (Cesar)
Montelíbano (Córdoba)
Por definir (Caldas)</t>
  </si>
  <si>
    <t>DAFP</t>
  </si>
  <si>
    <t>Humanos y Tecnológicos
Físicos
Financieros</t>
  </si>
  <si>
    <t>Medir la percepción de la atención de los grupos de interés por los canales oficiales del MJD.</t>
  </si>
  <si>
    <t>Conocer la pecepción y recopilar las sugerencias y expectativas  para fortalecer la atención  de la ciudadanía a través de los canales de Minjusticia.</t>
  </si>
  <si>
    <t>Informes de medición de percepción publicados</t>
  </si>
  <si>
    <t>Ciudadanos peticionarios</t>
  </si>
  <si>
    <t xml:space="preserve">Condiciones institucionales idóneas para la promoción de la participación </t>
  </si>
  <si>
    <t>Elaborar y socializar al interior de la Entidad el diagnóstico del estado actual de la participación ciudadana en la Entidad correspondete a la vigencia.</t>
  </si>
  <si>
    <t>Identificar y documentar las debilidades y fortalezas de la participación  en la implementación de la Política de Participación Ciudadana para formular acciones de mejora, mantenimiento y consolidación de buenas prácitcas.</t>
  </si>
  <si>
    <t>Diagnóstico socializado</t>
  </si>
  <si>
    <t>Documento diagnóstico</t>
  </si>
  <si>
    <t>Realizar la construcción del proyecto del plan de participación ciudadana 2022 con las dependencias de la Entidad.</t>
  </si>
  <si>
    <t>Realizar la formulación efectiva de las actividades del Plan, identificando: recursos, grupos de interés, canales y ciclos de la gestión.</t>
  </si>
  <si>
    <t>Proyecto de plan construido</t>
  </si>
  <si>
    <t>Documento borrador</t>
  </si>
  <si>
    <t>Realizar seguimiento a la implementación del plan de participación ciudadana a través del formato interno de reporte.</t>
  </si>
  <si>
    <t xml:space="preserve">Promover un ambiente de control desde la segunda línea de defensa monitoreando y promoviendo  el cumplimiento del plan de participación. </t>
  </si>
  <si>
    <t>Seguimientos realizados</t>
  </si>
  <si>
    <t>Formatos internos de reporte</t>
  </si>
  <si>
    <t>Construir y publicar informe de resultados obtenidos de las diferentes actividades de participación ciudadana adelantadas en el plan 2021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</si>
  <si>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</si>
  <si>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Informe socializado (semestral)</t>
  </si>
  <si>
    <t>Fortalecer y manterner actualizado el menú destacado participe de la página web con nuevos contenidos aplicando criterios de lenguaje claro.</t>
  </si>
  <si>
    <t>Consolidar la estrategia de comunicación (interna y externa) que permite informar sobrela actividad participativa del Ministerio, desde su inicio, ejecución y desarrollo.</t>
  </si>
  <si>
    <t>Actualizaciones realizadas</t>
  </si>
  <si>
    <t>Evidencias de actualización</t>
  </si>
  <si>
    <t>Realizar la publicación de los formatos internos de reporte del plan de participación ciudadana en página web.</t>
  </si>
  <si>
    <t>Consolidar y socializar los resultados obtenidos en los ejericios de participación para promover la transparencia de la gestión institucional.</t>
  </si>
  <si>
    <t>Formatos publicados</t>
  </si>
  <si>
    <t>Evidencias de formatos publicados</t>
  </si>
  <si>
    <t>Actualizar y publicar la caracterización de grupos de valor para las estrategias de Rendición de Cuentas del Ministerio y de Participación Ciudadana.</t>
  </si>
  <si>
    <t>Identificar los grupos de valor para formular acciones efectivas de participación y RDC.</t>
  </si>
  <si>
    <t>Caracterización construida</t>
  </si>
  <si>
    <t>Documento de informe de caracterización</t>
  </si>
  <si>
    <t>Promover la transparencia activa y fortalecer la relación con los grupos de interés brindadno herramientas e información para facilitar su incidencia en la gestión del MinJusticia.</t>
  </si>
  <si>
    <t>Menú actualizado</t>
  </si>
  <si>
    <t>Fomento de la cultura institucional de participación ciudadana</t>
  </si>
  <si>
    <t>Diseñar e implementar una campaña de cualificación institucional  a grupos de interés internos y externos (capacitación y sensibilización) sobre participación ciudadana.</t>
  </si>
  <si>
    <t>1. Fortalecer en el equipo de enlaces de participación ciudadana el conocimiento sobre los lineamientos de la política de participación ciudadana y promover su implementación institucional.
2.Cualificar a los grupos de valor en los procesos de participación ciudadana que realiza la Entidad.</t>
  </si>
  <si>
    <t>Estrategia implementada</t>
  </si>
  <si>
    <t>1. Estrategia diseñada
2. Informe estrategia implementada</t>
  </si>
  <si>
    <t>Teams/Página web</t>
  </si>
  <si>
    <t>Participación en la información</t>
  </si>
  <si>
    <t>Asesoría técnica integral territorial en el municipio de Santiago de Cali (Valle del Cauca)</t>
  </si>
  <si>
    <t>Realizar mesa técnica integral con autoridades de la Gobernación de Valle del Cauca y del municipio de Santiago de Cali con el propósito de presentar los programas y estrategias de la Dirección de Métodos Alternativos de Solución de Conflictos y  el plan de acción establecido en respuesta a la recomendación de la alerta temprana AT001  de 2022, emitida por la Defensoría del Pueblo.</t>
  </si>
  <si>
    <t>Mesa técnica realizada</t>
  </si>
  <si>
    <t>Funcionarios de la Gobernación de Valle del Cauca, funcionarios de la administración municipal y de organizaciones de Cali</t>
  </si>
  <si>
    <t>Mesa técnica en el municipio de Santiago de Cali</t>
  </si>
  <si>
    <t>Santiago de Cali</t>
  </si>
  <si>
    <t>Jornadas de capacitación sobre procedimiento legislativo.</t>
  </si>
  <si>
    <t>El Grupo de Asuntos legislativos por medio de esta actividad desea que los ciudadanos profesionales de diferentes áreas, conozcan como se tramitan las leyes en el congreso, procedimiento, aprobación y sanción de las mismas.</t>
  </si>
  <si>
    <t>Jornada presencial realizada</t>
  </si>
  <si>
    <t>Academia
Unidades de trabajo legislativo del congreso
Ciudadanía en general</t>
  </si>
  <si>
    <t>Jornada informativa</t>
  </si>
  <si>
    <t xml:space="preserve">Congreso de la República </t>
  </si>
  <si>
    <t>Grupo de Asuntos Legislativos</t>
  </si>
  <si>
    <t>Construcción participativa de la estrategia para la organización de archivos y transferencias documentales.</t>
  </si>
  <si>
    <t>Fortalecer las competencias interinstitucionales para el manejo técnico de información documental.</t>
  </si>
  <si>
    <t>Ejercicio de participación implementado</t>
  </si>
  <si>
    <t xml:space="preserve">1 Informe del ejercicio de participación </t>
  </si>
  <si>
    <t>Cliente interno (servidores y contratistas)</t>
  </si>
  <si>
    <t>Plan de Acción Institucional
Plan Institucional de Archivo -. PINAR</t>
  </si>
  <si>
    <t>Consulta virtual y mesa técnica</t>
  </si>
  <si>
    <t>Grupo de Gestión Documental</t>
  </si>
  <si>
    <t>Gestionando la Integridad en el Ministerio de Justicia y del Derecho</t>
  </si>
  <si>
    <t>Construir participativamente actividades que fomenten una cultura en valores para el buen servicio</t>
  </si>
  <si>
    <t>Número de actividades de participación 
Número de participantes en cada actividad</t>
  </si>
  <si>
    <t xml:space="preserve">6 Informes de actividades de participación </t>
  </si>
  <si>
    <t>SI</t>
  </si>
  <si>
    <t>Servidores del MJD
Ciudadanía</t>
  </si>
  <si>
    <t>Con la participación de cada dependencia del MJD identificar el indicador que mida la dimensión de integridad y transparencia en ella
Posibilitar la participación de todos los colaboradores del MJD en los procesos de  inducción al código de integridad para cualquier cargo y en cualquier modalidad contractual
Determinar la percepción que tienen los colaboradores del MJD sobre la integridad en la entidad de forma participativa
Fortalecer el Equipo de Gestión Integra llamando a la participación, formación y capacitación
Semana de Gestión Integra del sector justicia
Mejor crónica ejemplarizante del Ministerio de Justicia y del Derecho 2022</t>
  </si>
  <si>
    <t>Teams/Correo electrónico</t>
  </si>
  <si>
    <t>Grupo de Gestión Humana</t>
  </si>
  <si>
    <t>gestion.integridad@minjusticia.gov.co</t>
  </si>
  <si>
    <t>Humanos</t>
  </si>
  <si>
    <t>Realizar procesos de formación en resocialización e inclusión social a entidades competentes y relacionadas</t>
  </si>
  <si>
    <t>Jornadas de formación orientadas a la educación informal en resocialización e inclusión social </t>
  </si>
  <si>
    <t>Talleres virtuales gratuitos de resolución de conflictos para diferentes grupos de interés</t>
  </si>
  <si>
    <t>Realizar talleres virtuales  gratuitos en resolución de conflictos para diferentes grupos de interés (población étnica, funcionarios públicos, jóvenes, líderes de organizaciones civicas y comunitarias y mujeres), con el propósito de informar, orientar y hacer pedagogía sobre los métodos de resolución de conflictos-especialmente de la conciliación en equidad- con diferentes poblaciones del país, para dar a conocer los beneficios de la resolución pacífica y dialogada de conflictos y estimular el uso de estos mecanismos por parte de los ciudadanos.</t>
  </si>
  <si>
    <t>No. de asistentes a los talleres</t>
  </si>
  <si>
    <t>Ciudadanos, grupos de interés de los programas y estrategias DMASC, funcionarios de administraciones locales y departamentales, miembros de organizaciones, etc</t>
  </si>
  <si>
    <t>Actividades de alertas tempranas DMASC 2022</t>
  </si>
  <si>
    <t>Talleres virtuales a través de la plataforma teams</t>
  </si>
  <si>
    <t>SI (Invitación a diferentes grupos de interés, departamentos y administraciones locales)</t>
  </si>
  <si>
    <t>2022 - V1</t>
  </si>
  <si>
    <t>Se realizaron eventos de difusión de la herramienta Suin Juriscol y se aplicó encuesta de consulta para fortalecer el proceso de diálogo de la Dirección de Desarrollo del Derecho y del Ordenamiento Jurídico, a las siguientes entidades:
1. Estudiantes de la Esap (Escuela Superior de Administración Pública)
2.Estudiantes y docentes de la Universidad Cooperativa de Colombia- sede Santa Martha</t>
  </si>
  <si>
    <t>N.A</t>
  </si>
  <si>
    <t>1.ESAP 23/02/2022 2.Universidad Cooperativa de Colombia 20/04/2022</t>
  </si>
  <si>
    <t>1.Fue de  común acuerdo de manera presencial
2..Correo electrónico</t>
  </si>
  <si>
    <t xml:space="preserve">1/3/2022 Esap
26/04/2022 Universidad Cooperativa de Colombia- sede Santa Marta
 </t>
  </si>
  <si>
    <t>1. Esap: 59
2. UCC: 75</t>
  </si>
  <si>
    <t>¿Considera que la reunión cumplió con los objetivos para la cual fue convocada?SI 100% NO 0% ¿Le parece que el tiempo de la reunión fue? Largo:3,17% Adecuado:90,4% Corto: 6,3%</t>
  </si>
  <si>
    <t xml:space="preserve">
Actividad cumplida al 70% en el mes de abril.</t>
  </si>
  <si>
    <t>Se realizaron eventos de socialización de la herramienta Suin Juriscol con enfásis en el boletín Jurídico, a las siguientes entidades:
1. Esap: estudiantes
2. Universidad Sergio Arboleda: Estudiantes y docentes
3.  Esap- Feria Sacúdete:  estudiantes
4. Esap: estudiantes y docentes
5.  Universidad Santo Tomás-Sede Medellín: estudiantes y docentes
6. Universidad Cooperativa de Colombia- sede Santa Martha:  estudiantes</t>
  </si>
  <si>
    <t>1. Esap: 1/3/2022
2. Universidad Sergio Arboleda: 8/03/2022
3.  Esap- Feria Sacúdete: 30/03/2022  
4. Esap: 5/04/2022
5.  Universidad Santo Tomás-Sede Medellín:20/04/2022
6. Universidad Cooperativa de Colombia- sede Santa Marta:  20/04/2022</t>
  </si>
  <si>
    <t>1. Esap: 1/3/2022 
2. Universidad Sergio Arboleda: 16/03/2022
3.  Esap- Feria Sacúdete: 31/01/2022   
4. Esap: 19/04/2022 
5.  Universidad Santo Tomás-Sede Medellín: 22/04/2022
6. Universidad Cooperativa de Colombia- sede Santa Marta:  26/04/2022</t>
  </si>
  <si>
    <t>1.Youtube
2. Facebook
3. Teams</t>
  </si>
  <si>
    <t>1. Esap: 108 ( 59 virtual y 49 en manera presencial) 
2. Universidad Sergio Arboleda: 80
3.  Esap- Feria Sacúdete: 21   
4. Esap: 150  
5.  Universidad Santo Tomás-Sede Medellín: 150  
6. Universidad Cooperativa de Colombia- sede Santa Marta:  75</t>
  </si>
  <si>
    <t xml:space="preserve">
Actividad cumplida al 100% en el mes de abril.</t>
  </si>
  <si>
    <t>Se desarrollaron 3 mesas de trabajo virtuales:
1. Mesa de trabajo virtual en la cual se socializa la metodología de depuración de las disposiciones normativas del decreto único reglamentario con el sector de Relaciones Exteriores  el 28 de febrero de 2022.
2.Mesa de trabajo virtual en la cual se socializa la metodología de depuración de las disposiciones normativas del decreto único reglamentario con el sector de Cultura el 8 de marzo de 2022.
1.Mesa de trabajo virtual en la cual se socializa la metodología de depuración de las disposiciones normativas del decreto único reglamentario con el sector de Minas y Energía Ncional el 25 de marzo de 2022.</t>
  </si>
  <si>
    <t>1. 16 de febrero de 2022.
2.  18 de febrero de 2022.
3. 16 de febrero de 2022.</t>
  </si>
  <si>
    <t>1. Sistema SGDEA, correo electrónico y teams.</t>
  </si>
  <si>
    <t>1. 28 de febrero de 2022.
2. 8 de marzo de 2022.
3. 15 de abril de 2022.</t>
  </si>
  <si>
    <t>Mocrosoft teams</t>
  </si>
  <si>
    <t>Mesa de trabajo 1:  9 participantes.
Mesa de trabajo 2:  8 participantes.
Mesa de trabajo 3:  7 participantes.</t>
  </si>
  <si>
    <r>
      <rPr>
        <b/>
        <sz val="11"/>
        <color theme="1"/>
        <rFont val="Arial"/>
        <family val="2"/>
      </rPr>
      <t>Mesa de trabajo 1</t>
    </r>
    <r>
      <rPr>
        <sz val="11"/>
        <color theme="1"/>
        <rFont val="Arial"/>
        <family val="2"/>
      </rPr>
      <t xml:space="preserve">
¿Considera que la reunión cumplió con los
objetivos para la cual fue convocada?
Sí: 100%
No: 0%
Total encuentas: 9
</t>
    </r>
    <r>
      <rPr>
        <b/>
        <sz val="11"/>
        <color theme="1"/>
        <rFont val="Arial"/>
        <family val="2"/>
      </rPr>
      <t>Mesa de trabajo  2</t>
    </r>
    <r>
      <rPr>
        <sz val="11"/>
        <color theme="1"/>
        <rFont val="Arial"/>
        <family val="2"/>
      </rPr>
      <t xml:space="preserve">
¿Considera que la reunión cumplió con los
objetivos para la cual fue convocada?
Sí: 100%
No: 0%
Total encuentas: 8
Mesa de trabajo  3
¿Considera que la reunión cumplió con los
objetivos para la cual fue convocada?
Sí: 100%
No: 0%
Total encuentas: 7</t>
    </r>
  </si>
  <si>
    <t>Con los sectores se continúa la coordinación en el desarrollo de las actividades de la implementación de la metodologia de depuración normativa.</t>
  </si>
  <si>
    <t>La Dirección responde las inquietudes o dudas con relación a la aplicación de la metodología de depuración normativa (cirteiros, actividades, responsables).</t>
  </si>
  <si>
    <t>Actividades de mesas de trabajo cumplidas en el primer cuatrimestre.</t>
  </si>
  <si>
    <t>Se desarrollaron 2 mesas de trabajo virtuales:
1.Mesa de trabajo virtual en la cual se socializa la metodología de depuración de las disposiciones normativas expedidas por las entidades territoriales con la Gobernación del Atlántico el 24 de febrero de 2022.
2.Mesa de trabajo virtual en la cual se socializa la metodología de depuración de las disposiciones normativas expedidas por las entidfades territoriales con la Alcadía de  Barranquilla el 6 de abril de 2022.</t>
  </si>
  <si>
    <t>1. 16 de febrero de 2022.
2. 16 de febrero de 2022.</t>
  </si>
  <si>
    <t>1. 24 de febreo de 2022.
2. 6 de avbril de 2022.</t>
  </si>
  <si>
    <t xml:space="preserve">Mesa de trabajo 1:  8 participantes.
Mesa de trabajo 2:  15 participantes.
</t>
  </si>
  <si>
    <r>
      <rPr>
        <b/>
        <sz val="11"/>
        <color theme="1"/>
        <rFont val="Arial"/>
        <family val="2"/>
      </rPr>
      <t>Mesa de trabajo 1</t>
    </r>
    <r>
      <rPr>
        <sz val="11"/>
        <color theme="1"/>
        <rFont val="Arial"/>
        <family val="2"/>
      </rPr>
      <t xml:space="preserve">
¿Considera que la reunión cumplió con los
objetivos para la cual fue convocada?
Sí: 100%
No: 0%
Total encuentas: 8
</t>
    </r>
    <r>
      <rPr>
        <b/>
        <sz val="11"/>
        <color theme="1"/>
        <rFont val="Arial"/>
        <family val="2"/>
      </rPr>
      <t>Mesa de trabajo  2</t>
    </r>
    <r>
      <rPr>
        <sz val="11"/>
        <color theme="1"/>
        <rFont val="Arial"/>
        <family val="2"/>
      </rPr>
      <t xml:space="preserve">
¿Considera que la reunión cumplió con los
objetivos para la cual fue convocada?
Sí: 100%
No: 0%
Total encuentas: 15
</t>
    </r>
  </si>
  <si>
    <t>Con las entidfades territoriales se continúa la coordinación en el desarrollo de las actividades de la implementación de la metodologia de depuración normativa.</t>
  </si>
  <si>
    <t>1. Informes
2. Registro fotográfico
3. Actas de asistencia</t>
  </si>
  <si>
    <t>SIN</t>
  </si>
  <si>
    <t>1. Registro fotográfico
2. Evidencias de asistencia</t>
  </si>
  <si>
    <t>Se evidencia un avance de la actividad del 100% en la ejecución de productos. Sin embargo, se solicita a la Dependencia realizar la construcción del informe global de resultados de la actividad, el cual deberá ser publicado en el menú participe/informes de resultados/2022 de la página web, para poder cerrar la actividad en el componente gestión que se encuentra en un 90%.</t>
  </si>
  <si>
    <t>1. Listado de asistencia.
2. Link de la grabación del evento.
3. Presentación de la metodología.</t>
  </si>
  <si>
    <t>Correo electrónico</t>
  </si>
  <si>
    <t>Youtube</t>
  </si>
  <si>
    <t>La actividad fue acompañada con equipo de contratistas vinculadas a proyecto de inversión de la dependencia, cuyas obligaciones incorporan, entre otras, este tipo de iniciativas. No obstante, no se cuenta con un cálculo puntual o criterio para imputar un monto preciso de los recursos utilizados.</t>
  </si>
  <si>
    <t>1. Documentos de internos de trabajo</t>
  </si>
  <si>
    <t xml:space="preserve">El 9 de febrero de 2022 se realizó un Encuentro Distrital de Conciliadores en Equidad del municipio de Santiago de Cali, con una asistencia de 50 personas, correspondientes a: conciliadores en equidad, funcionarios de la Gobernación de Valle del Cauca, funcionarios de la administración municipal, funcionarios del Ministerio de Justicia y del Derecho y otras entidades. 
En este escenario, se dio a conocer el estado de la figura en el Distrito  de  Santiago  de  Cali con el fin de  implementar  una  estrategia  de fortalecimiento en  dicho  territorio. Lo anterior, en  cumplimiento  del  Plan  de Acción  de  la  Alerta  Temprana  AT 001-2022,  presentado  por  el  señor  Ministro el doctor  Wilson  Ruiz  Orejuela,  en  la  Mesa  Técnica que se realizó el 28 de enero de 2022. </t>
  </si>
  <si>
    <t>1. Invitaciones al encuentro
2. Agenda
3. Pantallazo de la asistencia, lista de personas registradas, acta
4. Link de la grabación del evento
5. Evidencias de difusión en twitter
6. Oficio MJD-OFI22-0005573 enviando al Alcalde Distrital los resultados del diagnóstico y diagnóstico realizado
7. Resultados de la percepción sobre el evento
8. Informe de la actividad de participación</t>
  </si>
  <si>
    <t>1. Oficios</t>
  </si>
  <si>
    <t>1. Teams</t>
  </si>
  <si>
    <t>X 
(El encuentro de se realizó virtualmente por lo tanto no requirió la utilización de recursos)</t>
  </si>
  <si>
    <t>Excelente: 65%
Bueno: 32,5%
Regular: 2,5%</t>
  </si>
  <si>
    <t>1. Realizar un diagnóstico de la figura sobre el estado de la conciliación en Cali y remitirlo a la Alcaldía</t>
  </si>
  <si>
    <t xml:space="preserve">El 9 de marzo de 2022 se remitió a la Administración Distrital el oficio MJD-OFI22-0005573 con el resultado del diagnóstico de la figura en Santiago de Cali. </t>
  </si>
  <si>
    <t>Actividad cumplida al 100% con corte a abril de 2022</t>
  </si>
  <si>
    <r>
      <t>El 4 de marzo de 2022, el dr. Jesús Alonso Guzmán realizó conferencia de la DMASC en el webinar sobre la función conciliatoria según la Ley 2126 del 2021 "</t>
    </r>
    <r>
      <rPr>
        <i/>
        <sz val="10"/>
        <color theme="1"/>
        <rFont val="Arial"/>
        <family val="2"/>
      </rPr>
      <t>por la cual se regula la creación, conformación y funcionamiento de las Comisarías de Familia, se establece el órgano rector y se dictan otras disposiciones</t>
    </r>
    <r>
      <rPr>
        <sz val="10"/>
        <color theme="1"/>
        <rFont val="Arial"/>
        <family val="2"/>
      </rPr>
      <t>", en razón a la reciente expedición de la normativa. Este evento se llevó a cabo a través de la plataforma YouTube.</t>
    </r>
  </si>
  <si>
    <r>
      <t xml:space="preserve">1. Invitaciones al evento
2. Pantallazos de la realización del evento
3. Link del evento a través de la plataforma YouTube: </t>
    </r>
    <r>
      <rPr>
        <sz val="10"/>
        <color rgb="FF0070C0"/>
        <rFont val="Arial"/>
        <family val="2"/>
      </rPr>
      <t>https://www.youtube.com/watch?v=o8DoPnLAnGU</t>
    </r>
    <r>
      <rPr>
        <sz val="10"/>
        <color theme="1"/>
        <rFont val="Arial"/>
        <family val="2"/>
      </rPr>
      <t xml:space="preserve">
4. Informe de la actividad de participación</t>
    </r>
  </si>
  <si>
    <t>1. Red social institucional Twitter
2. Correo electrónico</t>
  </si>
  <si>
    <r>
      <t xml:space="preserve">1. Platatorma Youtube Institucional </t>
    </r>
    <r>
      <rPr>
        <sz val="10"/>
        <color rgb="FF0070C0"/>
        <rFont val="Arial"/>
        <family val="2"/>
      </rPr>
      <t>https://www.youtube.com/watch?v=o8DoPnLAnGU</t>
    </r>
  </si>
  <si>
    <t>No se aplicó medición de percepción</t>
  </si>
  <si>
    <t>No se adquirieron compromisos en el marco de la conferencia realizada por DMASC</t>
  </si>
  <si>
    <t>El 10 y 18 de marzo se efectuaron dos encuentros virtuales con conciliadores en equidad de Vistahermosa (Meta) y de todo el país, con el fin de fortalecer la estrategia de seguimiento y los canales de comunicación del Programa Nacional de Justicia en Equidad del Ministerio de Justicia y del Derecho.</t>
  </si>
  <si>
    <t>1. Invitación
2. Asistencia
3. Difusión en la red social institucional Twitter
4. Informe de la actividad de participación</t>
  </si>
  <si>
    <t>1. Correo electrónico</t>
  </si>
  <si>
    <t>10/03/2022
18/03/2022</t>
  </si>
  <si>
    <t>Platatorma teams</t>
  </si>
  <si>
    <t>No se adquirieron compromisos, sin embargo se continuará fortaleciendo la labor de seguimiento y acompañamiento a los conciliadores en equidad</t>
  </si>
  <si>
    <t>El 28 de enero de 2022 se llevó a cabo Asesoría Técnica Integral Territorial (ATIT) con autoridades de la Gobernación de Valle del Cauca y del municipio de Santiago de Cali con el propósito de presentar los programas y estrategias de la Dirección de Métodos Alternativos de Solución de Conflictos y  el plan de acción establecido en respuesta a la recomendación de la alerta temprana AT001  de 2022, emitida por la Defensoría del Pueblo.</t>
  </si>
  <si>
    <t>1. Agenda
2. Invitaciones
3. Presentaciones
4. Video
5. Boletin de Minjusticia divulgando el evento realizado
6. Divulgación del evento en red social twitter
7. Informe de la actividad de participación
8. Seguimiento plan de acción AT001-2022</t>
  </si>
  <si>
    <t xml:space="preserve">1. Comunicaciones </t>
  </si>
  <si>
    <t>No se tiene registro de asistencia, sólo lo que se observa en los soportes</t>
  </si>
  <si>
    <t>X
El encuentro se realizó presencialmente, se deconocen los gastos de desplazamiento de los asistentes del MJd</t>
  </si>
  <si>
    <t>Ejecución del plan de acción de la temprana 001 de 2022</t>
  </si>
  <si>
    <t>Se realizó seguimiento del plan de acción con corte a abril de 2022, el cual se encuentra en un 54,5% de ejecución</t>
  </si>
  <si>
    <t>31/012/2022</t>
  </si>
  <si>
    <t>En marzo y abril de 2022 se realizaron talleres virtuales  gratuitos en resolución de conflictos para diferentes grupos de interés (población étnica, funcionarios públicos, jóvenes, líderes de organizaciones cívicas y comunitarias y mujeres), con el propósito de informar, orientar y hacer pedagogía sobre los métodos de resolución de conflictos-especialmente de la conciliación en equidad- con diferentes poblaciones del país, para dar a conocer los beneficios de la resolución pacífica y dialogada de conflictos y estimular el uso de estos mecanismos por parte de los ciudadanos.</t>
  </si>
  <si>
    <t>1. Invitaciones
2. Boletin de difusión Minjusticia
3. Asistencia y resultados de participantes y de percepción
4. Informe de la actividad de participación</t>
  </si>
  <si>
    <t>1. Boletin Minjusticia</t>
  </si>
  <si>
    <t>28/03/2022
27/04/2022</t>
  </si>
  <si>
    <t>Se obtuvo una calificación  promedio de 4,37 de un total de 5 puntos</t>
  </si>
  <si>
    <t>No se adquirieron compromisos</t>
  </si>
  <si>
    <t>09/02/2022
29/04/2022</t>
  </si>
  <si>
    <t>28/01/2022
28/01/2022
29/04/2022</t>
  </si>
  <si>
    <t>1. Página web</t>
  </si>
  <si>
    <t>1. Twitter
2. Página web</t>
  </si>
  <si>
    <t>04/03/2022
29/04/2022</t>
  </si>
  <si>
    <t>1. Platatorma Youtube Institucional https://www.youtube.com/watch?v=o8DoPnLAnGU
2. Página web</t>
  </si>
  <si>
    <t>18/03/2022
29/04/2022</t>
  </si>
  <si>
    <t>1. Red social Twitter
2. Página web</t>
  </si>
  <si>
    <t>1. Red social Twitter
2 Boletín Minjusticia
3. Página web</t>
  </si>
  <si>
    <t>1. Evidencias gestión de operador</t>
  </si>
  <si>
    <t>Actividad en términos, sin iniciar.</t>
  </si>
  <si>
    <t>Correo electronico, pagina web, intranet, y redes sociales del MJD</t>
  </si>
  <si>
    <t>Correo electronico</t>
  </si>
  <si>
    <t xml:space="preserve">1. se realiza actualización de la herramienta de medición
2. se divulga la herramienta en la página web
3.con corte abril de 2022 se han recibido un total de 263 participaciones. </t>
  </si>
  <si>
    <t>1. Reporte de encuesta aplicada
2. Informe de resultados compilados con corte 1º cuatrimestre 2022</t>
  </si>
  <si>
    <t>Página web</t>
  </si>
  <si>
    <t>Acumulado 1º cuatrimestre: 263</t>
  </si>
  <si>
    <t>Acumulado 1º cuatrimentre:
Muy satisfecho 86
Satisfecho 54
Conforme 4
Insatisfecho 0
Muy insatisfecho 2
No aplica 2</t>
  </si>
  <si>
    <t>Actividad en términos, con avance de gestión del 33%.</t>
  </si>
  <si>
    <t>1. Informe publicado:
https://www.minjusticia.gov.co/servicio-ciudadano/Imagenesparticipa/InformeResultados/Informe%20de%20Resultados_Construccio%C2%B4n%20Colectiva_Plan%20Participacio%C2%B4n%20Ciudadana_MinJusticiaTeEscucha2022_Publicacio%C2%B4n%20v2.pdf</t>
  </si>
  <si>
    <t>18/02/2022 hasta 11/03/2022</t>
  </si>
  <si>
    <t>Sitio web
institucional
Portal web de
Urna de Cristal
Portal Gov.Co</t>
  </si>
  <si>
    <t xml:space="preserve">Sitio web
institucional
Intranet
institucional
Sitio web Urna
de Cristal
Sitio web
Gov.Co
Redes sociales
(Sinergia de
Gobierno)
Hashtag
#minjusticiatees
cucha2021
Facebook
Twitter
Correo
electrónico
Mailing
</t>
  </si>
  <si>
    <t>Formulario virtual
Redes sociales
Página web urna
de cristal “cajón de
comentarios”</t>
  </si>
  <si>
    <t>Ciudadanos que enviaron aportes en formulario: 128 
Ciudadanos que interactuaron en redes sodicales: 1.954 
Alcance de campaña de 43.994 cuentas de ciudadanos.</t>
  </si>
  <si>
    <t xml:space="preserve">
Muy satisfecho 48,4%
Satisfecho 54
Conforme 
16,4%
Insatisfecho 0,8%
Muy insatisfecho 0,8%
No aplica 2</t>
  </si>
  <si>
    <t>Redes sociales
Página web Minjusticia
Página web Urna de Cristal
Correo electrónico</t>
  </si>
  <si>
    <t>1. Identificar competencia y dependencias del
MinJusticia asociadas a las propuestas de los
grupos de interés.
2. Socializar a las dependencias asociadas las
propuestas recibidas.
3. Ajustar y/o fortalecer el proyecto de plan de
participación ciudadana (en consulta) teniendo
en cuenta las propuestas y sugerencias
recibidas.</t>
  </si>
  <si>
    <t>Cumplido</t>
  </si>
  <si>
    <t>1.Correo entrega formulario
2. PPt para invitar a diligenciar el formulario</t>
  </si>
  <si>
    <t>Actividad en términos, con avance de gestión del 15%.</t>
  </si>
  <si>
    <t xml:space="preserve">Se elabora instrumento de medición y ppt de invitación la cual fue enviada el 26 de abril a la OAP para su aplicación. </t>
  </si>
  <si>
    <t>Actividad en términos, con avance de gestión y productos del 33%.</t>
  </si>
  <si>
    <t>Se participa en la feria acércate en el municipio La Jagüa de Ibirico del departamento de Cesar los días 1 y 2 de abril,  organizada por el Departamento Administrativo de la Función Pública - DAFP cuyo objetivo principal es crear un espacio de conexión con la ciudadanía de la región de Sierra Nevada y Perijá, resolviendo de manera articulada, masiva y presencial sus necesidades y requerimientos, así como un espacio de aprendizaje y actualización para servidores públicos. En la jornada de diálogo y aprendizaje desarrollada el 01 de abril se realizó 62 interacciones con los ciudadanos, en la jornada de oferta institucional desarrollada el 02 de abril se realizó 175 interacciones con los ciudadanos, para un total de 237 interacciones en la feria.</t>
  </si>
  <si>
    <t>1. Informe de la feria pubicado en https://www.minjusticia.gov.co/participe/informes-de-resultados-de-participaci%C3%B3n</t>
  </si>
  <si>
    <t>1. Reuniones con entidades via teams.
2. Correos electrónicos</t>
  </si>
  <si>
    <t>1. Redes sociales</t>
  </si>
  <si>
    <t>01 y 02 abril de 2022</t>
  </si>
  <si>
    <t xml:space="preserve">
1. Presencial (interacción con el ciudadano)
2. Material institucional</t>
  </si>
  <si>
    <t>237 interacciones con los ciudadanos</t>
  </si>
  <si>
    <t>1.  Página web</t>
  </si>
  <si>
    <t>1. Muy satisfecho (68%)
2. Satisfecho (26%)
3. Conforme (6%)</t>
  </si>
  <si>
    <t>Se elabora informe de percepción ciudadana II semestre 2021, se publica en página web MJD</t>
  </si>
  <si>
    <t>1. Informe publicadohttps://www.minjusticia.gov.co/servicio-al-ciudadano/informes-percepcion-ciudadana</t>
  </si>
  <si>
    <t>Se deja de manera permanente para diligenciamiento libre</t>
  </si>
  <si>
    <t>1604 participantes</t>
  </si>
  <si>
    <t>Nivel de satisfacción: 92,1%</t>
  </si>
  <si>
    <t>Realizar seguimiento detallado a los radicados sobre los cuales la ciudadanía solicito mayor
monitoreo por insatisfacción.
 Continuar actualizando la información dirigida a los ciudadanos en el Sitio Web y articular con la DTIJ
para que se realicen recomendaciones de cumplimiento del esquema de publicación a las
dependencias.
 Socializar los resultados de la medición en los informes de PQRD de la vigencia para conocimiento
de las dependencias, dando recomendaciones para la mejora de la oportunidad, claridad y
pertinencia de las respuestas que emiten.
 Socializar los resultados del indicador y de éste informe a los enlaces de PQRD para
retroalimentación a sus dependencias, haciendo hincapié en los radicados sobre los que la
ciudadanía señaló solicitar especial seguimiento.
 Fortalecer de parte de los servidores del GSC y otras dependencias que atienden el canal telefónico
la invitación a diligenciar la encuesta de percepción para continuar diversificando la muestra.</t>
  </si>
  <si>
    <t>En avance</t>
  </si>
  <si>
    <t>Actividad en términos, con avance de gestión y productos del 50%.</t>
  </si>
  <si>
    <t>Se elabora  y socializa al interior de la Entidad en reunión con los articuladores de participación de las dependencias, en intranet y por correo electrónico, el diagnóstico del estado actual de la participación ciudadana en la Entidad correspondete a la vigencia, así mismo, se publica en la página web el documento.</t>
  </si>
  <si>
    <t>1. Documento autodiagnóstico
2. Presentación del autodiagnóstico con recomendaciones a los articuladores de participación de las dependencias.
3. Link de autodiagnóstico publicado y anexos.
4. Evidencia de reunión con los articuladores 
5. Correo envío documento
6. Grabación jornada con articuladores https://minjusticiagovco-my.sharepoint.com/personal/claudia_vela_minjusticia_gov_co/_layouts/15/onedrive.aspx?id=%2Fpersonal%2Fclaudia%5Fvela%5Fminjusticia%5Fgov%5Fco%2FDocuments%2FGrabaciones%2F1%C2%BA%20Encuentro%20de%20articuladores%20de%20participaci%C3%B3n%20ciudadana%20MinJusticia%202022%2D20220215%5F090454%2DGrabaci%C3%B3n%20de%20la%20reuni%C3%B3n%2Emp4&amp;parent=%2Fpersonal%2Fclaudia%5Fvela%5Fminjusticia%5Fgov%5Fco%2FDocuments%2FGrabaciones&amp;ct=1649104367885&amp;or=OWA-NT&amp;cid=9268e601-a448-d015-e8b1-df7706e04f93&amp;ga=1</t>
  </si>
  <si>
    <t>Se realiza la construcción del proyecto del plan de participación ciudadana 2022 con las dependencias de la Entidad, siguiendo los lineamientos del Secretario General establecidos en el memorando MJO.MEM22.0002110 del 04/02/2022.</t>
  </si>
  <si>
    <t>1. Documentos constuidos para consulta ciudadana
2. Evidencias de entrega de insumos para formulación a las dependencias.
3. Memorando con lineamientos
4. Evidencia de reunión con los articuladores  para formulación de plan
5. Grabación jornada con articuladores https://minjusticiagovco-my.sharepoint.com/personal/claudia_vela_minjusticia_gov_co/_layouts/15/onedrive.aspx?id=%2Fpersonal%2Fclaudia%5Fvela%5Fminjusticia%5Fgov%5Fco%2FDocuments%2FGrabaciones%2F1%C2%BA%20Encuentro%20de%20articuladores%20de%20participaci%C3%B3n%20ciudadana%20MinJusticia%202022%2D20220215%5F090454%2DGrabaci%C3%B3n%20de%20la%20reuni%C3%B3n%2Emp4&amp;parent=%2Fpersonal%2Fclaudia%5Fvela%5Fminjusticia%5Fgov%5Fco%2FDocuments%2FGrabaciones&amp;ct=1649104367885&amp;or=OWA-NT&amp;cid=9268e601-a448-d015-e8b1-df7706e04f93&amp;ga=1</t>
  </si>
  <si>
    <t>Fortalecer y manterner actualizado el menú destacado servicio al ciudadano de la página web con nuevos contenidos aplicando criterios de lenguaje claro.</t>
  </si>
  <si>
    <t>Se realizó compilación de los reportes de las dependencias del cumplimiento de las actividades del plan de participación con corte 31 de dicimebre de 2021 en el formato interno y se gestionó su publicación en página web. Por otro lado, se realizó publicación del seguimiento en el portal de datos abiertos del Estado colombiano. También se construye y publica informe compilando los resultados de ejeución del plan de participación 2021.</t>
  </si>
  <si>
    <t>1. Link  publicación del formato de seguimiento:
https://www.minjusticia.gov.co/servicio-ciudadano/Imagenesparticipa/InformeResultados/Formato%20interno%20de%20reporte%20de%20plan%20de%20participacion%20ciudadana_3%C2%BA_Cuatrimestre_2021_publicado.xlsx
2. Link de publicación dataset: https://www.datos.gov.co/Justicia-y-Derecho/Seguimiento-acumulado-de-actividades-de-participac/kfcm-k5vw
3. Documentos: Formato de seguimiento, informe de seguimiento e infografía de resultados</t>
  </si>
  <si>
    <t>Se construye  y publica el informe de resultados obtenidos de las diferentes actividades de participación ciudadana adelantadas en el plan 2021 y se documentan en el mismo las buenas prácticas identificadas en su implementación.</t>
  </si>
  <si>
    <t>1. Documento informe constuido
2. Link documento publicado: https://www.minjusticia.gov.co/servicio-ciudadano/Imagenesparticipa/InformeResultados/Informe%20de%20seguimiento%20al%20plan%20participacion%20ciudadana_MinJusticia%20te%20escucha.%20Publicado.pdf</t>
  </si>
  <si>
    <t>Se mantiene  actualizado el menú destacado participe de la página web, fortaleciéndolo  con nuevos contenidos y aplicando criterios de lenguaje claro. Dentro de ello se encuentra:
1. Actualización calendario
2. Actualización y publicación de nuevos contenidos en las subsecciones de menú: 42 casos registrados en aranda y 8 solicitudes por email
3. Producción y publicación de vídeo de cualificación sobre participación ciudadana en lengua de señas, dentro del menú.</t>
  </si>
  <si>
    <t>1. Evidencias actualización calendario menú participe
2. Reportes casos arandas menú participe
3. Link a menú participe cona ctualizaciones permanentes:
4. Link vídeo publicado en menú participe en lengua de señas</t>
  </si>
  <si>
    <t>1. Contenido pagina web videos con lenguaje de señas - Menú Servicio al Ciudadano.
2. Correo envio de texto canales de atención para traducción en Lengua Nasa Yuwe. 
3.Correo envio revisión Matriz ITA - Resolución 1519 de 2020 - Menú Servicio al Ciudadano.
4. Correo insumos para videos con lenguaje de señas - Menu Servicio al Ciudadano.
5. Texto Canales de atención para traducir lengua Nasa Yuwe.
6. Texto traducido en Lenguaje Nasa Yuwe sobre canales de atención.
7. Correo a colaboradores apoyo sobre actualización de contenidos del menú de servicio al ciudadano. 
8. Correo Milena - Actualización del menú de servicio al ciudadano.
9. Caso 19949 
10. Caso 19950</t>
  </si>
  <si>
    <t xml:space="preserve">1. Se diseñó campaña de cualificación institucional  a grupos de interés internos y externos (capacitación y sensibilización) sobre participación ciudadana.
2. Se inició implementación de la campaña, ejecutando las siguientes acciones:
a. Dos jornadas de capacitación para articuladores 
b. Creación y difusión de información notas de prensa (internas 3 y externas 3).
c. Creación y divulgación de material audio visual para cualificación (vídeos).
</t>
  </si>
  <si>
    <t>1. Estrategia diseñada
2. Evidencias de avance implementación estrategia</t>
  </si>
  <si>
    <t>1. Memorando MJD-MEM22-0002820-GGD-4000 
2. Cornograma - Transferencias Documentales Primarias 
3. Correo electrónico institucional del 07/03/2022
4. Informe Power BI Asistencias Técnicas</t>
  </si>
  <si>
    <t xml:space="preserve">1. Memorando 
2. Correo Electrónico </t>
  </si>
  <si>
    <r>
      <t xml:space="preserve">$59.590.785
Fuente: Proyecto de inversión </t>
    </r>
    <r>
      <rPr>
        <i/>
        <sz val="10"/>
        <color theme="1"/>
        <rFont val="Arial"/>
        <family val="2"/>
      </rPr>
      <t>"Mejoramiento de la oferta de servicios de gestión documental del Ministerio de Justicia y del Derecho a nivel nacional"</t>
    </r>
  </si>
  <si>
    <t xml:space="preserve">Publicar los inventarios documentales en la pagina web institucional </t>
  </si>
  <si>
    <t xml:space="preserve">Se socializó la estrategia de organización y transferencia de documentos a las dependencias del MJD mediante memorando MJD-MEM22-0002820-GGD-4000 y correo electrónico de fecha 07 de marzo de 2022. Se han realizado 21 asistencias técnicas y se han recepcionado transferencias por parte de 5 dependencias. </t>
  </si>
  <si>
    <t>* Despliegue de valores y política de integridad = Integrilina virtual
* Campaña de expectativa fortalecimiento del Equipo de Gestión Integra.
* Seguimiento a política de Integridad – Indicadores, Aliados, Código de integridad en inducción.
*Convocatoria y participación encuesta de percepción de integridad MJD.</t>
  </si>
  <si>
    <t xml:space="preserve">11 de febrero de 2022 </t>
  </si>
  <si>
    <t>* Correo electrónico
* Intranet
* Web MINJUSTICIA
* Presencial - puestos de trabajo-</t>
  </si>
  <si>
    <t>Integrilina: Sobremesa 
03-02-22 hasta 10 -02-22
Invitación a Percepción de Integridad 22-04-22 hasta 29-04-22
Convocatoria Equipo de Integridad 18 -04-22 hasta 13 -05-22</t>
  </si>
  <si>
    <t>Integrilina: Sobremesa 
03-02-22 hasta 10 -02-22
Invitación a Percepción de Integridad 22-04-22 hasta 29-04-22
Convocatoria Equipo de Integridad 18 -04-22 hasta 13 -05-22
Reunión Equipo de gestión Integra: 11-02-22</t>
  </si>
  <si>
    <t>Integrilina : 1000 colaboradores MJD
Percepción de Integridad: 240
Interesados equipo de gestión Integra a la fecha: 17
Reunión Equipo de Gestión Integra:  13</t>
  </si>
  <si>
    <t>Integrilina: Sobremesa 
03-02-22 hasta 10 -02-22
Invitación a Percepción de Integridad: En elaboración informe
Convocatoria Equipo de Integridad En curso
Reunión Equipo de gestión Integra: 11-02-22</t>
  </si>
  <si>
    <t>Se desarrollan las acciones que integran la actividad con participación, cambiando los mecanismos de comunicación, ya que se incia el restablecimiento de la nueva normalidad, con gran importancia de presencialidad. 
Las acciones y alianzas para el apoyo a las actividades por parte de otras entidades públicas, no ha sido fácil por el proceso electoral que avanza en el país
La participación de los servidores del Ministerio en temas de integridad ha aumentado en comparación a gestiones anteriores, lo que indica un posicionamiento cultural de la política de integridad en la entidad.</t>
  </si>
  <si>
    <t xml:space="preserve">1. Ievidencias solicitud asesoría
2. Medición percepción integridad evidencias
3. Memorando
4. Informe de avance </t>
  </si>
  <si>
    <t>Actividad en términos, con avance de gestión y productos del 17%.</t>
  </si>
  <si>
    <t>Actividad programada para inicair en el mes de noviembre.</t>
  </si>
  <si>
    <t>Se realizó la consulta a los grupos de interés sobre el proyecto del Plan Acción Institucional 2022 del Ministerio de Justicia y del Derecho (virtualmente), con el fin de elaborar el plan de forma participativa.</t>
  </si>
  <si>
    <t>Se realizó la consulta a los grupos de interés sobre el proyecto del Plan Anticorrupción y Atención al Ciudadano 2022 del Ministerio de Justicia y del Derecho (virtualmente), con el fin de elaborar el plan de forma participativa.</t>
  </si>
  <si>
    <t>Informe del ejercicio del participación ciudadana</t>
  </si>
  <si>
    <t>Correo electrónico, página web de la entidad</t>
  </si>
  <si>
    <t>03/01/2022 al 27/01/2022</t>
  </si>
  <si>
    <t>virtual / correo electrónico</t>
  </si>
  <si>
    <t>página web de la entidad</t>
  </si>
  <si>
    <t xml:space="preserve">Cumplimiento de las actividades planteadas en el plan  anticorrupción vigencia 2022. </t>
  </si>
  <si>
    <t>Ejecución y cumplimiento de lo programado para el primer cuatrimestre PAAC 2022.</t>
  </si>
  <si>
    <t>Ejecución y cumplimiento de lo programado para el primer trimestre PAI 2022.</t>
  </si>
  <si>
    <t xml:space="preserve">Cumplimiento de las actividades planteadas en el plan de acción institucional vigencia 2022. </t>
  </si>
  <si>
    <t xml:space="preserve">Actividad en términos, con avance de gestión y productos del 33%.
</t>
  </si>
  <si>
    <t>Documento estrategia de uso y apropiación en el apartado:  "capacitación tecnologica"</t>
  </si>
  <si>
    <t>Se realizaron 14 encuestas a periodistas del departamento del Caquetá que calificaron como buena la información que la OPC les comparte a sus correos electrónicos y además bajan de la página web y las redes sociales del Ministerio.</t>
  </si>
  <si>
    <t>Hoja de vida del indicador
Encuestas
Base de datos trabajada</t>
  </si>
  <si>
    <t>PEI del Ministerio de Justicia y del Derecho</t>
  </si>
  <si>
    <t>30 y 31/04/2022</t>
  </si>
  <si>
    <t>Teléfono</t>
  </si>
  <si>
    <t>N/A</t>
  </si>
  <si>
    <t>Muy satisfecho 100%</t>
  </si>
  <si>
    <t>Se continuó invitando a los medios de comunicación regionales a ser seguidores de las redes sociales institucionales</t>
  </si>
  <si>
    <t xml:space="preserve">
2a. actualización de la Agenda Regulatoria del Sector Justicia y del Derecho - Vigencia 2022.  
3a. actualización de la Agenda Regulatoria del Sector Justicia y del Derecho - Vigencia 2022.
4a. actualización de la Agenda Regulatoria del Sector Justicia y del Derecho - Vigencia 2022.</t>
  </si>
  <si>
    <t xml:space="preserve">https://www.minjusticia.gov.co/normatividad/proyectos-de-decreto-y-agenda-regulatoria
</t>
  </si>
  <si>
    <t>01 de Marzo 2022 
07 de Abril de 2022
22 de Abril de 2022</t>
  </si>
  <si>
    <t>No se requirió para el periodo</t>
  </si>
  <si>
    <t>Virtual:
Microsoft Teams</t>
  </si>
  <si>
    <t>Listados de asistencia</t>
  </si>
  <si>
    <t>24/02/2022
25/02/2022
17/03/2022
26/04/2022</t>
  </si>
  <si>
    <t>Microsoft Teams</t>
  </si>
  <si>
    <t>Se verificará la posibilidad de brindar más capacitaciones para iniciar programas piloto de justicia restaurativa.”</t>
  </si>
  <si>
    <t>Durante mayo se verificará la posiblidad de realizar nuevas capaciaciones.</t>
  </si>
  <si>
    <t>El contratista que lidera la temática al interior de la DPCP durante el mes de febrero elaboro el plan de trabajo de las jornadas de formación y una jornada de formación a funcionarios del Ministerio de Justicia.
Adicionalmente durante marzo se realizaron dos capacitaciones en el proceso de justicia restaurativa con 46 asistentes del personal de Asistencia y Tratamiento de las Regionales Central y Occidente y durante abril se realizó capacitación en Justicia Restaurativa con la Regional Norte del INPEC. Participaron 16 funcionarios de los establecimientos de reclusión. Solicitan que se les brinde más capacitaciones para iniciar programas piloto de justicia restaurativa.”
Pendiente el informe de verificación de resultados.</t>
  </si>
  <si>
    <t>Avance total plan</t>
  </si>
  <si>
    <t>Estrategias</t>
  </si>
  <si>
    <t>Productos</t>
  </si>
  <si>
    <t>Gestión</t>
  </si>
  <si>
    <t>Componente</t>
  </si>
  <si>
    <t>Total actividades</t>
  </si>
  <si>
    <t xml:space="preserve">Durante el periodo se trabajó en el análisis de alternativas y en la construcción de los documentos técnicos de la fase precontractual, a efectos de avanzar en el proceso para contar con el operador que acompañe el componente logístico requerido para el desarrollo de los encuentros, previstos para el segundo semestre del año.
Particularmente, en el mes de mayo se avanzó en la recolección de información de las rutas terrestre, multimodales y /o aéreas de los participantes a los encuentros y se envió a la secretaría técnica de la COCOIN. Este instrumento se está confrontando con valores de procesos similares con el fin de generar el estudio de mercado final. </t>
  </si>
  <si>
    <t xml:space="preserve">En el mes de mayo se avanzó en la recolección de información de las rutas terrestre, multimodales y /o aéreas de los participantes a los encuentros y se envió a la secretaría técnica de la COCOIN. Este instrumento se está confrontando con valores de procesos similares con el fin de generar el estudio de mercado final. </t>
  </si>
  <si>
    <t>Durante el periodo, se elaboró propuesta metodológica para la recolección y análisis de información frente a la percepción de los usuarios de las herramientas LegalApp y Conexión Justicia. Así mismo, se adelantaron mesas de trabajo con el enlace de la Oficina Asesora de Planeación para afinar el instrumento de recolección de información frente a medición de grupos de interés. 
Seguidamente, se presentó y aprobó el guion para realizar ejercicio denominado “Viaje del usuario”, para conocer la identificación y navegación de un usuario objetivo con los servicios de cada herramienta (LegalApp y Conexión Justicia), de manera que puedan generarse recomendaciones y mejoras para facilitar la usabilidad éstas. Con este hito superado, se avanza en la fase de implementación de los instrumentos construidos.</t>
  </si>
  <si>
    <t>Se elaboró propuesta metodológica para la recolección y análisis de información frente a la percepción de los usuarios de las herramientas LegalApp y Conexión Justicia. Se adelantaron mesas de trabajo con la Oficina Asesora de Planeación para afinar el instrumento de recolección de información frente a medición de grupos de interés. 
Se presentó y aprobó el guion para realizar ejercicio denominado “Viaje del usuario”,con este hito superado, se avanza en la fase de implementación de los instrumentos construidos.</t>
  </si>
  <si>
    <t>Durante el periodo se han desarrollado los siguientes webinars:
1. "Acceso a la justicia para las personas con experiencia de vida trans", escenario en el que se realizó el lanzamiento de la cartilla "Consúltele al Experto: Derechos de las personas con experiencia de vida Trans". Este espacio de divulgación y conversación contó con la participación de conferencistas de la Fundación Grupo de Acción y Apoyo a personas Trans- GAAT y de Colombia Diversa, registrando un total de 121 conexiones y acumulando alrededor de 1.200 visualizaciones en el Canal de Youtube del MJD.
2. "Valoración de apoyos para personas con discapacidad", espacio desarrollado con participación de la Consejería Presidencial para la Participación de las Personas con Discapacidad, registrando 377 conexiones sincrónicas y más de 2.900 visualizaciones en el canal de Youtube del MJD.</t>
  </si>
  <si>
    <t>Linksde grabación y transmisión de los webinar:
1. https://www.youtube.com/watch?v=lgWf2zily84
2. https://www.youtube.com/watch?v=ynhVVrOoEug</t>
  </si>
  <si>
    <t>1). 04/04/2022
2). 10/05/2022</t>
  </si>
  <si>
    <t>Correo electrónico y redes sociales del MJD</t>
  </si>
  <si>
    <t>1). 4 al 8 de abril de 2022
2). 10 al 16 de mayo de 2022</t>
  </si>
  <si>
    <t>Correo electrónico y redes sociales</t>
  </si>
  <si>
    <t>1). 08/04/2022
2). 16/05/2022</t>
  </si>
  <si>
    <t>1). 121
2). 377</t>
  </si>
  <si>
    <t xml:space="preserve">Hasta el momento no se han realizado encuestas, debido a que se encuentra en etapa precontractual, el proceso de  selección del operador que llevará a cabo la ejecución de las jornadas móviles, igualmente se debe tener en cuenta los tiempos de la Ley de Garantías por los comicios electorales.
Solicitud reprogramación de fecha de inicio de esta actividad mediante memorando MJD-MEM22-0004992-DJT-3100 para el 1 de agosto de 2022. </t>
  </si>
  <si>
    <t xml:space="preserve">Solicitud reprogramación de fecha de inicio de esta actividad mediante memorando MJD-MEM22-0004992-DJT-3100 para el 1 de agosto de 2022., teniendo en cuenta los trámites que debe surtir un proceso contractual para su perfeccionamiento e inicio de su ejecución.
</t>
  </si>
  <si>
    <t>Reprogramación inicio de la actividad para el 1 de agosto de 2022, mediante memorando MJD-MEM22-0004992-DJT-3100 conforme al item 3.5.4 numeral b del manual de participación ciudadana.</t>
  </si>
  <si>
    <t>Se realizaron ajustes a la ficha técnica requerida para adelantar la contratación de la Implementación de la  Fase IV de la estrategia de sensibilización y concientización ciudadana. Se realizaron los ajustes correspondientes a la ficha  y finalmente fue remitida para validación. A la fecha se sigue a la espera de la aprobación de la ficha para continuar con el trámite contractual.</t>
  </si>
  <si>
    <t>Actividad en términos.En etapa contractual</t>
  </si>
  <si>
    <t>"*Se realizaron ajustes a la ficha técnica requerida para adelantar la contratación de la Implementación de la  Fase IV de la estrategia de sensibilización y concientización ciudadana.
* Una vez revisada por parte de la Dirección de Política Criminal y el enlace contractual, surgieron algunas observaciones y recomendaciones de ajuste. 
*Se realizaron los ajustes correspondientes a la ficha  y finalmente fue remitida para validación.
*A la fecha se sigue a la espera de la aprobación de la ficha para continuar con el trámite contractual."</t>
  </si>
  <si>
    <t>Pantallazo sesión de lanzamiento virtual</t>
  </si>
  <si>
    <t>* En el marco del convenio MJD-OIM N°600 de 2022, el 8 de abril se realizó el lanzamiento de la implementación del Programa de Justicia Juvenil Restarurativa para los terrirorios priorizados en la actual vigencia con la participación de 140 profesionales que participarán en los procesos de formación y transferencia de conocimiento.
*Se adelantó la conformación de los grupos para las jornadas de capacitación de manera virtual, realizando la socialización de los perfiles y responsabilidades de las personas que se vinculen al proceso de formación, y los procesos de transferencia metodológica y acompañamiento a casos.
* "En el mes de mayo se realizaron las siguientes acciones:
En el marco de la implementación del Programa de Justicia Juvenil Restaurativa, se continuó con el proceso de formación en todos los territorios  priorizados, excepto  Cundinamarca. De esta manera en los departamentos de Antioquia, Casare, Caldas y Santander se adelantaron 4 jornadas de capacitación, en Cauca, San Andrés y Caquetá de adelantaron 5 jornadas,  en Huila y Meta se adelantó 1 jornada y en Chocó se inició el plan especializado para la transferencia metodológica y acompañamiento a casos.
Adicionalmente, se  adelantó el  trabajo del módulo de formador a formadores y la sistematización usando el enfoque diferencial como elemento transversal el PJJR."
* Durante el mes de junio se realizó socialización del Plan de Transferencia Metodológica del programa de Justicia Juvenil Restaurativa en los 10 departamentos priorizados y en donde participaron un total de 218 personas:
Meta: 19
Quibdó:15
Huila: 9
Santander: 15
Caldas: 17
Casanare: 26
Cauca: 19
Caquetá: 25
San Andrés: 25
Cundinamarca: 48</t>
  </si>
  <si>
    <t>En el marco del convenio MJD-OIM N°600 de 2022, el 8 de abril se realizó el lanzamiento de la implementación del Programa de Justicia Juvenil Restarurativa para los terrirorios priorizados en la actual vigencia con la participación de 140 profesionales que participarán en los procesos de formación y transferencia de conocimiento.
*Se adelantó la conformación de los grupos para las jornadas de capacitación de manera virtual, realizando la socialización de los perfiles y responsabilidades de las personas que se vinculen al proceso de formación, y los procesos de transferencia metodológica y acompañamiento a casos.
* "En el mes de mayo se realizaron las siguientes acciones:
En el marco de la implementación del Programa de Justicia Juvenil Restaurativa, se continuó con el proceso de formación en todos los territorios  priorizados, excepto  Cundinamarca. De esta manera en los departamentos de Antioquia, Casare, Caldas y Santander se adelantaron 4 jornadas de capacitación, en Cauca, San Andrés y Caquetá de adelantaron 5 jornadas,  en Huila y Meta se adelantó 1 jornada y en Chocó se inició el plan especializado para la transferencia metodológica y acompañamiento a casos.
Adicionalmente, se  adelantó el  trabajo del módulo de formador a formadores y la sistematización usando el enfoque diferencial como elemento transversal el PJJR."
* Durante el mes de junio se realizó socialización del Plan de Transferencia Metodológica del programa de Justicia Juvenil Restaurativa en los 10 departamentos priorizados y en donde participaron un total de 218 personas:
Meta: 19
Quibdó:15
Huila: 9
Santander: 15
Caldas: 17
Casanare: 26
Cauca: 19
Caquetá: 25
San Andrés: 25
Cundinamarca: 48</t>
  </si>
  <si>
    <t>Avance de la actividad en un 50%, se han realizado 2 de las 4 actividades programadas. Se encuentra en desarrollo y preparación de las otras dos(2) actividades para el segundo semestre 2022, una vez finalice la última jornada iniciará la etapa de consolidación de la información y construcción del informe para publicación de resultados</t>
  </si>
  <si>
    <t>Actividad en términos con avance. En etapa de consolidación de la información y construcción del informe para publicación de resultados</t>
  </si>
  <si>
    <t>La actividad está prevista para iniciar en el mes de mayo, no obstante, la Oficina Asesora de
Planeación reporta la gestión adelantada en el primer cuatrimestre respecto al cumplimiento de
los espacios programados:
1, Plan de trabajo para desarrollar las actividades relacionadas con la Política de Rendición de
Cuentas.
2. Actas de conformación del Equipo de rendición de cuentas que son los encargados de apoyar
la implementación de la estrategia de rendición de cuentas y los ejercicios que se adelanten en
la materia.
3. Autodiagnóstico e informe de resultados de la aplicación de la herramienta de autodiagnóstico
que permite evidencia las fortalezas y debilidades dentro de la política de rendición de cuentas.
4. Estrategia de rendición de cuentas que contine las actividades que se desarrollarán en materia
de rendición de cuentas en la entidad, dando cumplimiento a los lineamientos establecidos en el
Manual único de Rendición de Cuentas – MURC componentes de Información, Diálogo y
Responsabilidad.
5. Instrumento de priorización de temas permite detectar los temas para los espacios de diálogo
de rendición de cuentas.
6. Consulta de la estrategia de rendición de cuentas con el objetivo de obtener la
retroalimentación de los grupos de valor.
7. Reporte FURAG: se preparó toda la información y el reporte frente a la política de rendición de
cuentas.</t>
  </si>
  <si>
    <t>Actividad en términos. La actividad se encuentra en la etapa de alistamiento y preparación de la información para comenzar con la fase de divulgación.</t>
  </si>
  <si>
    <t>La Oficina Asesora de Planeación reporta la gestión adelantada en el primer cuatrimestre respecto al cumplimiento de
los espacios programados:
1. Plan de trabajo para desarrollar las actividades relacionadas con la Política de Rendición de
Cuentas.
2. Actas de conformación del Equipo de rendición de cuentas que son los encargados de apoyar
la implementación de la estrategia de rendición de cuentas y los ejercicios que se adelanten en
la materia.
3. Autodiagnóstico e informe de resultados de la aplicación de la herramienta de autodiagnóstico
que permite evidencia las fortalezas y debilidades dentro de la política de rendición de cuentas.
4. Estrategia de rendición de cuentas que contine las actividades que se desarrollarán en materia
de rendición de cuentas en la entidad, dando cumplimiento a los lineamientos establecidos en el
Manual único de Rendición de Cuentas – MURC componentes de Información, Diálogo y
Responsabilidad.
5. Instrumento de priorización de temas permite detectar los temas para los espacios de diálogo
de rendición de cuentas.
6. Consulta de la estrategia de rendición de cuentas con el objetivo de obtener la
retroalimentación de los grupos de valor.
7. Reporte FURAG: se preparó toda la información y el reporte frente a la política de rendición de
cuentas.</t>
  </si>
  <si>
    <t>Actividad programada en etapa de preparación y alistamiento</t>
  </si>
  <si>
    <t>Actividad en términos. En etapa de preparación y alistamiento</t>
  </si>
  <si>
    <t>Actividad en etapa de preparación y alistamiento</t>
  </si>
  <si>
    <t>En cumplimiento de esta actividad, se desarrolló el encuentro presencial denominado "Primer Foro Internacional de cannabis con fines médicos, científicos e industriales", llevado a cabo el 1 de junio de 2022. Se está realizando la consolidación del producto de esta actividad. 
Solicitud reprogramación de fecha de inicio de esta actividad mediante memorando MJD-MEM22-0004994-SCF-3310 para el 1 de junio de 2022., teniendo en cuenta que durante el primer cuatrimestre se encontraba en la etapa de logistica, preparación y alistamiento para su ejecución.</t>
  </si>
  <si>
    <t>A la fecha aún no inicia la ejecución de la actividad, se encuentra en la etapa de diseño y planeación.  
Solicitud reprogramación de fecha de inicio de esta actividad mediante memorando MJD-MEM22-0004994-SCF-3310 para el 1 de junio de 2022., teniendo en cuenta que durante el primer cuatrimestre se encontraba en la etapa de logistica, preparación y alistamiento para su ejecución.</t>
  </si>
  <si>
    <t>El desarrollo de esta actividad está previsto para ejecutarse en el segundo semestre de este año. 
Solicitud reprogramación de fecha de inicio de esta actividad mediante memorando MJD-MEM22-0004994-SCF-3310</t>
  </si>
  <si>
    <t>Actividad en términos. Reprogramación inicio de la actividad para el 1 de agosto de 2022, mediante memorando MJD-MEM22-0004994-SCF-3310 conforme al item 3.5.4 numeral b del manual de participación ciudadana.</t>
  </si>
  <si>
    <t>Reprogramación inicio de la actividad para el 1 de julio de 2022, mediante memorando MJD-MEM22-0004994-SCF-3310 conforme al item 3.5.4 numeral b del manual de participación ciudadana. Actividad en término</t>
  </si>
  <si>
    <t>Reprogramación inicio de la actividad para el 1 de junio de 2022, mediante memorando MJD-MEM22-0004994-SCF-3310 conforme al item 3.5.4 numeral b del manual de participación ciudadana. Actividad en términos en etapa de preparación y alistamientos para su ejecución.</t>
  </si>
  <si>
    <t>Solicitud reprogramación de fecha de inicio esta actividad mediante memorando MJD-MEM22-0004967-GAL-1002 conforme a la manual de participación ciudadana
Teniendo en cuenta  el cierre de legislatura ordinaria 2021- 2022 el próximo 20 de junio de 2022, que mediante decreto 1006 del 15 de junio de 2022 el
Ministerio de Interior ha convocado a sesiones extraordinarias desde el día 21 de junio hasta el
día 23 de junio de 2022, periodo dentro del cual se va a discutir el proyecto de ley 432 de 2022
Cámara -388 de 2022 Senado, "Por medía de la cual se modifica la Ley 3ra de 1992, modificada
por la Ley 754 de 2002.Y por la. Ley 1921 de 2018; y se dictan otras dispasiciones", que modifica
la estructura del Congreso. Además se esta a la espera de la posesión de los integrantes del
nuevo Congreso de la República a partir del 20 de julio de 2022, junto con la elección de mesas
directivas de las comisiones constitucionales, legales y accidentales de ambas cámaras.</t>
  </si>
  <si>
    <t>Solicitud reprogramación de fecha de inicio de esta actividad mediante memorando MJD-MEM22-0004967-GAL-1002 conforme a la manual de participación ciudadana
Teniendo en cuenta  el cierre de legislatura ordinaria 2021- 2022 el próximo 20 de junio de 2022, que mediante decreto 1006 del 15 de junio de 2022 el
Ministerio de Interior ha convocado a sesiones extraordinarias desde el día 21 de junio hasta el
día 23 de junio de 2022, periodo dentro del cual se va a discutir el proyecto de ley 432 de 2022
Cámara -388 de 2022 Senado, "Por medía de la cual se modifica la Ley 3ra de 1992, modificada
por la Ley 754 de 2002.Y por la. Ley 1921 de 2018; y se dictan otras dispasiciones", que modifica
la estructura del Congreso. Además se esta a la espera de la posesión de los integrantes del
nuevo Congreso de la República a partir del 20 de julio de 2022, junto con la elección de mesas
directivas de las comisiones constitucionales, legales y accidentales de ambas cámaras.</t>
  </si>
  <si>
    <t>Actividad en términos. Reprogramación inicio de la actividad para el 1 de septiembre de 2022, mediante memorando MJD-MEM22-0004967-GAL-1002 conforme al item 3.5.4 numeral b del manual de participación ciudadana.</t>
  </si>
  <si>
    <t>Actividad programada para iniciar en el mes de agosto.</t>
  </si>
  <si>
    <t>Actividad cumplida al 100% con corte a abril de 2022. Se publicaron los informes en la página web sección del menú participe</t>
  </si>
  <si>
    <t>Actividad por demana. No se requirió para el periodo</t>
  </si>
  <si>
    <t xml:space="preserve">Realizar la medición de la percepción y expectativas de los grupos de interés sobre las actividades de participación del Ministerio a través de la encuesta minjusticia te escucha y y socializar los resultados a los articuladores de participación de la Entidad </t>
  </si>
  <si>
    <t>Se realizó la formulación del plan de participación ciudadana de manera colaborativa con los grupos de interés, a través de la campaña ¡MinJusticia Te Escucha 2022! contando con la  participación de ciudadanos y ciudadanas de 24 departamentos, recibiendo más de 128 aportes y propuestas, 1.954 interacciones y un alcance de campaña de 43.994 cuentas.</t>
  </si>
  <si>
    <t>Actividad cumplida al 100% con corte a abril de 2022. Publicación del informe de resultados en la página web en el menú participa</t>
  </si>
  <si>
    <t>Actividad en términos, con avance de gestión y productos del 33%. Publicación de resultados informe feria la jagua de ibirico-Cesar</t>
  </si>
  <si>
    <t>Actividad con avance de gestión y productos al 50%. Se publica el informe de percepción ciudadana correspondiente al II semestre 2021 en la página web del Ministerio menú participe</t>
  </si>
  <si>
    <t>Actividad en términos, con avance de gestión y productos del 50%. Se publica el informe de percepción ciudadana correspondiente al II semestre 2021 en la página web del Ministerio en la sección del menú participe</t>
  </si>
  <si>
    <t>Actividad cumplida al 100% con corte a abril de 2022.</t>
  </si>
  <si>
    <t>En el mes de junio se realizó seguimiento mediante memorando para monitorear los avances en cada una de las actividades programadas en el plan durante el primer semestre de 2022.</t>
  </si>
  <si>
    <t>Se construye  y publica el informe de resultados obtenidos de las diferentes actividades de participación ciudadana adelantadas en el plan 2021 y se documentan en el mismo las buenas prácticas identificadas en su implementación.
Actividad cumplida al 100% con corte a abril de 2022</t>
  </si>
  <si>
    <t>Se mantiene  actualizado el menú destacado participe de la página web, mediante el seguimiento de casos radicados en mesa de ayuda</t>
  </si>
  <si>
    <t>Se realizó compilación de los reportes de las dependencias del cumplimiento de las actividades del plan de participación con corte 31 de dicimebre de 2021 en el formato interno y se gestionó su publicación en página web. Por otro lado, se realizó publicación del seguimiento en el portal de datos abiertos del Estado colombiano. También se construye y publica informe compilando los resultados de ejecución del plan de participación 2021.</t>
  </si>
  <si>
    <t>Actividad con avance en gestión yproductos del 33% Se construye y publica el informe compilando con los resultados de ejecución del plan de participación 2021.</t>
  </si>
  <si>
    <t>Para este primer avance se actualizaron por demanda los contenidos del menú y se realizaron actividades previas para posteriormente publicar los contenidos necesarios para actualizar el menu destacado de servicio al ciudadano en lenguaje claro y con enfoque diferencial. 
Igualmente, a los colaboradores de apoyo, se les solicitó información y soportes sobre alguna actualización que hayan realizado hasta la fecha ( si es el caso) en el menú de "atención y servicios a la ciudadanía"</t>
  </si>
  <si>
    <t>Para este primer avance se actualizaron por demanda los contenidos del menú y se realizaron actividades previas para posteriormente publicar los contenidos necesarios para actualizar el menu destacado de servicio al ciudadano en lenguaje claro y con enfoque diferencial. 
Igualmente, a los colaboradores de apoyo, se les solicitó información y soportes sobre alguna actualización que hayan realizado haa la fecha ( si es el caso) en el menú de "atención y servicios a la ciudadanía"</t>
  </si>
  <si>
    <t>Para este primer avance se actualizaron por demanda los contenidos del menú y se realizaron actividades previas para posteriormente publicar los contenidos necesarios para actualizar el menu destacado de servicio al ciudadano en lenguaje claro y con enfoque diferencial. 
Igualmente, a los colaboradores de apoyo, se les solicitó información y soportes sobre alguna actualización que hayan realizado hata la fecha (si es el caso) en el menú de "atención y servicios a la ciudadanía"</t>
  </si>
  <si>
    <t>Actividad con avance en la gestiión del 90% . Pendiente el informe de verificación de resultados.</t>
  </si>
  <si>
    <t>Frente a la actividad denominada: ¨Realizar una actividad de socialización y
evaluación de las herramientas de atención virtual (digiturno, chatbot y appmovil)
mediante la implementación de un (1) webinar para los grupos de interés¨, que se tenía
programada para el mes de junio, se solicita modificar su fecha de terminación hasta el
mes de octubre, ya que esta actividad se encuentra incorporada dentro de los objetivos
del proceso de contratación de la estrategia de uso y apropiación de la DTGIJ, proceso
de contratación que se viene adelantando y desafortunadamente no se ha culminado en
este semestre, por lo cual se espera que para el segundo semestre del año, se cuente
con este contrato en ejecución para el desarrollo de esta actividad</t>
  </si>
  <si>
    <t>Solicitud de modificación de fecha de terminación para el mes de octubre mediante memorando MJD-MEM22-0004971-SGI-1600. Esta actividad se encuentra incorporada dentro de los objetivos
del proceso de contratación de la estrategia de uso y apropiación de la DTGIJ, proceso
de contratación que se viene adelantando y desafortunadamente no se ha culminado en
este semestre, por lo cual se espera que para el segundo semestre del año, se cuente
con este contrato en ejecución para el desarrollo de esta actividad.</t>
  </si>
  <si>
    <t>Modificación de fecha de terminación para el mes de octubre mediante memorando MJD-MEM22-0004971-SGI-1600, conforme al item 3.5.4 numeral b del manual de participación ciudadana.. Actividad en términos. En etapa de contratación</t>
  </si>
  <si>
    <t>Se establecio el equipo de trabajo, se realizo el establecimiento de los posibles conjuntos a publicar.
El día 1 de abril se realizó la solicitud a prensa para la publicación en redes sociales del formularos de inscripción, se realizo la solicitud de publicación en el banner de la intranet y portal web mediante caso # 20277 al web master y se realizó el envío de el mailing masivo al interior de la entidad. se publicaron piezas en redes sociales el 7 de abril y en banners el 1 y 8 de abril. se enviaron mailings masivos el 1 y 13 de abril 
Se realizó el conteo de personas inscritas para un total de 14 personas. de acuerdo al cierre realizado el 18 de abril a las 10 am 
Se realizó a compilación de los inscritos, debido a que 2 personas se inscribieron en dos oportunidades se realiza conteo final a un total de 12 personas. 
Se construye correo de envío masivo a personas inscritas y se remitió correo de bienvenida 
Se remitió correo de formulario a personas inscritas el 18 de abril, se tiene plazo hasta el 10 de mayo del 2022. Se recibieron 9 respuestas de las 12 personas inscritas. El conjuntos mas votado es cantidad de conciliadores en equidad nombrados por municipio y departamento.
Se recibieron 9 respuestas de las 12 personas inscritas. El conjuntos mas votado es cantidad de conciliadores en equidad nombrados por municipio y departamento.
Se remitió correo sobre resultados a los participantes del ejercicio vía correo electrónico y se remitió a los lideres de datos abiertos el conjunto de datos ganador (11-05-2022). 
Se realizó la programación de la sesión de trabajo con el equipo de la DMASC (dependencia responsable del CDA) para el 13 de mayo del 2022, la cual se desarrollo el 17 de mayo (por temas de agenda del líder). se realizó la solicitud forma de la información vía correo electrónico y se realizó la descripción de los metadatos del CDA..
El conjunto de datos abiertos fue publicado en el portal de datos.gov.co en el siguiente enlace https://www.datos.gov.co/Justicia-y-Derecho/Cantidad-de-Conciliadores-en-Equidad-Nombrados-por/hjfm-ynaz
Se solicitaron la elaboración de piezas graficas para la comunicación masiva las cuales fueron recibidas y fueron utilizadas para hacer mailings masivos y también para ser publicadas como banners en la intranet y en la pagina web de la entidad el 23 de mayo del 2022.</t>
  </si>
  <si>
    <t>1. correos electrónicos
2. formulario de inscripción
3. Evidencias de convocatoria
https://minjusticiagovco-my.sharepoint.com/:f:/g/personal/infojusticia_minjusticia_gov_co/Ep8eaynpHblGvzQxELxiO0gBT1Wux0cx98pyOl4r5AnlNg?e=IAERJ5</t>
  </si>
  <si>
    <t>De las 12 personas inscritas, 9 votaron y solo 3 de ellas completaron la totalidad de actividades.
Todas las actividades programadas fueron ejecutadas de acuerdo al cronograma.
El objetivo del ejercicio se cumplió dado de que las personas participantes eligieron un nuevo conjunto de datos abiertos y Minjusticia realizó la publicación del mismo en el portal datos.gov.co
Obtuvimos la retroalimentación de los participantes a través de la encuesta de percepción del ejercicio de participación.
https://www.datos.gov.co/Justicia-y-Derecho/Cantidad-de-Conciliadores-en-Equidad-Nombrados-por/hjfm-ynaz</t>
  </si>
  <si>
    <t>Muy satisfecho: 66%
Satisfecho: 33%
Conforme:0%
Insatisfecho:0%
Muy insatisfecho: 0%</t>
  </si>
  <si>
    <t>Actividad cumplida, avance del 100%. Informe publicado en la página web del ministerio en menú participe</t>
  </si>
  <si>
    <t>Actividad en términos, en etapa de preparación.</t>
  </si>
  <si>
    <t>Avance de actividad en término.
Se evidencia un avance de la actividad del 100% en la ejecución de productos. Sin embargo, se solicita a la Dependencia realizar la construcción del informe global de resultados de la actividad, el cual deberá ser publicado en el menú participe/informes de resultados/2022 de la página web, para poder cerrar la actividad en el componente gestión que se encuentra en un 90%.</t>
  </si>
  <si>
    <t>Avance de actividad en término.
Se evidencia un avance de la actividad del 67% en la ejecución de productos. Se recomienda a la Dependencia ir avanzando en la construcción del informe global de resultados de la actividad, el cual deberá ser publicado en el menú participe/informes de resultados/2022 de la página web una vez se finalice el 3º producto programado.</t>
  </si>
  <si>
    <t xml:space="preserve">Avance de actividad en término.
Se evidencia un avance de la actividad del 100% en la ejecución de productos. Sin embargo, se solicita a la Dependencia realizar la construcción del informe global de resultados de la actividad, el cual deberá ser publicado en el menú participe/informes de resultados/2022 de la página web, para poder cerrar la actividad en el componente gestión que se encuentra en un 90%. </t>
  </si>
  <si>
    <t>Actividad en términos con avance del 80% en la gestión. En etapa de consolidación de la información y construcción de reportes para la publicación de resultados</t>
  </si>
  <si>
    <t>Avance de actividad en término, con un 20% de avance en la gestión. En etapa de alistamiento y preparación de la información.</t>
  </si>
  <si>
    <t>Avance de actividad en término, con un avance en la gestión del 50%. Se avanza en la fase de implementación de los instrumentos.</t>
  </si>
  <si>
    <t>Reprogramación inicio de la actividad para el 1 de junio de 2022, mediante memorando MJD-MEM22-0004994-SCF-3310 conforme al item 3.5.4 numeral b del manual de participación ciudadana.
En etapa de consolidación de la información y elaboración del informe con los resultados, cuando se desarrolle la última actividad programada se publicaran los resultados.</t>
  </si>
  <si>
    <t>Actividad sin demanda para el periodo de seguimiento del primer corte cuatrimestral (abril de 2022)</t>
  </si>
  <si>
    <t>Actividad en términos, con avance de gestión de 50%. En etapa de revisión y actualización de contenido del menú de "atención y servicios a la ciudadanía"</t>
  </si>
  <si>
    <t>Se elabora el diseño de la Estrategia y campaña de cualificación institucional y se realiza el avance en la gestión e implementación de la estrategia en un 58%</t>
  </si>
  <si>
    <t>Actividad en términos, con avance en la gestión del 58%.</t>
  </si>
  <si>
    <t xml:space="preserve">Se continua invitando a los medios de comunicación regionales a ser seguidores de las redes sociales institucionales. </t>
  </si>
  <si>
    <t>Actividad por demanda demanda con avance reportado para el periodo del primer seguimiento con corte abril de 2022</t>
  </si>
  <si>
    <t>Actividad por demanda demanda con avance del 33%reportado para el periodo del primer seguimiento 2022.</t>
  </si>
  <si>
    <t>Actividad en términos, con avance de gestión del 33%. La encuesta se deja de manera permanente para diligenciamiento libre en la página web, seguimiento cuatrimentral.</t>
  </si>
  <si>
    <t>Actividad con avance de gestión del 33%.Actualmente nos entramos en desarrollo del cronograma de recepción de transferencias primarias. La publicación del informe se realiza al finalizar la actual vigencia</t>
  </si>
  <si>
    <t>Actividad en términos, con avance de gestión del 33%. Actividad continua con seguimiento cuatrimestral.</t>
  </si>
  <si>
    <t>Avance de actividad en término, gestión del 33%.Actividad continúa con seguimiento cuatrimestral</t>
  </si>
  <si>
    <t>Actividad programada para iniciar en el mes de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</si>
</sst>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56">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2"/>
      <color indexed="81"/>
      <name val="Tahoma"/>
      <family val="2"/>
    </font>
    <font>
      <b/>
      <sz val="12"/>
      <name val="Arial"/>
      <family val="2"/>
    </font>
    <font>
      <sz val="11"/>
      <name val="Arial"/>
      <family val="2"/>
    </font>
    <font>
      <sz val="11"/>
      <color theme="1"/>
      <name val="Arial"/>
      <family val="2"/>
    </font>
    <font>
      <b/>
      <sz val="36"/>
      <color theme="1"/>
      <name val="Arial"/>
      <family val="2"/>
    </font>
    <font>
      <b/>
      <sz val="22"/>
      <color theme="0"/>
      <name val="Arial"/>
      <family val="2"/>
    </font>
    <font>
      <b/>
      <sz val="11"/>
      <color theme="1"/>
      <name val="Arial"/>
      <family val="2"/>
    </font>
    <font>
      <sz val="16"/>
      <color theme="1"/>
      <name val="Arial"/>
      <family val="2"/>
    </font>
    <font>
      <b/>
      <sz val="14"/>
      <color indexed="81"/>
      <name val="Calibri"/>
      <family val="2"/>
    </font>
    <font>
      <b/>
      <sz val="14"/>
      <color rgb="FF0000FF"/>
      <name val="Calibri"/>
      <family val="2"/>
    </font>
    <font>
      <sz val="14"/>
      <color indexed="81"/>
      <name val="Calibri"/>
      <family val="2"/>
    </font>
    <font>
      <b/>
      <sz val="14"/>
      <color rgb="FF008000"/>
      <name val="Calibri"/>
      <family val="2"/>
    </font>
    <font>
      <sz val="8"/>
      <name val="Calibri"/>
      <family val="2"/>
      <scheme val="minor"/>
    </font>
    <font>
      <b/>
      <sz val="16"/>
      <color theme="0"/>
      <name val="Arial"/>
      <family val="2"/>
    </font>
    <font>
      <sz val="18"/>
      <color theme="1"/>
      <name val="Arial"/>
      <family val="2"/>
    </font>
    <font>
      <sz val="20"/>
      <color theme="1"/>
      <name val="Arial"/>
      <family val="2"/>
    </font>
    <font>
      <b/>
      <sz val="22"/>
      <name val="Arial"/>
      <family val="2"/>
    </font>
    <font>
      <i/>
      <sz val="16"/>
      <color theme="1"/>
      <name val="Arial"/>
      <family val="2"/>
    </font>
    <font>
      <sz val="12"/>
      <color theme="1"/>
      <name val="Arial"/>
      <family val="2"/>
    </font>
    <font>
      <b/>
      <sz val="14"/>
      <color rgb="FF000000"/>
      <name val="Calibri"/>
      <family val="2"/>
    </font>
    <font>
      <sz val="10"/>
      <color rgb="FF000000"/>
      <name val="Tahoma"/>
      <family val="2"/>
    </font>
    <font>
      <b/>
      <sz val="10"/>
      <color rgb="FF000000"/>
      <name val="Tahoma"/>
      <family val="2"/>
    </font>
    <font>
      <b/>
      <sz val="12"/>
      <color rgb="FF000000"/>
      <name val="Tahoma"/>
      <family val="2"/>
    </font>
    <font>
      <b/>
      <sz val="12"/>
      <color rgb="FF000000"/>
      <name val="Calibri"/>
      <family val="2"/>
    </font>
    <font>
      <sz val="7"/>
      <color rgb="FF000000"/>
      <name val="Calibri"/>
      <family val="2"/>
    </font>
    <font>
      <sz val="14"/>
      <color rgb="FF000000"/>
      <name val="Calibri"/>
      <family val="2"/>
    </font>
    <font>
      <sz val="11"/>
      <color theme="1"/>
      <name val="Gadugi"/>
      <family val="2"/>
    </font>
    <font>
      <b/>
      <sz val="48"/>
      <color theme="1"/>
      <name val="Gadugi"/>
      <family val="2"/>
    </font>
    <font>
      <i/>
      <sz val="16"/>
      <color theme="1"/>
      <name val="Gadugi"/>
      <family val="2"/>
    </font>
    <font>
      <b/>
      <sz val="24"/>
      <color theme="0"/>
      <name val="Gadugi"/>
      <family val="2"/>
    </font>
    <font>
      <b/>
      <sz val="24"/>
      <color theme="1"/>
      <name val="Gadugi"/>
      <family val="2"/>
    </font>
    <font>
      <b/>
      <sz val="36"/>
      <color theme="0"/>
      <name val="Gadugi"/>
      <family val="2"/>
    </font>
    <font>
      <b/>
      <sz val="12"/>
      <name val="Lucida Sans"/>
      <family val="2"/>
    </font>
    <font>
      <b/>
      <sz val="12"/>
      <color theme="1"/>
      <name val="Lucida Sans"/>
      <family val="2"/>
    </font>
    <font>
      <sz val="13"/>
      <color theme="1"/>
      <name val="Gadugi"/>
      <family val="2"/>
    </font>
    <font>
      <b/>
      <sz val="12"/>
      <color theme="0"/>
      <name val="Lucida Sans Regular"/>
    </font>
    <font>
      <sz val="12"/>
      <color theme="1"/>
      <name val="Lucida Sans Regular"/>
    </font>
    <font>
      <u/>
      <sz val="12"/>
      <color theme="1"/>
      <name val="Lucida Sans Regular"/>
    </font>
    <font>
      <sz val="12"/>
      <color theme="1"/>
      <name val="Lucida Sans"/>
      <family val="2"/>
    </font>
    <font>
      <sz val="10"/>
      <color theme="1"/>
      <name val="Arial"/>
      <family val="2"/>
    </font>
    <font>
      <b/>
      <sz val="10"/>
      <color rgb="FF000000"/>
      <name val="Calibri"/>
      <family val="2"/>
      <scheme val="minor"/>
    </font>
    <font>
      <sz val="10"/>
      <color rgb="FF000000"/>
      <name val="Calibri"/>
      <family val="2"/>
      <scheme val="minor"/>
    </font>
    <font>
      <i/>
      <sz val="10"/>
      <color theme="1"/>
      <name val="Arial"/>
      <family val="2"/>
    </font>
    <font>
      <sz val="10"/>
      <color rgb="FF0070C0"/>
      <name val="Arial"/>
      <family val="2"/>
    </font>
    <font>
      <b/>
      <sz val="9"/>
      <color indexed="81"/>
      <name val="Tahoma"/>
      <family val="2"/>
    </font>
    <font>
      <sz val="11"/>
      <name val="Calibri"/>
      <family val="2"/>
      <scheme val="minor"/>
    </font>
    <font>
      <sz val="10"/>
      <name val="Arial"/>
      <family val="2"/>
    </font>
    <font>
      <b/>
      <sz val="11"/>
      <color theme="1"/>
      <name val="Calibri"/>
      <family val="2"/>
      <scheme val="minor"/>
    </font>
    <font>
      <sz val="10"/>
      <color rgb="FFFF0000"/>
      <name val="Arial"/>
      <family val="2"/>
    </font>
    <font>
      <b/>
      <sz val="12"/>
      <color rgb="FFFF0000"/>
      <name val="Lucida Sans Regular"/>
    </font>
    <font>
      <sz val="12"/>
      <color rgb="FFFF0000"/>
      <name val="Lucida Sans Regular"/>
    </font>
    <font>
      <sz val="11"/>
      <color rgb="FFFF0000"/>
      <name val="Gadugi"/>
      <family val="2"/>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5"/>
        <bgColor indexed="64"/>
      </patternFill>
    </fill>
    <fill>
      <patternFill patternType="solid">
        <fgColor rgb="FF7030A0"/>
        <bgColor indexed="64"/>
      </patternFill>
    </fill>
    <fill>
      <patternFill patternType="solid">
        <fgColor theme="0"/>
        <bgColor rgb="FF000000"/>
      </patternFill>
    </fill>
    <fill>
      <patternFill patternType="solid">
        <fgColor theme="9" tint="0.79998168889431442"/>
        <bgColor indexed="64"/>
      </patternFill>
    </fill>
  </fills>
  <borders count="75">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top/>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right style="slantDashDot">
        <color theme="3"/>
      </right>
      <top style="medium">
        <color theme="3"/>
      </top>
      <bottom style="medium">
        <color theme="3"/>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slantDashDot">
        <color theme="3"/>
      </left>
      <right style="slantDashDot">
        <color theme="3"/>
      </right>
      <top style="slantDashDot">
        <color theme="3" tint="-0.249977111117893"/>
      </top>
      <bottom/>
      <diagonal/>
    </border>
    <border>
      <left style="slantDashDot">
        <color theme="3"/>
      </left>
      <right/>
      <top style="slantDashDot">
        <color theme="3" tint="-0.249977111117893"/>
      </top>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diagonal/>
    </border>
    <border>
      <left/>
      <right style="slantDashDot">
        <color theme="3"/>
      </right>
      <top/>
      <bottom/>
      <diagonal/>
    </border>
    <border>
      <left style="slantDashDot">
        <color theme="3"/>
      </left>
      <right/>
      <top style="thin">
        <color auto="1"/>
      </top>
      <bottom/>
      <diagonal/>
    </border>
    <border>
      <left style="slantDashDot">
        <color theme="3"/>
      </left>
      <right style="slantDashDot">
        <color theme="3"/>
      </right>
      <top/>
      <bottom/>
      <diagonal/>
    </border>
    <border>
      <left style="slantDashDot">
        <color theme="3"/>
      </left>
      <right style="slantDashDot">
        <color theme="3"/>
      </right>
      <top style="thin">
        <color auto="1"/>
      </top>
      <bottom/>
      <diagonal/>
    </border>
    <border>
      <left style="slantDashDot">
        <color theme="3"/>
      </left>
      <right style="slantDashDot">
        <color theme="3" tint="-0.249977111117893"/>
      </right>
      <top style="thin">
        <color auto="1"/>
      </top>
      <bottom/>
      <diagonal/>
    </border>
    <border>
      <left style="thin">
        <color auto="1"/>
      </left>
      <right style="thin">
        <color auto="1"/>
      </right>
      <top style="thin">
        <color theme="3" tint="-0.249977111117893"/>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7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3" fillId="0" borderId="0" applyFont="0" applyFill="0" applyBorder="0" applyAlignment="0" applyProtection="0"/>
  </cellStyleXfs>
  <cellXfs count="231">
    <xf numFmtId="0" fontId="0" fillId="0" borderId="0" xfId="0"/>
    <xf numFmtId="0" fontId="6" fillId="3" borderId="22" xfId="0" applyFont="1" applyFill="1" applyBorder="1" applyAlignment="1">
      <alignment horizontal="center" vertical="center" wrapText="1"/>
    </xf>
    <xf numFmtId="0" fontId="7" fillId="2" borderId="25" xfId="0" applyFont="1" applyFill="1" applyBorder="1" applyAlignment="1">
      <alignment vertical="center"/>
    </xf>
    <xf numFmtId="0" fontId="7" fillId="0" borderId="0" xfId="0" applyFont="1"/>
    <xf numFmtId="0" fontId="7" fillId="2" borderId="6" xfId="0" applyFont="1" applyFill="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2" borderId="5" xfId="0" applyFont="1" applyFill="1" applyBorder="1" applyAlignment="1">
      <alignment horizontal="center" vertical="center" wrapText="1"/>
    </xf>
    <xf numFmtId="9" fontId="18" fillId="2" borderId="40" xfId="27" applyFont="1" applyFill="1" applyBorder="1" applyAlignment="1">
      <alignment horizontal="center" vertical="center"/>
    </xf>
    <xf numFmtId="9" fontId="19" fillId="2" borderId="41" xfId="27" applyFont="1" applyFill="1" applyBorder="1" applyAlignment="1">
      <alignment horizontal="center" vertical="center"/>
    </xf>
    <xf numFmtId="0" fontId="30" fillId="2" borderId="0" xfId="0" applyFont="1" applyFill="1"/>
    <xf numFmtId="0" fontId="33" fillId="4" borderId="48" xfId="0" applyFont="1" applyFill="1" applyBorder="1" applyAlignment="1">
      <alignment horizontal="center" vertical="center" wrapText="1"/>
    </xf>
    <xf numFmtId="0" fontId="30" fillId="2" borderId="0" xfId="0" applyFont="1" applyFill="1" applyAlignment="1">
      <alignment horizontal="center"/>
    </xf>
    <xf numFmtId="0" fontId="30" fillId="2" borderId="0" xfId="0" applyFont="1" applyFill="1" applyAlignment="1">
      <alignment horizontal="center" wrapText="1"/>
    </xf>
    <xf numFmtId="0" fontId="30" fillId="2" borderId="0" xfId="0" applyFont="1" applyFill="1" applyAlignment="1">
      <alignment horizontal="center" vertical="center"/>
    </xf>
    <xf numFmtId="0" fontId="38" fillId="2" borderId="0" xfId="0" applyFont="1" applyFill="1"/>
    <xf numFmtId="0" fontId="37" fillId="9" borderId="20" xfId="0" applyFont="1" applyFill="1" applyBorder="1" applyAlignment="1">
      <alignment horizontal="center" vertical="center" wrapText="1"/>
    </xf>
    <xf numFmtId="0" fontId="36" fillId="9" borderId="69"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2" borderId="72" xfId="0" applyFont="1" applyFill="1" applyBorder="1" applyAlignment="1">
      <alignment horizontal="center" vertical="center" wrapText="1"/>
    </xf>
    <xf numFmtId="0" fontId="40" fillId="2" borderId="72" xfId="0" applyFont="1" applyFill="1" applyBorder="1" applyAlignment="1">
      <alignment horizontal="center" vertical="center"/>
    </xf>
    <xf numFmtId="0" fontId="40" fillId="6" borderId="1" xfId="0" applyFont="1" applyFill="1" applyBorder="1" applyAlignment="1">
      <alignment horizontal="center" vertical="center"/>
    </xf>
    <xf numFmtId="0" fontId="40" fillId="0" borderId="72" xfId="0" applyFont="1" applyBorder="1" applyAlignment="1">
      <alignment horizontal="center" vertical="center" wrapText="1"/>
    </xf>
    <xf numFmtId="14" fontId="40" fillId="0" borderId="72" xfId="0" applyNumberFormat="1" applyFont="1" applyBorder="1" applyAlignment="1">
      <alignment horizontal="center" vertical="center"/>
    </xf>
    <xf numFmtId="0" fontId="41" fillId="0" borderId="72" xfId="76" applyFont="1" applyFill="1" applyBorder="1" applyAlignment="1">
      <alignment horizontal="center" vertical="center" wrapText="1"/>
    </xf>
    <xf numFmtId="0" fontId="40" fillId="2" borderId="1" xfId="0" applyFont="1" applyFill="1" applyBorder="1" applyAlignment="1">
      <alignment horizontal="center" vertical="center" wrapText="1"/>
    </xf>
    <xf numFmtId="0" fontId="30" fillId="2" borderId="1" xfId="0" applyFont="1" applyFill="1" applyBorder="1"/>
    <xf numFmtId="0" fontId="40" fillId="2" borderId="1" xfId="0" applyFont="1" applyFill="1" applyBorder="1" applyAlignment="1">
      <alignment horizontal="center" vertical="center"/>
    </xf>
    <xf numFmtId="0" fontId="41" fillId="0" borderId="1" xfId="76" applyFont="1" applyFill="1" applyBorder="1" applyAlignment="1">
      <alignment horizontal="center" vertical="center" wrapText="1"/>
    </xf>
    <xf numFmtId="0" fontId="41" fillId="0" borderId="1" xfId="77" applyFont="1" applyFill="1" applyBorder="1" applyAlignment="1">
      <alignment horizontal="center" vertical="center"/>
    </xf>
    <xf numFmtId="0" fontId="40" fillId="0" borderId="1" xfId="0" applyFont="1" applyBorder="1" applyAlignment="1">
      <alignment horizontal="center" vertical="center"/>
    </xf>
    <xf numFmtId="14" fontId="40" fillId="0" borderId="1" xfId="0" applyNumberFormat="1" applyFont="1" applyBorder="1" applyAlignment="1">
      <alignment horizontal="center" vertical="center"/>
    </xf>
    <xf numFmtId="14" fontId="40"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2" fillId="6"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14" fontId="42" fillId="0" borderId="1" xfId="0" applyNumberFormat="1" applyFont="1" applyBorder="1" applyAlignment="1">
      <alignment horizontal="center" vertical="center" wrapText="1"/>
    </xf>
    <xf numFmtId="0" fontId="42" fillId="0" borderId="73" xfId="0" applyFont="1" applyBorder="1" applyAlignment="1">
      <alignment horizontal="center" vertical="center" wrapText="1"/>
    </xf>
    <xf numFmtId="0" fontId="42" fillId="0" borderId="73" xfId="0" applyFont="1" applyBorder="1" applyAlignment="1">
      <alignment horizontal="center" vertical="center"/>
    </xf>
    <xf numFmtId="0" fontId="42" fillId="2" borderId="73" xfId="0" applyFont="1" applyFill="1" applyBorder="1" applyAlignment="1">
      <alignment horizontal="center" vertical="center"/>
    </xf>
    <xf numFmtId="0" fontId="40" fillId="6" borderId="4" xfId="0" applyFont="1" applyFill="1" applyBorder="1" applyAlignment="1">
      <alignment horizontal="center" vertical="center"/>
    </xf>
    <xf numFmtId="14" fontId="42" fillId="0" borderId="73" xfId="0" applyNumberFormat="1" applyFont="1" applyBorder="1" applyAlignment="1">
      <alignment horizontal="center" vertical="center"/>
    </xf>
    <xf numFmtId="14" fontId="42" fillId="0" borderId="73" xfId="0" applyNumberFormat="1" applyFont="1" applyBorder="1" applyAlignment="1">
      <alignment horizontal="center" vertical="center" wrapText="1"/>
    </xf>
    <xf numFmtId="0" fontId="42" fillId="0" borderId="4" xfId="0" applyFont="1" applyBorder="1" applyAlignment="1">
      <alignment horizontal="center" vertical="center" wrapText="1"/>
    </xf>
    <xf numFmtId="0" fontId="40" fillId="0" borderId="73" xfId="0" applyFont="1" applyBorder="1" applyAlignment="1">
      <alignment horizontal="center" vertical="center" wrapText="1"/>
    </xf>
    <xf numFmtId="0" fontId="40" fillId="6" borderId="1" xfId="0" applyFont="1" applyFill="1" applyBorder="1" applyAlignment="1">
      <alignment horizontal="center" vertical="center" wrapText="1"/>
    </xf>
    <xf numFmtId="0" fontId="40" fillId="0" borderId="73" xfId="0" applyFont="1" applyBorder="1" applyAlignment="1">
      <alignment horizontal="center" vertical="center"/>
    </xf>
    <xf numFmtId="0" fontId="40" fillId="2" borderId="73" xfId="0" applyFont="1" applyFill="1" applyBorder="1" applyAlignment="1">
      <alignment horizontal="center" vertical="center"/>
    </xf>
    <xf numFmtId="0" fontId="40" fillId="2" borderId="4" xfId="0" applyFont="1" applyFill="1" applyBorder="1" applyAlignment="1">
      <alignment horizontal="center" vertical="center" wrapText="1"/>
    </xf>
    <xf numFmtId="0" fontId="41" fillId="2" borderId="1" xfId="76" applyFont="1" applyFill="1" applyBorder="1" applyAlignment="1">
      <alignment horizontal="center" vertical="center" wrapText="1"/>
    </xf>
    <xf numFmtId="14" fontId="40" fillId="0" borderId="73" xfId="0" applyNumberFormat="1" applyFont="1" applyBorder="1" applyAlignment="1">
      <alignment horizontal="center" vertical="center"/>
    </xf>
    <xf numFmtId="14" fontId="40" fillId="0" borderId="73" xfId="0" applyNumberFormat="1" applyFont="1" applyBorder="1" applyAlignment="1">
      <alignment horizontal="center" vertical="center" wrapText="1"/>
    </xf>
    <xf numFmtId="0" fontId="42" fillId="0" borderId="73" xfId="0" applyFont="1" applyBorder="1" applyAlignment="1">
      <alignment horizontal="justify" vertical="center" wrapText="1"/>
    </xf>
    <xf numFmtId="14" fontId="40" fillId="2" borderId="1" xfId="0" applyNumberFormat="1" applyFont="1" applyFill="1" applyBorder="1" applyAlignment="1">
      <alignment horizontal="center" vertical="center"/>
    </xf>
    <xf numFmtId="0" fontId="40" fillId="2" borderId="4" xfId="0" applyFont="1" applyFill="1" applyBorder="1" applyAlignment="1">
      <alignment horizontal="center" vertical="center"/>
    </xf>
    <xf numFmtId="14" fontId="40" fillId="2" borderId="4" xfId="0" applyNumberFormat="1" applyFont="1" applyFill="1" applyBorder="1" applyAlignment="1">
      <alignment horizontal="center" vertical="center"/>
    </xf>
    <xf numFmtId="14" fontId="40" fillId="2" borderId="4" xfId="0" applyNumberFormat="1" applyFont="1" applyFill="1" applyBorder="1" applyAlignment="1">
      <alignment horizontal="center" vertical="center" wrapText="1"/>
    </xf>
    <xf numFmtId="0" fontId="40" fillId="0" borderId="4" xfId="0" applyFont="1" applyBorder="1" applyAlignment="1">
      <alignment horizontal="center" vertical="center" wrapText="1"/>
    </xf>
    <xf numFmtId="0" fontId="40" fillId="2" borderId="1" xfId="0" applyFont="1" applyFill="1" applyBorder="1" applyAlignment="1">
      <alignment horizontal="center"/>
    </xf>
    <xf numFmtId="0" fontId="39" fillId="11" borderId="1"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43" fillId="6" borderId="4" xfId="0" applyFont="1" applyFill="1" applyBorder="1" applyAlignment="1">
      <alignment horizontal="center" vertical="center" wrapText="1"/>
    </xf>
    <xf numFmtId="14" fontId="43" fillId="6" borderId="4" xfId="0" applyNumberFormat="1" applyFont="1" applyFill="1" applyBorder="1" applyAlignment="1">
      <alignment horizontal="center" vertical="center" wrapText="1"/>
    </xf>
    <xf numFmtId="14" fontId="43" fillId="6" borderId="4" xfId="0" applyNumberFormat="1" applyFont="1" applyFill="1" applyBorder="1" applyAlignment="1">
      <alignment horizontal="center" vertical="center"/>
    </xf>
    <xf numFmtId="0" fontId="43" fillId="2" borderId="4" xfId="0" applyFont="1" applyFill="1" applyBorder="1" applyAlignment="1">
      <alignment horizontal="center" vertical="center"/>
    </xf>
    <xf numFmtId="9" fontId="43" fillId="2" borderId="4" xfId="27" applyFont="1" applyFill="1" applyBorder="1" applyAlignment="1">
      <alignment horizontal="center" vertical="center"/>
    </xf>
    <xf numFmtId="0" fontId="43" fillId="2" borderId="4" xfId="0" applyFont="1" applyFill="1" applyBorder="1" applyAlignment="1">
      <alignment horizontal="center" vertical="center" wrapText="1"/>
    </xf>
    <xf numFmtId="0" fontId="43" fillId="0" borderId="0" xfId="0" applyFont="1" applyAlignment="1">
      <alignment horizontal="center"/>
    </xf>
    <xf numFmtId="9" fontId="43" fillId="2" borderId="4" xfId="27" applyFont="1" applyFill="1" applyBorder="1" applyAlignment="1">
      <alignment horizontal="center" vertical="center" wrapText="1"/>
    </xf>
    <xf numFmtId="0" fontId="43" fillId="0" borderId="0" xfId="0" applyFont="1" applyAlignment="1">
      <alignment horizontal="center" wrapText="1"/>
    </xf>
    <xf numFmtId="9" fontId="43" fillId="2" borderId="1" xfId="27"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4" xfId="0" applyFont="1" applyFill="1" applyBorder="1" applyAlignment="1">
      <alignment horizontal="center" vertical="center" wrapText="1"/>
    </xf>
    <xf numFmtId="0" fontId="21" fillId="2" borderId="15" xfId="0" applyFont="1" applyFill="1" applyBorder="1" applyAlignment="1">
      <alignment vertical="center"/>
    </xf>
    <xf numFmtId="0" fontId="21" fillId="2" borderId="9" xfId="0" applyFont="1" applyFill="1" applyBorder="1" applyAlignment="1">
      <alignment vertical="center"/>
    </xf>
    <xf numFmtId="0" fontId="21" fillId="2" borderId="0" xfId="0" applyFont="1" applyFill="1" applyBorder="1" applyAlignment="1">
      <alignment vertical="center"/>
    </xf>
    <xf numFmtId="0" fontId="21" fillId="2" borderId="13" xfId="0" applyFont="1" applyFill="1" applyBorder="1" applyAlignment="1">
      <alignment vertical="center"/>
    </xf>
    <xf numFmtId="0" fontId="21" fillId="2" borderId="33" xfId="0" applyFont="1" applyFill="1" applyBorder="1" applyAlignment="1">
      <alignment vertical="center"/>
    </xf>
    <xf numFmtId="0" fontId="21" fillId="2" borderId="35" xfId="0" applyFont="1" applyFill="1" applyBorder="1" applyAlignment="1">
      <alignment vertical="center"/>
    </xf>
    <xf numFmtId="0" fontId="43"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14" fontId="43" fillId="2" borderId="4"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14" borderId="4" xfId="0" applyFont="1" applyFill="1" applyBorder="1" applyAlignment="1">
      <alignment horizontal="center" vertical="center" wrapText="1"/>
    </xf>
    <xf numFmtId="0" fontId="43" fillId="2" borderId="4" xfId="0" applyFont="1" applyFill="1" applyBorder="1" applyAlignment="1">
      <alignment horizontal="justify" vertical="center" wrapText="1"/>
    </xf>
    <xf numFmtId="0" fontId="43" fillId="0" borderId="1" xfId="0" applyFont="1" applyBorder="1" applyAlignment="1">
      <alignment horizontal="justify"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left" vertical="center" wrapText="1"/>
    </xf>
    <xf numFmtId="14" fontId="43" fillId="2" borderId="1" xfId="0" applyNumberFormat="1" applyFont="1" applyFill="1" applyBorder="1" applyAlignment="1">
      <alignment horizontal="center" vertical="center" wrapText="1"/>
    </xf>
    <xf numFmtId="0" fontId="43" fillId="14" borderId="1" xfId="0" applyFont="1" applyFill="1" applyBorder="1" applyAlignment="1">
      <alignment horizontal="center" vertical="center" wrapText="1"/>
    </xf>
    <xf numFmtId="0" fontId="43" fillId="0" borderId="1" xfId="0" applyFont="1" applyFill="1" applyBorder="1" applyAlignment="1">
      <alignment horizontal="justify" vertical="center" wrapText="1"/>
    </xf>
    <xf numFmtId="9" fontId="43" fillId="0" borderId="1" xfId="27" applyFont="1" applyBorder="1" applyAlignment="1">
      <alignment horizontal="center" vertical="center" wrapText="1"/>
    </xf>
    <xf numFmtId="0" fontId="43" fillId="0" borderId="1" xfId="0" applyFont="1" applyFill="1" applyBorder="1" applyAlignment="1">
      <alignment horizontal="center" vertical="center" wrapText="1"/>
    </xf>
    <xf numFmtId="164" fontId="43" fillId="0" borderId="1" xfId="78" applyNumberFormat="1" applyFont="1" applyBorder="1" applyAlignment="1">
      <alignment horizontal="center" vertical="center" wrapText="1"/>
    </xf>
    <xf numFmtId="14" fontId="43" fillId="0" borderId="1" xfId="0" applyNumberFormat="1" applyFont="1" applyFill="1" applyBorder="1" applyAlignment="1">
      <alignment horizontal="center" vertical="center" wrapText="1"/>
    </xf>
    <xf numFmtId="0" fontId="49" fillId="0" borderId="1" xfId="76"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14" borderId="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1" fillId="0" borderId="1" xfId="76" applyBorder="1" applyAlignment="1">
      <alignment horizontal="center" vertical="center" wrapText="1"/>
    </xf>
    <xf numFmtId="0" fontId="0" fillId="0" borderId="1" xfId="0" applyBorder="1"/>
    <xf numFmtId="9" fontId="0" fillId="0" borderId="1" xfId="0" applyNumberFormat="1" applyBorder="1" applyAlignment="1">
      <alignment horizontal="center"/>
    </xf>
    <xf numFmtId="0" fontId="0" fillId="0" borderId="0" xfId="0" applyAlignment="1">
      <alignment vertical="center"/>
    </xf>
    <xf numFmtId="0" fontId="51" fillId="3" borderId="1" xfId="0" applyFont="1" applyFill="1" applyBorder="1"/>
    <xf numFmtId="0" fontId="51" fillId="3" borderId="1" xfId="0" applyFont="1" applyFill="1" applyBorder="1" applyAlignment="1">
      <alignment horizontal="center"/>
    </xf>
    <xf numFmtId="9" fontId="0" fillId="0" borderId="1" xfId="0" applyNumberFormat="1" applyBorder="1" applyAlignment="1">
      <alignment horizontal="center" vertical="center" wrapText="1"/>
    </xf>
    <xf numFmtId="0" fontId="36" fillId="9" borderId="65" xfId="0" applyFont="1" applyFill="1" applyBorder="1" applyAlignment="1">
      <alignment horizontal="center" vertical="center" wrapText="1"/>
    </xf>
    <xf numFmtId="0" fontId="36" fillId="9" borderId="71" xfId="0" applyFont="1" applyFill="1" applyBorder="1" applyAlignment="1">
      <alignment horizontal="center" vertical="center" wrapText="1"/>
    </xf>
    <xf numFmtId="0" fontId="36" fillId="9" borderId="56" xfId="0" applyFont="1" applyFill="1" applyBorder="1" applyAlignment="1">
      <alignment horizontal="center" vertical="center" wrapText="1"/>
    </xf>
    <xf numFmtId="0" fontId="36" fillId="9" borderId="68" xfId="0" applyFont="1" applyFill="1" applyBorder="1" applyAlignment="1">
      <alignment horizontal="center" vertical="center" wrapText="1"/>
    </xf>
    <xf numFmtId="0" fontId="36" fillId="9" borderId="62" xfId="0" applyFont="1" applyFill="1" applyBorder="1" applyAlignment="1">
      <alignment horizontal="center" vertical="center" wrapText="1"/>
    </xf>
    <xf numFmtId="0" fontId="36" fillId="9" borderId="63" xfId="0" applyFont="1" applyFill="1" applyBorder="1" applyAlignment="1">
      <alignment horizontal="center" vertical="center" wrapText="1"/>
    </xf>
    <xf numFmtId="0" fontId="36" fillId="9" borderId="64" xfId="0" applyFont="1" applyFill="1" applyBorder="1" applyAlignment="1">
      <alignment horizontal="center" vertical="center" wrapText="1"/>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31" fillId="2" borderId="42" xfId="0" applyFont="1" applyFill="1" applyBorder="1" applyAlignment="1">
      <alignment horizontal="left" vertical="center" wrapText="1"/>
    </xf>
    <xf numFmtId="0" fontId="31" fillId="2" borderId="43" xfId="0" applyFont="1" applyFill="1" applyBorder="1" applyAlignment="1">
      <alignment horizontal="left" vertical="center" wrapText="1"/>
    </xf>
    <xf numFmtId="0" fontId="31" fillId="2" borderId="44" xfId="0" applyFont="1" applyFill="1" applyBorder="1" applyAlignment="1">
      <alignment horizontal="left" vertical="center" wrapText="1"/>
    </xf>
    <xf numFmtId="0" fontId="31" fillId="2" borderId="45" xfId="0" applyFont="1" applyFill="1" applyBorder="1" applyAlignment="1">
      <alignment horizontal="left" vertical="center" wrapText="1"/>
    </xf>
    <xf numFmtId="0" fontId="32" fillId="2" borderId="46"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4" fillId="2" borderId="49" xfId="0" applyFont="1" applyFill="1" applyBorder="1" applyAlignment="1">
      <alignment horizontal="left" vertical="center" wrapText="1"/>
    </xf>
    <xf numFmtId="0" fontId="34" fillId="2" borderId="50" xfId="0" applyFont="1" applyFill="1" applyBorder="1" applyAlignment="1">
      <alignment horizontal="left" vertical="center" wrapText="1"/>
    </xf>
    <xf numFmtId="0" fontId="34" fillId="2" borderId="51" xfId="0" applyFont="1" applyFill="1" applyBorder="1" applyAlignment="1">
      <alignment horizontal="left" vertical="center" wrapText="1"/>
    </xf>
    <xf numFmtId="0" fontId="35" fillId="5" borderId="2" xfId="0" applyFont="1" applyFill="1" applyBorder="1" applyAlignment="1">
      <alignment horizontal="center" vertical="center" wrapText="1"/>
    </xf>
    <xf numFmtId="0" fontId="35" fillId="5" borderId="52" xfId="0" applyFont="1" applyFill="1" applyBorder="1" applyAlignment="1">
      <alignment horizontal="center" vertical="center" wrapText="1"/>
    </xf>
    <xf numFmtId="0" fontId="35" fillId="5" borderId="53" xfId="0" applyFont="1" applyFill="1" applyBorder="1" applyAlignment="1">
      <alignment horizontal="center" vertical="center" wrapText="1"/>
    </xf>
    <xf numFmtId="0" fontId="36" fillId="9" borderId="54" xfId="0" applyFont="1" applyFill="1" applyBorder="1" applyAlignment="1">
      <alignment horizontal="center" vertical="center" wrapText="1"/>
    </xf>
    <xf numFmtId="0" fontId="36" fillId="9" borderId="55" xfId="0" applyFont="1" applyFill="1" applyBorder="1" applyAlignment="1">
      <alignment horizontal="center" vertical="center" wrapText="1"/>
    </xf>
    <xf numFmtId="0" fontId="36" fillId="9" borderId="66" xfId="0" applyFont="1" applyFill="1" applyBorder="1" applyAlignment="1">
      <alignment horizontal="center" vertical="center" wrapText="1"/>
    </xf>
    <xf numFmtId="0" fontId="36" fillId="9" borderId="67"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69" xfId="0" applyFont="1" applyFill="1" applyBorder="1" applyAlignment="1">
      <alignment horizontal="center" vertical="center" wrapText="1"/>
    </xf>
    <xf numFmtId="0" fontId="36" fillId="9" borderId="58" xfId="0" applyFont="1" applyFill="1" applyBorder="1" applyAlignment="1">
      <alignment horizontal="center" vertical="center" wrapText="1"/>
    </xf>
    <xf numFmtId="0" fontId="36" fillId="9" borderId="20" xfId="0" applyFont="1" applyFill="1" applyBorder="1" applyAlignment="1">
      <alignment horizontal="center" vertical="center" wrapText="1"/>
    </xf>
    <xf numFmtId="0" fontId="37" fillId="9" borderId="59" xfId="0" applyFont="1" applyFill="1" applyBorder="1" applyAlignment="1">
      <alignment horizontal="center" vertical="center" wrapText="1"/>
    </xf>
    <xf numFmtId="0" fontId="37" fillId="9" borderId="60" xfId="0" applyFont="1" applyFill="1" applyBorder="1" applyAlignment="1">
      <alignment horizontal="center" vertical="center" wrapText="1"/>
    </xf>
    <xf numFmtId="0" fontId="36" fillId="9" borderId="61" xfId="0" applyFont="1" applyFill="1" applyBorder="1" applyAlignment="1">
      <alignment horizontal="center" vertical="center" wrapText="1"/>
    </xf>
    <xf numFmtId="0" fontId="36" fillId="9" borderId="70"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25" xfId="0" applyFont="1" applyBorder="1" applyAlignment="1">
      <alignment horizontal="center" vertical="center"/>
    </xf>
    <xf numFmtId="0" fontId="19" fillId="0" borderId="6" xfId="0" applyFont="1" applyBorder="1" applyAlignment="1">
      <alignment horizontal="center" vertical="center"/>
    </xf>
    <xf numFmtId="0" fontId="8" fillId="2" borderId="5"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6" xfId="0" applyFont="1" applyFill="1" applyBorder="1" applyAlignment="1">
      <alignment horizontal="center" vertical="center"/>
    </xf>
    <xf numFmtId="0" fontId="7" fillId="0" borderId="0" xfId="0" applyFont="1" applyAlignment="1">
      <alignment horizont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7" fillId="5" borderId="39" xfId="0" applyFont="1" applyFill="1" applyBorder="1" applyAlignment="1">
      <alignment horizontal="left" vertical="center" wrapText="1"/>
    </xf>
    <xf numFmtId="0" fontId="17" fillId="5" borderId="40" xfId="0" applyFont="1" applyFill="1" applyBorder="1" applyAlignment="1">
      <alignment horizontal="left" vertical="center" wrapText="1"/>
    </xf>
    <xf numFmtId="0" fontId="20" fillId="6" borderId="8"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6" borderId="33" xfId="0" applyFont="1" applyFill="1" applyBorder="1" applyAlignment="1">
      <alignment horizontal="center" vertical="center" wrapText="1"/>
    </xf>
    <xf numFmtId="0" fontId="20" fillId="6" borderId="35" xfId="0" applyFont="1" applyFill="1" applyBorder="1" applyAlignment="1">
      <alignment horizontal="center" vertical="center" wrapText="1"/>
    </xf>
    <xf numFmtId="0" fontId="7" fillId="8" borderId="26" xfId="0" applyFont="1" applyFill="1" applyBorder="1" applyAlignment="1">
      <alignment horizontal="left" vertical="center" wrapText="1"/>
    </xf>
    <xf numFmtId="0" fontId="7" fillId="8" borderId="31" xfId="0" applyFont="1" applyFill="1" applyBorder="1" applyAlignment="1">
      <alignment horizontal="left" vertical="center" wrapText="1"/>
    </xf>
    <xf numFmtId="0" fontId="7" fillId="8" borderId="34"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0" fillId="3" borderId="1" xfId="0" applyFill="1" applyBorder="1" applyAlignment="1">
      <alignment horizontal="center" vertical="center"/>
    </xf>
    <xf numFmtId="0" fontId="53" fillId="10" borderId="1" xfId="0" applyFont="1" applyFill="1" applyBorder="1" applyAlignment="1">
      <alignment horizontal="center" vertical="center" wrapText="1"/>
    </xf>
    <xf numFmtId="0" fontId="54" fillId="0" borderId="73" xfId="0" applyFont="1" applyBorder="1" applyAlignment="1">
      <alignment horizontal="center" vertical="center" wrapText="1"/>
    </xf>
    <xf numFmtId="0" fontId="54" fillId="0" borderId="1" xfId="0" applyFont="1" applyBorder="1" applyAlignment="1">
      <alignment horizontal="center" vertical="center" wrapText="1"/>
    </xf>
    <xf numFmtId="0" fontId="54" fillId="2" borderId="1" xfId="0" applyFont="1" applyFill="1" applyBorder="1" applyAlignment="1">
      <alignment horizontal="center" vertical="center" wrapText="1"/>
    </xf>
    <xf numFmtId="0" fontId="54" fillId="6" borderId="1" xfId="0" applyFont="1" applyFill="1" applyBorder="1" applyAlignment="1">
      <alignment horizontal="center" vertical="center" wrapText="1"/>
    </xf>
    <xf numFmtId="14" fontId="54" fillId="0" borderId="1" xfId="0" applyNumberFormat="1" applyFont="1" applyBorder="1" applyAlignment="1">
      <alignment horizontal="center" vertical="center"/>
    </xf>
    <xf numFmtId="14" fontId="54" fillId="0" borderId="1" xfId="0" applyNumberFormat="1" applyFont="1" applyBorder="1" applyAlignment="1">
      <alignment horizontal="center" vertical="center" wrapText="1"/>
    </xf>
    <xf numFmtId="0" fontId="55" fillId="2" borderId="0" xfId="0" applyFont="1" applyFill="1"/>
    <xf numFmtId="0" fontId="55" fillId="2" borderId="1" xfId="0" applyFont="1" applyFill="1" applyBorder="1"/>
    <xf numFmtId="14" fontId="54" fillId="8" borderId="1" xfId="0" applyNumberFormat="1" applyFont="1" applyFill="1" applyBorder="1" applyAlignment="1">
      <alignment horizontal="center" vertical="center"/>
    </xf>
    <xf numFmtId="0" fontId="52" fillId="0" borderId="1" xfId="0" applyFont="1" applyBorder="1" applyAlignment="1">
      <alignment horizontal="center" vertical="center"/>
    </xf>
    <xf numFmtId="14" fontId="54" fillId="2" borderId="1" xfId="0" applyNumberFormat="1" applyFont="1" applyFill="1" applyBorder="1" applyAlignment="1">
      <alignment horizontal="center" vertical="center" wrapText="1"/>
    </xf>
    <xf numFmtId="14" fontId="54" fillId="8" borderId="1" xfId="0" applyNumberFormat="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4" fillId="2" borderId="73" xfId="0" applyFont="1" applyFill="1" applyBorder="1" applyAlignment="1">
      <alignment horizontal="center" vertical="center" wrapText="1"/>
    </xf>
    <xf numFmtId="0" fontId="54" fillId="13" borderId="74" xfId="0" applyFont="1" applyFill="1" applyBorder="1" applyAlignment="1">
      <alignment horizontal="center" vertical="center" wrapText="1"/>
    </xf>
    <xf numFmtId="0" fontId="54" fillId="6" borderId="73" xfId="0" applyFont="1" applyFill="1" applyBorder="1" applyAlignment="1">
      <alignment horizontal="center" vertical="center" wrapText="1"/>
    </xf>
    <xf numFmtId="0" fontId="54" fillId="0" borderId="1" xfId="0" applyFont="1" applyBorder="1" applyAlignment="1">
      <alignment horizontal="center" vertical="center"/>
    </xf>
    <xf numFmtId="0" fontId="54" fillId="2" borderId="1" xfId="0" applyFont="1" applyFill="1" applyBorder="1" applyAlignment="1">
      <alignment horizontal="center" vertical="center"/>
    </xf>
    <xf numFmtId="14" fontId="54" fillId="0" borderId="73" xfId="0" applyNumberFormat="1" applyFont="1" applyBorder="1" applyAlignment="1">
      <alignment horizontal="center" vertical="center" wrapText="1"/>
    </xf>
    <xf numFmtId="14" fontId="54" fillId="8" borderId="73" xfId="0" applyNumberFormat="1" applyFont="1" applyFill="1" applyBorder="1" applyAlignment="1">
      <alignment horizontal="center" vertical="center" wrapText="1"/>
    </xf>
    <xf numFmtId="14" fontId="40" fillId="8" borderId="1" xfId="0" applyNumberFormat="1" applyFont="1" applyFill="1" applyBorder="1" applyAlignment="1">
      <alignment horizontal="center" vertical="center"/>
    </xf>
    <xf numFmtId="0" fontId="43" fillId="0" borderId="1" xfId="0" applyFont="1" applyFill="1" applyBorder="1" applyAlignment="1">
      <alignment horizontal="center" vertical="center"/>
    </xf>
  </cellXfs>
  <cellStyles count="79">
    <cellStyle name="Hipervínculo" xfId="1" builtinId="8" hidden="1"/>
    <cellStyle name="Hipervínculo" xfId="3" builtinId="8" hidden="1"/>
    <cellStyle name="Hipervínculo" xfId="5" builtinId="8" hidden="1"/>
    <cellStyle name="Hipervínculo" xfId="7" builtinId="8" hidden="1"/>
    <cellStyle name="Hipervínculo" xfId="76"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yperlink" xfId="77" xr:uid="{00000000-0005-0000-0000-00004B000000}"/>
    <cellStyle name="Moneda" xfId="78" builtinId="4"/>
    <cellStyle name="Normal" xfId="0" builtinId="0"/>
    <cellStyle name="Porcentaje" xfId="27" builtinId="5"/>
  </cellStyles>
  <dxfs count="36">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FF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3</xdr:row>
      <xdr:rowOff>33009</xdr:rowOff>
    </xdr:to>
    <xdr:pic>
      <xdr:nvPicPr>
        <xdr:cNvPr id="2" name="Imagen 1">
          <a:extLst>
            <a:ext uri="{FF2B5EF4-FFF2-40B4-BE49-F238E27FC236}">
              <a16:creationId xmlns:a16="http://schemas.microsoft.com/office/drawing/2014/main" id="{B6693147-A03E-AB47-BF1F-E401C18F05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ow r="5">
          <cell r="V5" t="str">
            <v>Dependencia (s) responsable (s)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stion.documental@minjusticia.gov.co" TargetMode="External"/><Relationship Id="rId13" Type="http://schemas.openxmlformats.org/officeDocument/2006/relationships/drawing" Target="../drawings/drawing1.xml"/><Relationship Id="rId3" Type="http://schemas.openxmlformats.org/officeDocument/2006/relationships/hyperlink" Target="mailto:infojusticia@minjusticia.gov.co" TargetMode="External"/><Relationship Id="rId7" Type="http://schemas.openxmlformats.org/officeDocument/2006/relationships/hyperlink" Target="mailto:gestion.documental@minjusticia.gov.co" TargetMode="External"/><Relationship Id="rId12" Type="http://schemas.openxmlformats.org/officeDocument/2006/relationships/hyperlink" Target="mailto:conciliacionequidad@minjusticia.gov.co" TargetMode="External"/><Relationship Id="rId2" Type="http://schemas.openxmlformats.org/officeDocument/2006/relationships/hyperlink" Target="mailto:infojusticia@minjusticia.gov.co" TargetMode="External"/><Relationship Id="rId1" Type="http://schemas.openxmlformats.org/officeDocument/2006/relationships/hyperlink" Target="mailto:sandra.buitrago@minjusticia.gov.co" TargetMode="External"/><Relationship Id="rId6" Type="http://schemas.openxmlformats.org/officeDocument/2006/relationships/hyperlink" Target="mailto:gestion.integridad@minjusticia.gov.co" TargetMode="External"/><Relationship Id="rId11" Type="http://schemas.openxmlformats.org/officeDocument/2006/relationships/hyperlink" Target="mailto:gestion.documental@minjusticia.gov.co" TargetMode="External"/><Relationship Id="rId5" Type="http://schemas.openxmlformats.org/officeDocument/2006/relationships/hyperlink" Target="mailto:prensajusticia@minjusticia.gov.co" TargetMode="External"/><Relationship Id="rId10" Type="http://schemas.openxmlformats.org/officeDocument/2006/relationships/hyperlink" Target="mailto:gestion.documental@minjusticia.gov.co" TargetMode="External"/><Relationship Id="rId4" Type="http://schemas.openxmlformats.org/officeDocument/2006/relationships/hyperlink" Target="mailto:daniel.montes@minjusticia.gov.co" TargetMode="External"/><Relationship Id="rId9" Type="http://schemas.openxmlformats.org/officeDocument/2006/relationships/hyperlink" Target="mailto:gestion.documental@minjusticia.gov.c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justicia.gov.co/normatividad/proyectos-de-decreto-y-agenda-regulatoria" TargetMode="External"/><Relationship Id="rId1" Type="http://schemas.openxmlformats.org/officeDocument/2006/relationships/hyperlink" Target="https://www.minjusticia.gov.co/sala-prensa/noticia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9"/>
  <sheetViews>
    <sheetView topLeftCell="P25" zoomScale="84" zoomScaleNormal="84" workbookViewId="0">
      <selection activeCell="V27" sqref="V27"/>
    </sheetView>
  </sheetViews>
  <sheetFormatPr baseColWidth="10" defaultColWidth="10.85546875" defaultRowHeight="15"/>
  <cols>
    <col min="1" max="1" width="7.140625" style="14" customWidth="1"/>
    <col min="2" max="2" width="24.42578125" style="14" customWidth="1"/>
    <col min="3" max="3" width="7.85546875" style="14" customWidth="1"/>
    <col min="4" max="4" width="40.42578125" style="14" customWidth="1"/>
    <col min="5" max="5" width="54.42578125" style="12" customWidth="1"/>
    <col min="6" max="6" width="26.42578125" style="15" customWidth="1"/>
    <col min="7" max="7" width="11.85546875" style="14" customWidth="1"/>
    <col min="8" max="8" width="16.7109375" style="14" customWidth="1"/>
    <col min="9" max="9" width="22.28515625" style="15" customWidth="1"/>
    <col min="10" max="10" width="30.42578125" style="15" customWidth="1"/>
    <col min="11" max="11" width="30.140625" style="16" customWidth="1"/>
    <col min="12" max="12" width="34.140625" style="16" customWidth="1"/>
    <col min="13" max="13" width="16.42578125" style="16" customWidth="1"/>
    <col min="14" max="14" width="16" style="16" customWidth="1"/>
    <col min="15" max="15" width="13.42578125" style="16" customWidth="1"/>
    <col min="16" max="17" width="15.28515625" style="16" customWidth="1"/>
    <col min="18" max="18" width="19" style="16" customWidth="1"/>
    <col min="19" max="20" width="19.140625" style="12" customWidth="1"/>
    <col min="21" max="22" width="18.28515625" style="16" customWidth="1"/>
    <col min="23" max="23" width="25.140625" style="16" customWidth="1"/>
    <col min="24" max="26" width="25.140625" style="12" customWidth="1"/>
    <col min="27" max="27" width="21.85546875" style="12" customWidth="1"/>
    <col min="28" max="16384" width="10.85546875" style="12"/>
  </cols>
  <sheetData>
    <row r="1" spans="1:40" ht="61.5" thickBot="1">
      <c r="A1" s="119"/>
      <c r="B1" s="120"/>
      <c r="C1" s="120"/>
      <c r="D1" s="120"/>
      <c r="E1" s="121" t="s">
        <v>51</v>
      </c>
      <c r="F1" s="122"/>
      <c r="G1" s="122"/>
      <c r="H1" s="122"/>
      <c r="I1" s="122"/>
      <c r="J1" s="123"/>
      <c r="K1" s="123"/>
      <c r="L1" s="123"/>
      <c r="M1" s="123"/>
      <c r="N1" s="123"/>
      <c r="O1" s="123"/>
      <c r="P1" s="123"/>
      <c r="Q1" s="123"/>
      <c r="R1" s="123"/>
      <c r="S1" s="123"/>
      <c r="T1" s="123"/>
      <c r="U1" s="123"/>
      <c r="V1" s="123"/>
      <c r="W1" s="123"/>
      <c r="X1" s="123"/>
      <c r="Y1" s="123"/>
      <c r="Z1" s="123"/>
      <c r="AA1" s="124"/>
    </row>
    <row r="2" spans="1:40" ht="43.5" customHeight="1" thickBot="1">
      <c r="A2" s="125" t="s">
        <v>52</v>
      </c>
      <c r="B2" s="126"/>
      <c r="C2" s="126"/>
      <c r="D2" s="127"/>
      <c r="E2" s="127"/>
      <c r="F2" s="127"/>
      <c r="G2" s="127"/>
      <c r="H2" s="127"/>
      <c r="I2" s="128"/>
      <c r="J2" s="13" t="s">
        <v>53</v>
      </c>
      <c r="K2" s="129" t="s">
        <v>434</v>
      </c>
      <c r="L2" s="130"/>
      <c r="M2" s="130"/>
      <c r="N2" s="130"/>
      <c r="O2" s="130"/>
      <c r="P2" s="130"/>
      <c r="Q2" s="130"/>
      <c r="R2" s="130"/>
      <c r="S2" s="130"/>
      <c r="T2" s="130"/>
      <c r="U2" s="130"/>
      <c r="V2" s="130"/>
      <c r="W2" s="130"/>
      <c r="X2" s="130"/>
      <c r="Y2" s="130"/>
      <c r="Z2" s="130"/>
      <c r="AA2" s="131"/>
    </row>
    <row r="3" spans="1:40" ht="15.75" thickBot="1"/>
    <row r="4" spans="1:40" ht="45.75" thickBot="1">
      <c r="A4" s="132" t="s">
        <v>54</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4"/>
    </row>
    <row r="5" spans="1:40" s="17" customFormat="1" ht="17.25" thickBot="1">
      <c r="A5" s="135" t="s">
        <v>3</v>
      </c>
      <c r="B5" s="136"/>
      <c r="C5" s="114" t="s">
        <v>4</v>
      </c>
      <c r="D5" s="139" t="s">
        <v>0</v>
      </c>
      <c r="E5" s="139" t="s">
        <v>55</v>
      </c>
      <c r="F5" s="139" t="s">
        <v>2</v>
      </c>
      <c r="G5" s="139" t="s">
        <v>56</v>
      </c>
      <c r="H5" s="141" t="s">
        <v>57</v>
      </c>
      <c r="I5" s="143" t="s">
        <v>58</v>
      </c>
      <c r="J5" s="144"/>
      <c r="K5" s="145" t="s">
        <v>59</v>
      </c>
      <c r="L5" s="114" t="s">
        <v>60</v>
      </c>
      <c r="M5" s="116" t="s">
        <v>61</v>
      </c>
      <c r="N5" s="117"/>
      <c r="O5" s="118"/>
      <c r="P5" s="114" t="s">
        <v>62</v>
      </c>
      <c r="Q5" s="114" t="s">
        <v>63</v>
      </c>
      <c r="R5" s="114" t="s">
        <v>64</v>
      </c>
      <c r="S5" s="114" t="s">
        <v>65</v>
      </c>
      <c r="T5" s="114" t="s">
        <v>66</v>
      </c>
      <c r="U5" s="114" t="s">
        <v>67</v>
      </c>
      <c r="V5" s="114" t="s">
        <v>1</v>
      </c>
      <c r="W5" s="114" t="s">
        <v>68</v>
      </c>
      <c r="X5" s="114" t="s">
        <v>69</v>
      </c>
      <c r="Y5" s="114" t="s">
        <v>70</v>
      </c>
      <c r="Z5" s="114" t="s">
        <v>71</v>
      </c>
      <c r="AA5" s="112" t="s">
        <v>72</v>
      </c>
    </row>
    <row r="6" spans="1:40" s="17" customFormat="1" ht="60">
      <c r="A6" s="137"/>
      <c r="B6" s="138"/>
      <c r="C6" s="115"/>
      <c r="D6" s="140"/>
      <c r="E6" s="140"/>
      <c r="F6" s="140"/>
      <c r="G6" s="140"/>
      <c r="H6" s="142"/>
      <c r="I6" s="18" t="s">
        <v>73</v>
      </c>
      <c r="J6" s="18" t="s">
        <v>74</v>
      </c>
      <c r="K6" s="146"/>
      <c r="L6" s="115"/>
      <c r="M6" s="19" t="s">
        <v>75</v>
      </c>
      <c r="N6" s="19" t="s">
        <v>76</v>
      </c>
      <c r="O6" s="19" t="s">
        <v>77</v>
      </c>
      <c r="P6" s="115"/>
      <c r="Q6" s="115"/>
      <c r="R6" s="115"/>
      <c r="S6" s="115"/>
      <c r="T6" s="115"/>
      <c r="U6" s="115"/>
      <c r="V6" s="115"/>
      <c r="W6" s="115"/>
      <c r="X6" s="115"/>
      <c r="Y6" s="115" t="s">
        <v>70</v>
      </c>
      <c r="Z6" s="115" t="s">
        <v>78</v>
      </c>
      <c r="AA6" s="113" t="s">
        <v>72</v>
      </c>
    </row>
    <row r="7" spans="1:40" s="29" customFormat="1" ht="65.099999999999994" customHeight="1">
      <c r="A7" s="20">
        <v>1</v>
      </c>
      <c r="B7" s="21" t="s">
        <v>79</v>
      </c>
      <c r="C7" s="21">
        <v>1</v>
      </c>
      <c r="D7" s="22" t="s">
        <v>80</v>
      </c>
      <c r="E7" s="22" t="s">
        <v>81</v>
      </c>
      <c r="F7" s="22" t="s">
        <v>82</v>
      </c>
      <c r="G7" s="23">
        <v>3</v>
      </c>
      <c r="H7" s="22" t="s">
        <v>83</v>
      </c>
      <c r="I7" s="22" t="s">
        <v>49</v>
      </c>
      <c r="J7" s="22" t="s">
        <v>84</v>
      </c>
      <c r="K7" s="22" t="s">
        <v>85</v>
      </c>
      <c r="L7" s="22" t="s">
        <v>86</v>
      </c>
      <c r="M7" s="23"/>
      <c r="N7" s="23"/>
      <c r="O7" s="24" t="s">
        <v>87</v>
      </c>
      <c r="P7" s="22" t="s">
        <v>88</v>
      </c>
      <c r="Q7" s="22" t="s">
        <v>86</v>
      </c>
      <c r="R7" s="22" t="s">
        <v>89</v>
      </c>
      <c r="S7" s="25" t="s">
        <v>90</v>
      </c>
      <c r="T7" s="25" t="s">
        <v>91</v>
      </c>
      <c r="U7" s="26">
        <v>44621</v>
      </c>
      <c r="V7" s="26">
        <v>44895</v>
      </c>
      <c r="W7" s="25" t="s">
        <v>92</v>
      </c>
      <c r="X7" s="27" t="s">
        <v>93</v>
      </c>
      <c r="Y7" s="28" t="s">
        <v>94</v>
      </c>
      <c r="Z7" s="25" t="s">
        <v>95</v>
      </c>
      <c r="AA7" s="25" t="s">
        <v>96</v>
      </c>
      <c r="AB7" s="12"/>
      <c r="AC7" s="12"/>
      <c r="AD7" s="12"/>
      <c r="AE7" s="12"/>
      <c r="AF7" s="12"/>
      <c r="AG7" s="12"/>
      <c r="AH7" s="12"/>
      <c r="AI7" s="12"/>
      <c r="AJ7" s="12"/>
      <c r="AK7" s="12"/>
      <c r="AL7" s="12"/>
      <c r="AM7" s="12"/>
      <c r="AN7" s="12"/>
    </row>
    <row r="8" spans="1:40" s="29" customFormat="1" ht="65.099999999999994" customHeight="1">
      <c r="A8" s="20">
        <v>1</v>
      </c>
      <c r="B8" s="21" t="s">
        <v>79</v>
      </c>
      <c r="C8" s="21">
        <v>2</v>
      </c>
      <c r="D8" s="28" t="s">
        <v>97</v>
      </c>
      <c r="E8" s="28" t="s">
        <v>98</v>
      </c>
      <c r="F8" s="28" t="s">
        <v>99</v>
      </c>
      <c r="G8" s="30">
        <v>3</v>
      </c>
      <c r="H8" s="28" t="s">
        <v>83</v>
      </c>
      <c r="I8" s="28" t="s">
        <v>49</v>
      </c>
      <c r="J8" s="28" t="s">
        <v>100</v>
      </c>
      <c r="K8" s="28" t="s">
        <v>85</v>
      </c>
      <c r="L8" s="28" t="s">
        <v>101</v>
      </c>
      <c r="M8" s="30"/>
      <c r="N8" s="30"/>
      <c r="O8" s="24" t="s">
        <v>87</v>
      </c>
      <c r="P8" s="22" t="s">
        <v>88</v>
      </c>
      <c r="Q8" s="22" t="s">
        <v>102</v>
      </c>
      <c r="R8" s="22" t="s">
        <v>89</v>
      </c>
      <c r="S8" s="21" t="s">
        <v>103</v>
      </c>
      <c r="T8" s="21" t="s">
        <v>104</v>
      </c>
      <c r="U8" s="26">
        <v>44621</v>
      </c>
      <c r="V8" s="26">
        <v>44895</v>
      </c>
      <c r="W8" s="21" t="s">
        <v>92</v>
      </c>
      <c r="X8" s="31" t="s">
        <v>105</v>
      </c>
      <c r="Y8" s="28" t="s">
        <v>94</v>
      </c>
      <c r="Z8" s="21" t="s">
        <v>95</v>
      </c>
      <c r="AA8" s="21" t="s">
        <v>106</v>
      </c>
      <c r="AB8" s="12"/>
      <c r="AC8" s="12"/>
      <c r="AD8" s="12"/>
      <c r="AE8" s="12"/>
      <c r="AF8" s="12"/>
      <c r="AG8" s="12"/>
      <c r="AH8" s="12"/>
      <c r="AI8" s="12"/>
      <c r="AJ8" s="12"/>
      <c r="AK8" s="12"/>
      <c r="AL8" s="12"/>
      <c r="AM8" s="12"/>
      <c r="AN8" s="12"/>
    </row>
    <row r="9" spans="1:40" s="29" customFormat="1" ht="65.099999999999994" customHeight="1">
      <c r="A9" s="20">
        <v>1</v>
      </c>
      <c r="B9" s="21" t="s">
        <v>79</v>
      </c>
      <c r="C9" s="21">
        <v>3</v>
      </c>
      <c r="D9" s="28" t="s">
        <v>107</v>
      </c>
      <c r="E9" s="28" t="s">
        <v>108</v>
      </c>
      <c r="F9" s="28" t="s">
        <v>109</v>
      </c>
      <c r="G9" s="30">
        <v>3</v>
      </c>
      <c r="H9" s="28" t="s">
        <v>83</v>
      </c>
      <c r="I9" s="28" t="s">
        <v>49</v>
      </c>
      <c r="J9" s="28" t="s">
        <v>110</v>
      </c>
      <c r="K9" s="28" t="s">
        <v>85</v>
      </c>
      <c r="L9" s="28" t="s">
        <v>111</v>
      </c>
      <c r="M9" s="30"/>
      <c r="N9" s="30"/>
      <c r="O9" s="24" t="s">
        <v>87</v>
      </c>
      <c r="P9" s="22" t="s">
        <v>88</v>
      </c>
      <c r="Q9" s="22" t="s">
        <v>102</v>
      </c>
      <c r="R9" s="22" t="s">
        <v>112</v>
      </c>
      <c r="S9" s="21" t="s">
        <v>113</v>
      </c>
      <c r="T9" s="21" t="s">
        <v>104</v>
      </c>
      <c r="U9" s="26">
        <v>44621</v>
      </c>
      <c r="V9" s="26">
        <v>44895</v>
      </c>
      <c r="W9" s="21" t="s">
        <v>92</v>
      </c>
      <c r="X9" s="32" t="s">
        <v>114</v>
      </c>
      <c r="Y9" s="28" t="s">
        <v>94</v>
      </c>
      <c r="Z9" s="21" t="s">
        <v>115</v>
      </c>
      <c r="AA9" s="21" t="s">
        <v>106</v>
      </c>
      <c r="AB9" s="12"/>
      <c r="AC9" s="12"/>
      <c r="AD9" s="12"/>
      <c r="AE9" s="12"/>
      <c r="AF9" s="12"/>
      <c r="AG9" s="12"/>
      <c r="AH9" s="12"/>
      <c r="AI9" s="12"/>
      <c r="AJ9" s="12"/>
      <c r="AK9" s="12"/>
      <c r="AL9" s="12"/>
      <c r="AM9" s="12"/>
      <c r="AN9" s="12"/>
    </row>
    <row r="10" spans="1:40" s="29" customFormat="1" ht="65.099999999999994" customHeight="1">
      <c r="A10" s="20">
        <v>1</v>
      </c>
      <c r="B10" s="21" t="s">
        <v>79</v>
      </c>
      <c r="C10" s="21">
        <v>4</v>
      </c>
      <c r="D10" s="28" t="s">
        <v>116</v>
      </c>
      <c r="E10" s="28" t="s">
        <v>117</v>
      </c>
      <c r="F10" s="28" t="s">
        <v>109</v>
      </c>
      <c r="G10" s="30">
        <v>2</v>
      </c>
      <c r="H10" s="28" t="s">
        <v>83</v>
      </c>
      <c r="I10" s="28" t="s">
        <v>49</v>
      </c>
      <c r="J10" s="28" t="s">
        <v>118</v>
      </c>
      <c r="K10" s="28" t="s">
        <v>85</v>
      </c>
      <c r="L10" s="28" t="s">
        <v>119</v>
      </c>
      <c r="M10" s="30"/>
      <c r="N10" s="30"/>
      <c r="O10" s="24" t="s">
        <v>87</v>
      </c>
      <c r="P10" s="22" t="s">
        <v>88</v>
      </c>
      <c r="Q10" s="22" t="s">
        <v>102</v>
      </c>
      <c r="R10" s="22" t="s">
        <v>120</v>
      </c>
      <c r="S10" s="21" t="s">
        <v>113</v>
      </c>
      <c r="T10" s="21" t="s">
        <v>104</v>
      </c>
      <c r="U10" s="26">
        <v>44566</v>
      </c>
      <c r="V10" s="26">
        <v>44895</v>
      </c>
      <c r="W10" s="21" t="s">
        <v>92</v>
      </c>
      <c r="X10" s="32" t="s">
        <v>114</v>
      </c>
      <c r="Y10" s="28" t="s">
        <v>94</v>
      </c>
      <c r="Z10" s="21" t="s">
        <v>115</v>
      </c>
      <c r="AA10" s="21" t="s">
        <v>106</v>
      </c>
      <c r="AB10" s="12"/>
      <c r="AC10" s="12"/>
      <c r="AD10" s="12"/>
      <c r="AE10" s="12"/>
      <c r="AF10" s="12"/>
      <c r="AG10" s="12"/>
      <c r="AH10" s="12"/>
      <c r="AI10" s="12"/>
      <c r="AJ10" s="12"/>
      <c r="AK10" s="12"/>
      <c r="AL10" s="12"/>
      <c r="AM10" s="12"/>
      <c r="AN10" s="12"/>
    </row>
    <row r="11" spans="1:40" s="29" customFormat="1" ht="65.099999999999994" customHeight="1">
      <c r="A11" s="20">
        <v>1</v>
      </c>
      <c r="B11" s="21" t="s">
        <v>79</v>
      </c>
      <c r="C11" s="21">
        <v>5</v>
      </c>
      <c r="D11" s="21" t="s">
        <v>121</v>
      </c>
      <c r="E11" s="21" t="s">
        <v>122</v>
      </c>
      <c r="F11" s="21" t="s">
        <v>123</v>
      </c>
      <c r="G11" s="33">
        <v>4</v>
      </c>
      <c r="H11" s="21" t="s">
        <v>124</v>
      </c>
      <c r="I11" s="28" t="s">
        <v>49</v>
      </c>
      <c r="J11" s="21" t="s">
        <v>125</v>
      </c>
      <c r="K11" s="21" t="s">
        <v>126</v>
      </c>
      <c r="L11" s="33" t="s">
        <v>127</v>
      </c>
      <c r="M11" s="30"/>
      <c r="N11" s="30"/>
      <c r="O11" s="24" t="s">
        <v>87</v>
      </c>
      <c r="P11" s="33" t="s">
        <v>128</v>
      </c>
      <c r="Q11" s="33" t="s">
        <v>128</v>
      </c>
      <c r="R11" s="21" t="s">
        <v>102</v>
      </c>
      <c r="S11" s="21" t="s">
        <v>113</v>
      </c>
      <c r="T11" s="21" t="s">
        <v>129</v>
      </c>
      <c r="U11" s="34">
        <v>44682</v>
      </c>
      <c r="V11" s="34">
        <v>44926</v>
      </c>
      <c r="W11" s="35" t="s">
        <v>130</v>
      </c>
      <c r="X11" s="21" t="s">
        <v>131</v>
      </c>
      <c r="Y11" s="21" t="s">
        <v>94</v>
      </c>
      <c r="Z11" s="21" t="s">
        <v>95</v>
      </c>
      <c r="AA11" s="21" t="s">
        <v>132</v>
      </c>
      <c r="AB11" s="12"/>
      <c r="AC11" s="12"/>
      <c r="AD11" s="12"/>
      <c r="AE11" s="12"/>
      <c r="AF11" s="12"/>
      <c r="AG11" s="12"/>
      <c r="AH11" s="12"/>
      <c r="AI11" s="12"/>
      <c r="AJ11" s="12"/>
      <c r="AK11" s="12"/>
      <c r="AL11" s="12"/>
      <c r="AM11" s="12"/>
      <c r="AN11" s="12"/>
    </row>
    <row r="12" spans="1:40" s="29" customFormat="1" ht="65.099999999999994" customHeight="1">
      <c r="A12" s="20">
        <v>1</v>
      </c>
      <c r="B12" s="21" t="s">
        <v>79</v>
      </c>
      <c r="C12" s="21">
        <v>6</v>
      </c>
      <c r="D12" s="21" t="s">
        <v>133</v>
      </c>
      <c r="E12" s="21" t="s">
        <v>134</v>
      </c>
      <c r="F12" s="21" t="s">
        <v>135</v>
      </c>
      <c r="G12" s="33">
        <v>50</v>
      </c>
      <c r="H12" s="21" t="s">
        <v>136</v>
      </c>
      <c r="I12" s="28" t="s">
        <v>49</v>
      </c>
      <c r="J12" s="21" t="s">
        <v>137</v>
      </c>
      <c r="K12" s="21" t="s">
        <v>126</v>
      </c>
      <c r="L12" s="21" t="s">
        <v>138</v>
      </c>
      <c r="M12" s="24" t="s">
        <v>87</v>
      </c>
      <c r="N12" s="30"/>
      <c r="O12" s="24" t="s">
        <v>87</v>
      </c>
      <c r="P12" s="33" t="s">
        <v>102</v>
      </c>
      <c r="Q12" s="33" t="s">
        <v>102</v>
      </c>
      <c r="R12" s="21" t="s">
        <v>139</v>
      </c>
      <c r="S12" s="21" t="s">
        <v>104</v>
      </c>
      <c r="T12" s="21" t="s">
        <v>104</v>
      </c>
      <c r="U12" s="34">
        <v>44635</v>
      </c>
      <c r="V12" s="34">
        <v>44834</v>
      </c>
      <c r="W12" s="35" t="s">
        <v>130</v>
      </c>
      <c r="X12" s="21" t="s">
        <v>131</v>
      </c>
      <c r="Y12" s="21" t="s">
        <v>94</v>
      </c>
      <c r="Z12" s="21" t="s">
        <v>95</v>
      </c>
      <c r="AA12" s="21" t="s">
        <v>132</v>
      </c>
      <c r="AB12" s="12"/>
      <c r="AC12" s="12"/>
      <c r="AD12" s="12"/>
      <c r="AE12" s="12"/>
      <c r="AF12" s="12"/>
      <c r="AG12" s="12"/>
      <c r="AH12" s="12"/>
      <c r="AI12" s="12"/>
      <c r="AJ12" s="12"/>
      <c r="AK12" s="12"/>
      <c r="AL12" s="12"/>
      <c r="AM12" s="12"/>
      <c r="AN12" s="12"/>
    </row>
    <row r="13" spans="1:40" s="29" customFormat="1" ht="65.099999999999994" customHeight="1">
      <c r="A13" s="20">
        <v>1</v>
      </c>
      <c r="B13" s="21" t="s">
        <v>79</v>
      </c>
      <c r="C13" s="21">
        <v>7</v>
      </c>
      <c r="D13" s="36" t="s">
        <v>140</v>
      </c>
      <c r="E13" s="36" t="s">
        <v>141</v>
      </c>
      <c r="F13" s="36" t="s">
        <v>142</v>
      </c>
      <c r="G13" s="36">
        <v>6</v>
      </c>
      <c r="H13" s="36" t="s">
        <v>143</v>
      </c>
      <c r="I13" s="36" t="s">
        <v>144</v>
      </c>
      <c r="J13" s="36" t="s">
        <v>145</v>
      </c>
      <c r="K13" s="36" t="s">
        <v>146</v>
      </c>
      <c r="L13" s="36" t="s">
        <v>147</v>
      </c>
      <c r="M13" s="37" t="s">
        <v>87</v>
      </c>
      <c r="N13" s="38"/>
      <c r="O13" s="38"/>
      <c r="P13" s="36" t="s">
        <v>148</v>
      </c>
      <c r="Q13" s="36" t="s">
        <v>148</v>
      </c>
      <c r="R13" s="36" t="s">
        <v>89</v>
      </c>
      <c r="S13" s="36" t="s">
        <v>103</v>
      </c>
      <c r="T13" s="36" t="s">
        <v>129</v>
      </c>
      <c r="U13" s="39">
        <v>44652</v>
      </c>
      <c r="V13" s="39">
        <v>44925</v>
      </c>
      <c r="W13" s="39" t="s">
        <v>149</v>
      </c>
      <c r="X13" s="21" t="s">
        <v>150</v>
      </c>
      <c r="Y13" s="36" t="s">
        <v>94</v>
      </c>
      <c r="Z13" s="36" t="s">
        <v>95</v>
      </c>
      <c r="AA13" s="36" t="s">
        <v>151</v>
      </c>
      <c r="AB13" s="12"/>
      <c r="AC13" s="12"/>
      <c r="AD13" s="12"/>
      <c r="AE13" s="12"/>
      <c r="AF13" s="12"/>
      <c r="AG13" s="12"/>
      <c r="AH13" s="12"/>
      <c r="AI13" s="12"/>
      <c r="AJ13" s="12"/>
      <c r="AK13" s="12"/>
      <c r="AL13" s="12"/>
      <c r="AM13" s="12"/>
      <c r="AN13" s="12"/>
    </row>
    <row r="14" spans="1:40" s="29" customFormat="1" ht="65.099999999999994" customHeight="1">
      <c r="A14" s="20">
        <v>1</v>
      </c>
      <c r="B14" s="21" t="s">
        <v>79</v>
      </c>
      <c r="C14" s="21">
        <v>8</v>
      </c>
      <c r="D14" s="36" t="s">
        <v>152</v>
      </c>
      <c r="E14" s="36" t="s">
        <v>153</v>
      </c>
      <c r="F14" s="36" t="s">
        <v>154</v>
      </c>
      <c r="G14" s="36">
        <v>2</v>
      </c>
      <c r="H14" s="36" t="s">
        <v>155</v>
      </c>
      <c r="I14" s="36" t="s">
        <v>144</v>
      </c>
      <c r="J14" s="36" t="s">
        <v>156</v>
      </c>
      <c r="K14" s="36" t="s">
        <v>157</v>
      </c>
      <c r="L14" s="36" t="s">
        <v>158</v>
      </c>
      <c r="M14" s="38"/>
      <c r="N14" s="38"/>
      <c r="O14" s="37" t="s">
        <v>87</v>
      </c>
      <c r="P14" s="36" t="s">
        <v>88</v>
      </c>
      <c r="Q14" s="36" t="s">
        <v>102</v>
      </c>
      <c r="R14" s="36" t="s">
        <v>89</v>
      </c>
      <c r="S14" s="36" t="s">
        <v>159</v>
      </c>
      <c r="T14" s="36" t="s">
        <v>160</v>
      </c>
      <c r="U14" s="39">
        <v>44652</v>
      </c>
      <c r="V14" s="39">
        <v>44925</v>
      </c>
      <c r="W14" s="39" t="s">
        <v>149</v>
      </c>
      <c r="X14" s="21" t="s">
        <v>150</v>
      </c>
      <c r="Y14" s="36" t="s">
        <v>94</v>
      </c>
      <c r="Z14" s="36" t="s">
        <v>95</v>
      </c>
      <c r="AA14" s="36" t="s">
        <v>151</v>
      </c>
      <c r="AB14" s="12"/>
      <c r="AC14" s="12"/>
      <c r="AD14" s="12"/>
      <c r="AE14" s="12"/>
      <c r="AF14" s="12"/>
      <c r="AG14" s="12"/>
      <c r="AH14" s="12"/>
      <c r="AI14" s="12"/>
      <c r="AJ14" s="12"/>
      <c r="AK14" s="12"/>
      <c r="AL14" s="12"/>
      <c r="AM14" s="12"/>
      <c r="AN14" s="12"/>
    </row>
    <row r="15" spans="1:40" s="29" customFormat="1" ht="65.099999999999994" customHeight="1">
      <c r="A15" s="20">
        <v>1</v>
      </c>
      <c r="B15" s="21" t="s">
        <v>79</v>
      </c>
      <c r="C15" s="21">
        <v>9</v>
      </c>
      <c r="D15" s="36" t="s">
        <v>161</v>
      </c>
      <c r="E15" s="36" t="s">
        <v>162</v>
      </c>
      <c r="F15" s="36" t="s">
        <v>163</v>
      </c>
      <c r="G15" s="36">
        <v>4</v>
      </c>
      <c r="H15" s="36" t="s">
        <v>164</v>
      </c>
      <c r="I15" s="36" t="s">
        <v>144</v>
      </c>
      <c r="J15" s="36" t="s">
        <v>165</v>
      </c>
      <c r="K15" s="36" t="s">
        <v>157</v>
      </c>
      <c r="L15" s="36" t="s">
        <v>166</v>
      </c>
      <c r="M15" s="38"/>
      <c r="N15" s="38"/>
      <c r="O15" s="37" t="s">
        <v>87</v>
      </c>
      <c r="P15" s="36" t="s">
        <v>88</v>
      </c>
      <c r="Q15" s="36" t="s">
        <v>167</v>
      </c>
      <c r="R15" s="36" t="s">
        <v>168</v>
      </c>
      <c r="S15" s="36" t="s">
        <v>129</v>
      </c>
      <c r="T15" s="36" t="s">
        <v>129</v>
      </c>
      <c r="U15" s="39">
        <v>44593</v>
      </c>
      <c r="V15" s="39">
        <v>44803</v>
      </c>
      <c r="W15" s="39" t="s">
        <v>149</v>
      </c>
      <c r="X15" s="21" t="s">
        <v>150</v>
      </c>
      <c r="Y15" s="36" t="s">
        <v>94</v>
      </c>
      <c r="Z15" s="36" t="s">
        <v>95</v>
      </c>
      <c r="AA15" s="36" t="s">
        <v>151</v>
      </c>
      <c r="AB15" s="12"/>
      <c r="AC15" s="12"/>
      <c r="AD15" s="12"/>
      <c r="AE15" s="12"/>
      <c r="AF15" s="12"/>
      <c r="AG15" s="12"/>
      <c r="AH15" s="12"/>
      <c r="AI15" s="12"/>
      <c r="AJ15" s="12"/>
      <c r="AK15" s="12"/>
      <c r="AL15" s="12"/>
      <c r="AM15" s="12"/>
      <c r="AN15" s="12"/>
    </row>
    <row r="16" spans="1:40" s="29" customFormat="1" ht="65.099999999999994" customHeight="1">
      <c r="A16" s="20">
        <v>1</v>
      </c>
      <c r="B16" s="21" t="s">
        <v>79</v>
      </c>
      <c r="C16" s="21">
        <v>10</v>
      </c>
      <c r="D16" s="21" t="s">
        <v>169</v>
      </c>
      <c r="E16" s="21" t="s">
        <v>170</v>
      </c>
      <c r="F16" s="40" t="s">
        <v>171</v>
      </c>
      <c r="G16" s="41">
        <v>1</v>
      </c>
      <c r="H16" s="40" t="s">
        <v>172</v>
      </c>
      <c r="I16" s="40" t="s">
        <v>144</v>
      </c>
      <c r="J16" s="40" t="s">
        <v>173</v>
      </c>
      <c r="K16" s="40" t="s">
        <v>174</v>
      </c>
      <c r="L16" s="40" t="s">
        <v>175</v>
      </c>
      <c r="M16" s="42"/>
      <c r="N16" s="42"/>
      <c r="O16" s="43" t="s">
        <v>87</v>
      </c>
      <c r="P16" s="21" t="s">
        <v>176</v>
      </c>
      <c r="Q16" s="40" t="s">
        <v>177</v>
      </c>
      <c r="R16" s="40" t="s">
        <v>178</v>
      </c>
      <c r="S16" s="40" t="s">
        <v>104</v>
      </c>
      <c r="T16" s="40" t="s">
        <v>129</v>
      </c>
      <c r="U16" s="44">
        <v>44593</v>
      </c>
      <c r="V16" s="44">
        <v>44620</v>
      </c>
      <c r="W16" s="45" t="s">
        <v>179</v>
      </c>
      <c r="X16" s="21" t="s">
        <v>180</v>
      </c>
      <c r="Y16" s="40" t="s">
        <v>94</v>
      </c>
      <c r="Z16" s="40" t="s">
        <v>181</v>
      </c>
      <c r="AA16" s="40" t="s">
        <v>182</v>
      </c>
      <c r="AB16" s="12"/>
      <c r="AC16" s="12"/>
      <c r="AD16" s="12"/>
      <c r="AE16" s="12"/>
      <c r="AF16" s="12"/>
      <c r="AG16" s="12"/>
      <c r="AH16" s="12"/>
      <c r="AI16" s="12"/>
      <c r="AJ16" s="12"/>
      <c r="AK16" s="12"/>
      <c r="AL16" s="12"/>
      <c r="AM16" s="12"/>
      <c r="AN16" s="12"/>
    </row>
    <row r="17" spans="1:40" s="29" customFormat="1" ht="65.099999999999994" customHeight="1">
      <c r="A17" s="20">
        <v>1</v>
      </c>
      <c r="B17" s="21" t="s">
        <v>79</v>
      </c>
      <c r="C17" s="21">
        <v>11</v>
      </c>
      <c r="D17" s="21" t="s">
        <v>183</v>
      </c>
      <c r="E17" s="21" t="s">
        <v>184</v>
      </c>
      <c r="F17" s="21" t="s">
        <v>185</v>
      </c>
      <c r="G17" s="21">
        <v>1</v>
      </c>
      <c r="H17" s="21" t="s">
        <v>172</v>
      </c>
      <c r="I17" s="21" t="s">
        <v>186</v>
      </c>
      <c r="J17" s="21" t="s">
        <v>187</v>
      </c>
      <c r="K17" s="21" t="s">
        <v>188</v>
      </c>
      <c r="L17" s="21" t="s">
        <v>189</v>
      </c>
      <c r="M17" s="33"/>
      <c r="N17" s="33"/>
      <c r="O17" s="33" t="s">
        <v>87</v>
      </c>
      <c r="P17" s="21" t="s">
        <v>88</v>
      </c>
      <c r="Q17" s="21" t="s">
        <v>190</v>
      </c>
      <c r="R17" s="21" t="s">
        <v>191</v>
      </c>
      <c r="S17" s="21" t="s">
        <v>104</v>
      </c>
      <c r="T17" s="21" t="s">
        <v>129</v>
      </c>
      <c r="U17" s="34">
        <v>44621</v>
      </c>
      <c r="V17" s="34">
        <v>44651</v>
      </c>
      <c r="W17" s="35" t="s">
        <v>179</v>
      </c>
      <c r="X17" s="21" t="s">
        <v>192</v>
      </c>
      <c r="Y17" s="21" t="s">
        <v>94</v>
      </c>
      <c r="Z17" s="21" t="s">
        <v>181</v>
      </c>
      <c r="AA17" s="21" t="s">
        <v>193</v>
      </c>
      <c r="AB17" s="12"/>
      <c r="AC17" s="12"/>
      <c r="AD17" s="12"/>
      <c r="AE17" s="12"/>
      <c r="AF17" s="12"/>
      <c r="AG17" s="12"/>
      <c r="AH17" s="12"/>
      <c r="AI17" s="12"/>
      <c r="AJ17" s="12"/>
      <c r="AK17" s="12"/>
      <c r="AL17" s="12"/>
      <c r="AM17" s="12"/>
      <c r="AN17" s="12"/>
    </row>
    <row r="18" spans="1:40" s="29" customFormat="1" ht="65.099999999999994" customHeight="1">
      <c r="A18" s="20">
        <v>1</v>
      </c>
      <c r="B18" s="21" t="s">
        <v>79</v>
      </c>
      <c r="C18" s="21">
        <v>12</v>
      </c>
      <c r="D18" s="21" t="s">
        <v>194</v>
      </c>
      <c r="E18" s="21" t="s">
        <v>195</v>
      </c>
      <c r="F18" s="21" t="s">
        <v>196</v>
      </c>
      <c r="G18" s="21">
        <v>2</v>
      </c>
      <c r="H18" s="21" t="s">
        <v>172</v>
      </c>
      <c r="I18" s="21" t="s">
        <v>144</v>
      </c>
      <c r="J18" s="21" t="s">
        <v>197</v>
      </c>
      <c r="K18" s="21" t="s">
        <v>188</v>
      </c>
      <c r="L18" s="21" t="s">
        <v>198</v>
      </c>
      <c r="M18" s="33"/>
      <c r="N18" s="33"/>
      <c r="O18" s="33" t="s">
        <v>87</v>
      </c>
      <c r="P18" s="21" t="s">
        <v>199</v>
      </c>
      <c r="Q18" s="46" t="s">
        <v>177</v>
      </c>
      <c r="R18" s="21" t="s">
        <v>186</v>
      </c>
      <c r="S18" s="21" t="s">
        <v>104</v>
      </c>
      <c r="T18" s="21" t="s">
        <v>129</v>
      </c>
      <c r="U18" s="34">
        <v>44621</v>
      </c>
      <c r="V18" s="34">
        <v>44651</v>
      </c>
      <c r="W18" s="35" t="s">
        <v>179</v>
      </c>
      <c r="X18" s="21" t="s">
        <v>192</v>
      </c>
      <c r="Y18" s="21" t="s">
        <v>94</v>
      </c>
      <c r="Z18" s="21" t="s">
        <v>181</v>
      </c>
      <c r="AA18" s="21" t="s">
        <v>193</v>
      </c>
      <c r="AB18" s="12"/>
      <c r="AC18" s="12"/>
      <c r="AD18" s="12"/>
      <c r="AE18" s="12"/>
      <c r="AF18" s="12"/>
      <c r="AG18" s="12"/>
      <c r="AH18" s="12"/>
      <c r="AI18" s="12"/>
      <c r="AJ18" s="12"/>
      <c r="AK18" s="12"/>
      <c r="AL18" s="12"/>
      <c r="AM18" s="12"/>
      <c r="AN18" s="12"/>
    </row>
    <row r="19" spans="1:40" s="216" customFormat="1" ht="65.099999999999994" customHeight="1">
      <c r="A19" s="208">
        <v>1</v>
      </c>
      <c r="B19" s="209" t="s">
        <v>79</v>
      </c>
      <c r="C19" s="210">
        <v>13</v>
      </c>
      <c r="D19" s="210" t="s">
        <v>200</v>
      </c>
      <c r="E19" s="210" t="s">
        <v>201</v>
      </c>
      <c r="F19" s="210" t="s">
        <v>202</v>
      </c>
      <c r="G19" s="210">
        <v>1</v>
      </c>
      <c r="H19" s="210" t="s">
        <v>164</v>
      </c>
      <c r="I19" s="211" t="s">
        <v>49</v>
      </c>
      <c r="J19" s="210" t="s">
        <v>203</v>
      </c>
      <c r="K19" s="210" t="s">
        <v>204</v>
      </c>
      <c r="L19" s="210" t="s">
        <v>205</v>
      </c>
      <c r="M19" s="212" t="s">
        <v>87</v>
      </c>
      <c r="N19" s="211"/>
      <c r="O19" s="211"/>
      <c r="P19" s="210" t="s">
        <v>206</v>
      </c>
      <c r="Q19" s="210" t="s">
        <v>206</v>
      </c>
      <c r="R19" s="210" t="s">
        <v>207</v>
      </c>
      <c r="S19" s="210" t="s">
        <v>159</v>
      </c>
      <c r="T19" s="210" t="s">
        <v>160</v>
      </c>
      <c r="U19" s="217">
        <v>44774</v>
      </c>
      <c r="V19" s="213">
        <v>44895</v>
      </c>
      <c r="W19" s="214" t="s">
        <v>208</v>
      </c>
      <c r="X19" s="210" t="s">
        <v>131</v>
      </c>
      <c r="Y19" s="210" t="s">
        <v>94</v>
      </c>
      <c r="Z19" s="210" t="s">
        <v>95</v>
      </c>
      <c r="AA19" s="210" t="s">
        <v>132</v>
      </c>
      <c r="AB19" s="215"/>
      <c r="AC19" s="215"/>
      <c r="AD19" s="215"/>
      <c r="AE19" s="215"/>
      <c r="AF19" s="215"/>
      <c r="AG19" s="215"/>
      <c r="AH19" s="215"/>
      <c r="AI19" s="215"/>
      <c r="AJ19" s="215"/>
      <c r="AK19" s="215"/>
      <c r="AL19" s="215"/>
      <c r="AM19" s="215"/>
      <c r="AN19" s="215"/>
    </row>
    <row r="20" spans="1:40" s="29" customFormat="1" ht="65.099999999999994" customHeight="1">
      <c r="A20" s="20">
        <v>1</v>
      </c>
      <c r="B20" s="47" t="s">
        <v>79</v>
      </c>
      <c r="C20" s="21">
        <v>14</v>
      </c>
      <c r="D20" s="28" t="s">
        <v>209</v>
      </c>
      <c r="E20" s="28" t="s">
        <v>210</v>
      </c>
      <c r="F20" s="47" t="s">
        <v>211</v>
      </c>
      <c r="G20" s="49">
        <v>1</v>
      </c>
      <c r="H20" s="47" t="s">
        <v>212</v>
      </c>
      <c r="I20" s="28" t="s">
        <v>49</v>
      </c>
      <c r="J20" s="47" t="s">
        <v>213</v>
      </c>
      <c r="K20" s="47" t="s">
        <v>85</v>
      </c>
      <c r="L20" s="49" t="s">
        <v>214</v>
      </c>
      <c r="M20" s="43" t="s">
        <v>87</v>
      </c>
      <c r="N20" s="50"/>
      <c r="O20" s="43" t="s">
        <v>87</v>
      </c>
      <c r="P20" s="49" t="s">
        <v>215</v>
      </c>
      <c r="Q20" s="51" t="s">
        <v>216</v>
      </c>
      <c r="R20" s="21" t="s">
        <v>89</v>
      </c>
      <c r="S20" s="21" t="s">
        <v>217</v>
      </c>
      <c r="T20" s="21" t="s">
        <v>218</v>
      </c>
      <c r="U20" s="34">
        <v>44774</v>
      </c>
      <c r="V20" s="34">
        <v>44925</v>
      </c>
      <c r="W20" s="35" t="s">
        <v>219</v>
      </c>
      <c r="X20" s="21" t="s">
        <v>131</v>
      </c>
      <c r="Y20" s="28" t="s">
        <v>94</v>
      </c>
      <c r="Z20" s="21" t="s">
        <v>95</v>
      </c>
      <c r="AA20" s="21" t="s">
        <v>132</v>
      </c>
      <c r="AB20" s="12"/>
      <c r="AC20" s="12"/>
      <c r="AD20" s="12"/>
      <c r="AE20" s="12"/>
      <c r="AF20" s="12"/>
      <c r="AG20" s="12"/>
      <c r="AH20" s="12"/>
      <c r="AI20" s="12"/>
      <c r="AJ20" s="12"/>
      <c r="AK20" s="12"/>
      <c r="AL20" s="12"/>
      <c r="AM20" s="12"/>
      <c r="AN20" s="12"/>
    </row>
    <row r="21" spans="1:40" s="216" customFormat="1" ht="65.099999999999994" customHeight="1">
      <c r="A21" s="208">
        <v>1</v>
      </c>
      <c r="B21" s="210" t="s">
        <v>79</v>
      </c>
      <c r="C21" s="210">
        <v>15</v>
      </c>
      <c r="D21" s="211" t="s">
        <v>220</v>
      </c>
      <c r="E21" s="211" t="s">
        <v>221</v>
      </c>
      <c r="F21" s="211" t="s">
        <v>222</v>
      </c>
      <c r="G21" s="211">
        <v>2</v>
      </c>
      <c r="H21" s="211" t="s">
        <v>223</v>
      </c>
      <c r="I21" s="211" t="s">
        <v>49</v>
      </c>
      <c r="J21" s="211" t="s">
        <v>224</v>
      </c>
      <c r="K21" s="211" t="s">
        <v>85</v>
      </c>
      <c r="L21" s="211" t="s">
        <v>225</v>
      </c>
      <c r="M21" s="212" t="s">
        <v>87</v>
      </c>
      <c r="N21" s="211"/>
      <c r="O21" s="212" t="s">
        <v>87</v>
      </c>
      <c r="P21" s="211" t="s">
        <v>88</v>
      </c>
      <c r="Q21" s="211" t="s">
        <v>216</v>
      </c>
      <c r="R21" s="211" t="s">
        <v>226</v>
      </c>
      <c r="S21" s="210" t="s">
        <v>90</v>
      </c>
      <c r="T21" s="211" t="s">
        <v>129</v>
      </c>
      <c r="U21" s="220">
        <v>44713</v>
      </c>
      <c r="V21" s="219">
        <v>44926</v>
      </c>
      <c r="W21" s="219" t="s">
        <v>227</v>
      </c>
      <c r="X21" s="210" t="s">
        <v>131</v>
      </c>
      <c r="Y21" s="211" t="s">
        <v>94</v>
      </c>
      <c r="Z21" s="211" t="s">
        <v>95</v>
      </c>
      <c r="AA21" s="211" t="s">
        <v>228</v>
      </c>
      <c r="AB21" s="215"/>
      <c r="AC21" s="215"/>
      <c r="AD21" s="215"/>
      <c r="AE21" s="215"/>
      <c r="AF21" s="215"/>
      <c r="AG21" s="215"/>
      <c r="AH21" s="215"/>
      <c r="AI21" s="215"/>
      <c r="AJ21" s="215"/>
      <c r="AK21" s="215"/>
      <c r="AL21" s="215"/>
      <c r="AM21" s="215"/>
      <c r="AN21" s="215"/>
    </row>
    <row r="22" spans="1:40" s="216" customFormat="1" ht="65.099999999999994" customHeight="1">
      <c r="A22" s="208">
        <v>1</v>
      </c>
      <c r="B22" s="210" t="s">
        <v>79</v>
      </c>
      <c r="C22" s="210">
        <v>16</v>
      </c>
      <c r="D22" s="211" t="s">
        <v>229</v>
      </c>
      <c r="E22" s="211" t="s">
        <v>230</v>
      </c>
      <c r="F22" s="211" t="s">
        <v>231</v>
      </c>
      <c r="G22" s="211">
        <v>2</v>
      </c>
      <c r="H22" s="211" t="s">
        <v>232</v>
      </c>
      <c r="I22" s="211" t="s">
        <v>49</v>
      </c>
      <c r="J22" s="211" t="s">
        <v>233</v>
      </c>
      <c r="K22" s="211" t="s">
        <v>85</v>
      </c>
      <c r="L22" s="211" t="s">
        <v>225</v>
      </c>
      <c r="M22" s="212" t="s">
        <v>87</v>
      </c>
      <c r="N22" s="211"/>
      <c r="O22" s="212" t="s">
        <v>87</v>
      </c>
      <c r="P22" s="211" t="s">
        <v>88</v>
      </c>
      <c r="Q22" s="211" t="s">
        <v>216</v>
      </c>
      <c r="R22" s="211" t="s">
        <v>226</v>
      </c>
      <c r="S22" s="210" t="s">
        <v>90</v>
      </c>
      <c r="T22" s="211" t="s">
        <v>129</v>
      </c>
      <c r="U22" s="220">
        <v>44713</v>
      </c>
      <c r="V22" s="219">
        <v>44926</v>
      </c>
      <c r="W22" s="219" t="s">
        <v>227</v>
      </c>
      <c r="X22" s="210" t="s">
        <v>131</v>
      </c>
      <c r="Y22" s="211" t="s">
        <v>94</v>
      </c>
      <c r="Z22" s="211" t="s">
        <v>95</v>
      </c>
      <c r="AA22" s="211" t="s">
        <v>228</v>
      </c>
      <c r="AB22" s="215"/>
      <c r="AC22" s="215"/>
      <c r="AD22" s="215"/>
      <c r="AE22" s="215"/>
      <c r="AF22" s="215"/>
      <c r="AG22" s="215"/>
      <c r="AH22" s="215"/>
      <c r="AI22" s="215"/>
      <c r="AJ22" s="215"/>
      <c r="AK22" s="215"/>
      <c r="AL22" s="215"/>
      <c r="AM22" s="215"/>
      <c r="AN22" s="215"/>
    </row>
    <row r="23" spans="1:40" s="216" customFormat="1" ht="65.099999999999994" customHeight="1">
      <c r="A23" s="208">
        <v>1</v>
      </c>
      <c r="B23" s="210" t="s">
        <v>79</v>
      </c>
      <c r="C23" s="210">
        <v>17</v>
      </c>
      <c r="D23" s="211" t="s">
        <v>234</v>
      </c>
      <c r="E23" s="211" t="s">
        <v>235</v>
      </c>
      <c r="F23" s="211" t="s">
        <v>236</v>
      </c>
      <c r="G23" s="211">
        <v>1</v>
      </c>
      <c r="H23" s="211" t="s">
        <v>237</v>
      </c>
      <c r="I23" s="211" t="s">
        <v>49</v>
      </c>
      <c r="J23" s="211" t="s">
        <v>238</v>
      </c>
      <c r="K23" s="211" t="s">
        <v>85</v>
      </c>
      <c r="L23" s="211" t="s">
        <v>239</v>
      </c>
      <c r="M23" s="211"/>
      <c r="N23" s="211"/>
      <c r="O23" s="212" t="s">
        <v>87</v>
      </c>
      <c r="P23" s="211" t="s">
        <v>88</v>
      </c>
      <c r="Q23" s="211" t="s">
        <v>240</v>
      </c>
      <c r="R23" s="211" t="s">
        <v>226</v>
      </c>
      <c r="S23" s="210" t="s">
        <v>90</v>
      </c>
      <c r="T23" s="211" t="s">
        <v>129</v>
      </c>
      <c r="U23" s="220">
        <v>44743</v>
      </c>
      <c r="V23" s="219">
        <v>44926</v>
      </c>
      <c r="W23" s="219" t="s">
        <v>227</v>
      </c>
      <c r="X23" s="210" t="s">
        <v>131</v>
      </c>
      <c r="Y23" s="211" t="s">
        <v>94</v>
      </c>
      <c r="Z23" s="211" t="s">
        <v>95</v>
      </c>
      <c r="AA23" s="211" t="s">
        <v>228</v>
      </c>
      <c r="AB23" s="215"/>
      <c r="AC23" s="215"/>
      <c r="AD23" s="215"/>
      <c r="AE23" s="215"/>
      <c r="AF23" s="215"/>
      <c r="AG23" s="215"/>
      <c r="AH23" s="215"/>
      <c r="AI23" s="215"/>
      <c r="AJ23" s="215"/>
      <c r="AK23" s="215"/>
      <c r="AL23" s="215"/>
      <c r="AM23" s="215"/>
      <c r="AN23" s="215"/>
    </row>
    <row r="24" spans="1:40" s="216" customFormat="1" ht="65.099999999999994" customHeight="1">
      <c r="A24" s="208">
        <v>1</v>
      </c>
      <c r="B24" s="210" t="s">
        <v>79</v>
      </c>
      <c r="C24" s="210">
        <v>18</v>
      </c>
      <c r="D24" s="211" t="s">
        <v>234</v>
      </c>
      <c r="E24" s="211" t="s">
        <v>241</v>
      </c>
      <c r="F24" s="211" t="s">
        <v>236</v>
      </c>
      <c r="G24" s="211">
        <v>1</v>
      </c>
      <c r="H24" s="211" t="s">
        <v>237</v>
      </c>
      <c r="I24" s="211" t="s">
        <v>49</v>
      </c>
      <c r="J24" s="211" t="s">
        <v>238</v>
      </c>
      <c r="K24" s="211" t="s">
        <v>85</v>
      </c>
      <c r="L24" s="211" t="s">
        <v>239</v>
      </c>
      <c r="M24" s="211"/>
      <c r="N24" s="211"/>
      <c r="O24" s="212" t="s">
        <v>87</v>
      </c>
      <c r="P24" s="211" t="s">
        <v>88</v>
      </c>
      <c r="Q24" s="211" t="s">
        <v>240</v>
      </c>
      <c r="R24" s="211" t="s">
        <v>226</v>
      </c>
      <c r="S24" s="210" t="s">
        <v>90</v>
      </c>
      <c r="T24" s="211" t="s">
        <v>129</v>
      </c>
      <c r="U24" s="220">
        <v>44743</v>
      </c>
      <c r="V24" s="219">
        <v>44926</v>
      </c>
      <c r="W24" s="219" t="s">
        <v>227</v>
      </c>
      <c r="X24" s="210" t="s">
        <v>131</v>
      </c>
      <c r="Y24" s="211" t="s">
        <v>94</v>
      </c>
      <c r="Z24" s="211" t="s">
        <v>95</v>
      </c>
      <c r="AA24" s="211" t="s">
        <v>228</v>
      </c>
      <c r="AB24" s="215"/>
      <c r="AC24" s="215"/>
      <c r="AD24" s="215"/>
      <c r="AE24" s="215"/>
      <c r="AF24" s="215"/>
      <c r="AG24" s="215"/>
      <c r="AH24" s="215"/>
      <c r="AI24" s="215"/>
      <c r="AJ24" s="215"/>
      <c r="AK24" s="215"/>
      <c r="AL24" s="215"/>
      <c r="AM24" s="215"/>
      <c r="AN24" s="215"/>
    </row>
    <row r="25" spans="1:40" s="216" customFormat="1" ht="65.099999999999994" customHeight="1">
      <c r="A25" s="208">
        <v>1</v>
      </c>
      <c r="B25" s="210" t="s">
        <v>79</v>
      </c>
      <c r="C25" s="210">
        <v>19</v>
      </c>
      <c r="D25" s="211" t="s">
        <v>234</v>
      </c>
      <c r="E25" s="211" t="s">
        <v>242</v>
      </c>
      <c r="F25" s="211" t="s">
        <v>236</v>
      </c>
      <c r="G25" s="211">
        <v>1</v>
      </c>
      <c r="H25" s="211" t="s">
        <v>237</v>
      </c>
      <c r="I25" s="211" t="s">
        <v>49</v>
      </c>
      <c r="J25" s="211" t="s">
        <v>238</v>
      </c>
      <c r="K25" s="211" t="s">
        <v>85</v>
      </c>
      <c r="L25" s="211" t="s">
        <v>239</v>
      </c>
      <c r="M25" s="211"/>
      <c r="N25" s="211"/>
      <c r="O25" s="212" t="s">
        <v>87</v>
      </c>
      <c r="P25" s="211" t="s">
        <v>88</v>
      </c>
      <c r="Q25" s="211" t="s">
        <v>240</v>
      </c>
      <c r="R25" s="211" t="s">
        <v>226</v>
      </c>
      <c r="S25" s="210" t="s">
        <v>90</v>
      </c>
      <c r="T25" s="211" t="s">
        <v>129</v>
      </c>
      <c r="U25" s="220">
        <v>44774</v>
      </c>
      <c r="V25" s="219">
        <v>44926</v>
      </c>
      <c r="W25" s="219" t="s">
        <v>227</v>
      </c>
      <c r="X25" s="210" t="s">
        <v>131</v>
      </c>
      <c r="Y25" s="211" t="s">
        <v>94</v>
      </c>
      <c r="Z25" s="211" t="s">
        <v>95</v>
      </c>
      <c r="AA25" s="211" t="s">
        <v>228</v>
      </c>
      <c r="AB25" s="215"/>
      <c r="AC25" s="215"/>
      <c r="AD25" s="215"/>
      <c r="AE25" s="215"/>
      <c r="AF25" s="215"/>
      <c r="AG25" s="215"/>
      <c r="AH25" s="215"/>
      <c r="AI25" s="215"/>
      <c r="AJ25" s="215"/>
      <c r="AK25" s="215"/>
      <c r="AL25" s="215"/>
      <c r="AM25" s="215"/>
      <c r="AN25" s="215"/>
    </row>
    <row r="26" spans="1:40" s="216" customFormat="1" ht="65.099999999999994" customHeight="1">
      <c r="A26" s="208">
        <v>1</v>
      </c>
      <c r="B26" s="210" t="s">
        <v>79</v>
      </c>
      <c r="C26" s="210">
        <v>20</v>
      </c>
      <c r="D26" s="211" t="s">
        <v>234</v>
      </c>
      <c r="E26" s="211" t="s">
        <v>243</v>
      </c>
      <c r="F26" s="211" t="s">
        <v>236</v>
      </c>
      <c r="G26" s="211">
        <v>1</v>
      </c>
      <c r="H26" s="211" t="s">
        <v>237</v>
      </c>
      <c r="I26" s="211" t="s">
        <v>49</v>
      </c>
      <c r="J26" s="211" t="s">
        <v>238</v>
      </c>
      <c r="K26" s="211" t="s">
        <v>85</v>
      </c>
      <c r="L26" s="211" t="s">
        <v>239</v>
      </c>
      <c r="M26" s="211"/>
      <c r="N26" s="211"/>
      <c r="O26" s="212" t="s">
        <v>87</v>
      </c>
      <c r="P26" s="211" t="s">
        <v>88</v>
      </c>
      <c r="Q26" s="211" t="s">
        <v>226</v>
      </c>
      <c r="R26" s="211" t="s">
        <v>226</v>
      </c>
      <c r="S26" s="210" t="s">
        <v>90</v>
      </c>
      <c r="T26" s="211" t="s">
        <v>129</v>
      </c>
      <c r="U26" s="220">
        <v>44774</v>
      </c>
      <c r="V26" s="219">
        <v>44926</v>
      </c>
      <c r="W26" s="219" t="s">
        <v>227</v>
      </c>
      <c r="X26" s="210" t="s">
        <v>131</v>
      </c>
      <c r="Y26" s="211" t="s">
        <v>94</v>
      </c>
      <c r="Z26" s="211" t="s">
        <v>95</v>
      </c>
      <c r="AA26" s="211" t="s">
        <v>228</v>
      </c>
      <c r="AB26" s="215"/>
      <c r="AC26" s="215"/>
      <c r="AD26" s="215"/>
      <c r="AE26" s="215"/>
      <c r="AF26" s="215"/>
      <c r="AG26" s="215"/>
      <c r="AH26" s="215"/>
      <c r="AI26" s="215"/>
      <c r="AJ26" s="215"/>
      <c r="AK26" s="215"/>
      <c r="AL26" s="215"/>
      <c r="AM26" s="215"/>
      <c r="AN26" s="215"/>
    </row>
    <row r="27" spans="1:40" s="29" customFormat="1" ht="65.099999999999994" customHeight="1">
      <c r="A27" s="20">
        <v>1</v>
      </c>
      <c r="B27" s="21" t="s">
        <v>79</v>
      </c>
      <c r="C27" s="21">
        <v>21</v>
      </c>
      <c r="D27" s="21" t="s">
        <v>244</v>
      </c>
      <c r="E27" s="21" t="s">
        <v>245</v>
      </c>
      <c r="F27" s="21" t="s">
        <v>246</v>
      </c>
      <c r="G27" s="21">
        <v>1</v>
      </c>
      <c r="H27" s="21" t="s">
        <v>247</v>
      </c>
      <c r="I27" s="28" t="s">
        <v>49</v>
      </c>
      <c r="J27" s="21" t="s">
        <v>248</v>
      </c>
      <c r="K27" s="21" t="s">
        <v>157</v>
      </c>
      <c r="L27" s="21" t="s">
        <v>249</v>
      </c>
      <c r="M27" s="30"/>
      <c r="N27" s="30"/>
      <c r="O27" s="24" t="s">
        <v>87</v>
      </c>
      <c r="P27" s="21" t="s">
        <v>88</v>
      </c>
      <c r="Q27" s="21" t="s">
        <v>167</v>
      </c>
      <c r="R27" s="21" t="s">
        <v>89</v>
      </c>
      <c r="S27" s="21" t="s">
        <v>90</v>
      </c>
      <c r="T27" s="21" t="s">
        <v>250</v>
      </c>
      <c r="U27" s="34">
        <v>44713</v>
      </c>
      <c r="V27" s="229">
        <v>44865</v>
      </c>
      <c r="W27" s="35" t="s">
        <v>251</v>
      </c>
      <c r="X27" s="21" t="s">
        <v>252</v>
      </c>
      <c r="Y27" s="21" t="s">
        <v>94</v>
      </c>
      <c r="Z27" s="21" t="s">
        <v>253</v>
      </c>
      <c r="AA27" s="21" t="s">
        <v>254</v>
      </c>
      <c r="AB27" s="12"/>
      <c r="AC27" s="12"/>
      <c r="AD27" s="12"/>
      <c r="AE27" s="12"/>
      <c r="AF27" s="12"/>
      <c r="AG27" s="12"/>
      <c r="AH27" s="12"/>
      <c r="AI27" s="12"/>
      <c r="AJ27" s="12"/>
      <c r="AK27" s="12"/>
      <c r="AL27" s="12"/>
      <c r="AM27" s="12"/>
      <c r="AN27" s="12"/>
    </row>
    <row r="28" spans="1:40" s="29" customFormat="1" ht="65.099999999999994" customHeight="1">
      <c r="A28" s="20">
        <v>1</v>
      </c>
      <c r="B28" s="21" t="s">
        <v>79</v>
      </c>
      <c r="C28" s="21">
        <v>22</v>
      </c>
      <c r="D28" s="21" t="s">
        <v>255</v>
      </c>
      <c r="E28" s="21" t="s">
        <v>256</v>
      </c>
      <c r="F28" s="21" t="s">
        <v>257</v>
      </c>
      <c r="G28" s="21">
        <v>1</v>
      </c>
      <c r="H28" s="21" t="s">
        <v>164</v>
      </c>
      <c r="I28" s="28" t="s">
        <v>49</v>
      </c>
      <c r="J28" s="21" t="s">
        <v>258</v>
      </c>
      <c r="K28" s="21" t="s">
        <v>157</v>
      </c>
      <c r="L28" s="21" t="s">
        <v>259</v>
      </c>
      <c r="M28" s="30"/>
      <c r="N28" s="30"/>
      <c r="O28" s="24" t="s">
        <v>87</v>
      </c>
      <c r="P28" s="21" t="s">
        <v>88</v>
      </c>
      <c r="Q28" s="21" t="s">
        <v>260</v>
      </c>
      <c r="R28" s="21" t="s">
        <v>89</v>
      </c>
      <c r="S28" s="21" t="s">
        <v>261</v>
      </c>
      <c r="T28" s="21" t="s">
        <v>261</v>
      </c>
      <c r="U28" s="34">
        <v>44607</v>
      </c>
      <c r="V28" s="34">
        <v>44834</v>
      </c>
      <c r="W28" s="35" t="s">
        <v>262</v>
      </c>
      <c r="X28" s="21" t="s">
        <v>263</v>
      </c>
      <c r="Y28" s="21" t="s">
        <v>94</v>
      </c>
      <c r="Z28" s="21" t="s">
        <v>253</v>
      </c>
      <c r="AA28" s="21" t="s">
        <v>264</v>
      </c>
      <c r="AB28" s="12"/>
      <c r="AC28" s="12"/>
      <c r="AD28" s="12"/>
      <c r="AE28" s="12"/>
      <c r="AF28" s="12"/>
      <c r="AG28" s="12"/>
      <c r="AH28" s="12"/>
      <c r="AI28" s="12"/>
      <c r="AJ28" s="12"/>
      <c r="AK28" s="12"/>
      <c r="AL28" s="12"/>
      <c r="AM28" s="12"/>
      <c r="AN28" s="12"/>
    </row>
    <row r="29" spans="1:40" s="29" customFormat="1" ht="65.099999999999994" customHeight="1">
      <c r="A29" s="20">
        <v>1</v>
      </c>
      <c r="B29" s="21" t="s">
        <v>79</v>
      </c>
      <c r="C29" s="21">
        <v>23</v>
      </c>
      <c r="D29" s="21" t="s">
        <v>265</v>
      </c>
      <c r="E29" s="21" t="s">
        <v>266</v>
      </c>
      <c r="F29" s="21" t="s">
        <v>267</v>
      </c>
      <c r="G29" s="21">
        <v>1</v>
      </c>
      <c r="H29" s="21" t="s">
        <v>164</v>
      </c>
      <c r="I29" s="28" t="s">
        <v>49</v>
      </c>
      <c r="J29" s="21" t="s">
        <v>258</v>
      </c>
      <c r="K29" s="21" t="s">
        <v>157</v>
      </c>
      <c r="L29" s="21" t="s">
        <v>259</v>
      </c>
      <c r="M29" s="30"/>
      <c r="N29" s="30"/>
      <c r="O29" s="24" t="s">
        <v>87</v>
      </c>
      <c r="P29" s="21" t="s">
        <v>268</v>
      </c>
      <c r="Q29" s="21" t="s">
        <v>260</v>
      </c>
      <c r="R29" s="21" t="s">
        <v>89</v>
      </c>
      <c r="S29" s="21" t="s">
        <v>159</v>
      </c>
      <c r="T29" s="21" t="s">
        <v>250</v>
      </c>
      <c r="U29" s="34">
        <v>44774</v>
      </c>
      <c r="V29" s="34">
        <v>44834</v>
      </c>
      <c r="W29" s="35" t="s">
        <v>262</v>
      </c>
      <c r="X29" s="21" t="s">
        <v>263</v>
      </c>
      <c r="Y29" s="21" t="s">
        <v>94</v>
      </c>
      <c r="Z29" s="21" t="s">
        <v>253</v>
      </c>
      <c r="AA29" s="21" t="s">
        <v>264</v>
      </c>
      <c r="AB29" s="12"/>
      <c r="AC29" s="12"/>
      <c r="AD29" s="12"/>
      <c r="AE29" s="12"/>
      <c r="AF29" s="12"/>
      <c r="AG29" s="12"/>
      <c r="AH29" s="12"/>
      <c r="AI29" s="12"/>
      <c r="AJ29" s="12"/>
      <c r="AK29" s="12"/>
      <c r="AL29" s="12"/>
      <c r="AM29" s="12"/>
      <c r="AN29" s="12"/>
    </row>
    <row r="30" spans="1:40" s="29" customFormat="1" ht="65.099999999999994" customHeight="1">
      <c r="A30" s="20">
        <v>1</v>
      </c>
      <c r="B30" s="21" t="s">
        <v>79</v>
      </c>
      <c r="C30" s="21">
        <v>24</v>
      </c>
      <c r="D30" s="21" t="s">
        <v>269</v>
      </c>
      <c r="E30" s="21" t="s">
        <v>270</v>
      </c>
      <c r="F30" s="21" t="s">
        <v>271</v>
      </c>
      <c r="G30" s="21">
        <v>2</v>
      </c>
      <c r="H30" s="21" t="s">
        <v>272</v>
      </c>
      <c r="I30" s="28" t="s">
        <v>49</v>
      </c>
      <c r="J30" s="21" t="s">
        <v>273</v>
      </c>
      <c r="K30" s="28" t="s">
        <v>85</v>
      </c>
      <c r="L30" s="33" t="s">
        <v>274</v>
      </c>
      <c r="M30" s="30"/>
      <c r="N30" s="30"/>
      <c r="O30" s="24" t="s">
        <v>275</v>
      </c>
      <c r="P30" s="21" t="s">
        <v>88</v>
      </c>
      <c r="Q30" s="21" t="s">
        <v>276</v>
      </c>
      <c r="R30" s="21" t="s">
        <v>89</v>
      </c>
      <c r="S30" s="28" t="s">
        <v>159</v>
      </c>
      <c r="T30" s="28" t="s">
        <v>277</v>
      </c>
      <c r="U30" s="34">
        <v>44682</v>
      </c>
      <c r="V30" s="34">
        <v>44910</v>
      </c>
      <c r="W30" s="21" t="s">
        <v>278</v>
      </c>
      <c r="X30" s="52" t="s">
        <v>131</v>
      </c>
      <c r="Y30" s="21" t="s">
        <v>94</v>
      </c>
      <c r="Z30" s="21" t="s">
        <v>95</v>
      </c>
      <c r="AA30" s="21" t="s">
        <v>132</v>
      </c>
      <c r="AB30" s="12"/>
      <c r="AC30" s="12"/>
      <c r="AD30" s="12"/>
      <c r="AE30" s="12"/>
      <c r="AF30" s="12"/>
      <c r="AG30" s="12"/>
      <c r="AH30" s="12"/>
      <c r="AI30" s="12"/>
      <c r="AJ30" s="12"/>
      <c r="AK30" s="12"/>
      <c r="AL30" s="12"/>
      <c r="AM30" s="12"/>
      <c r="AN30" s="12"/>
    </row>
    <row r="31" spans="1:40" s="29" customFormat="1" ht="65.099999999999994" customHeight="1">
      <c r="A31" s="20">
        <v>1</v>
      </c>
      <c r="B31" s="21" t="s">
        <v>79</v>
      </c>
      <c r="C31" s="21">
        <v>25</v>
      </c>
      <c r="D31" s="21" t="s">
        <v>279</v>
      </c>
      <c r="E31" s="21" t="s">
        <v>280</v>
      </c>
      <c r="F31" s="21" t="s">
        <v>281</v>
      </c>
      <c r="G31" s="21">
        <v>1</v>
      </c>
      <c r="H31" s="21" t="s">
        <v>282</v>
      </c>
      <c r="I31" s="28" t="s">
        <v>49</v>
      </c>
      <c r="J31" s="21" t="s">
        <v>283</v>
      </c>
      <c r="K31" s="28" t="s">
        <v>85</v>
      </c>
      <c r="L31" s="33" t="s">
        <v>284</v>
      </c>
      <c r="M31" s="30"/>
      <c r="N31" s="30"/>
      <c r="O31" s="24" t="s">
        <v>275</v>
      </c>
      <c r="P31" s="21" t="s">
        <v>88</v>
      </c>
      <c r="Q31" s="21" t="s">
        <v>285</v>
      </c>
      <c r="R31" s="21" t="s">
        <v>89</v>
      </c>
      <c r="S31" s="28" t="s">
        <v>261</v>
      </c>
      <c r="T31" s="28" t="s">
        <v>261</v>
      </c>
      <c r="U31" s="34">
        <v>44713</v>
      </c>
      <c r="V31" s="34">
        <v>44795</v>
      </c>
      <c r="W31" s="21" t="s">
        <v>286</v>
      </c>
      <c r="X31" s="52" t="s">
        <v>131</v>
      </c>
      <c r="Y31" s="21" t="s">
        <v>94</v>
      </c>
      <c r="Z31" s="21" t="s">
        <v>287</v>
      </c>
      <c r="AA31" s="21" t="s">
        <v>193</v>
      </c>
      <c r="AB31" s="12"/>
      <c r="AC31" s="12"/>
      <c r="AD31" s="12"/>
      <c r="AE31" s="12"/>
      <c r="AF31" s="12"/>
      <c r="AG31" s="12"/>
      <c r="AH31" s="12"/>
      <c r="AI31" s="12"/>
      <c r="AJ31" s="12"/>
      <c r="AK31" s="12"/>
      <c r="AL31" s="12"/>
      <c r="AM31" s="12"/>
      <c r="AN31" s="12"/>
    </row>
    <row r="32" spans="1:40" s="29" customFormat="1" ht="65.099999999999994" customHeight="1">
      <c r="A32" s="20">
        <v>1</v>
      </c>
      <c r="B32" s="21" t="s">
        <v>79</v>
      </c>
      <c r="C32" s="21">
        <v>26</v>
      </c>
      <c r="D32" s="21" t="s">
        <v>288</v>
      </c>
      <c r="E32" s="21" t="s">
        <v>289</v>
      </c>
      <c r="F32" s="21" t="s">
        <v>281</v>
      </c>
      <c r="G32" s="21">
        <v>1</v>
      </c>
      <c r="H32" s="21" t="s">
        <v>282</v>
      </c>
      <c r="I32" s="28" t="s">
        <v>49</v>
      </c>
      <c r="J32" s="21" t="s">
        <v>283</v>
      </c>
      <c r="K32" s="28" t="s">
        <v>85</v>
      </c>
      <c r="L32" s="33" t="s">
        <v>284</v>
      </c>
      <c r="M32" s="30"/>
      <c r="N32" s="30"/>
      <c r="O32" s="24" t="s">
        <v>275</v>
      </c>
      <c r="P32" s="21" t="s">
        <v>88</v>
      </c>
      <c r="Q32" s="21" t="s">
        <v>285</v>
      </c>
      <c r="R32" s="21" t="s">
        <v>89</v>
      </c>
      <c r="S32" s="28" t="s">
        <v>261</v>
      </c>
      <c r="T32" s="28" t="s">
        <v>261</v>
      </c>
      <c r="U32" s="34">
        <v>44866</v>
      </c>
      <c r="V32" s="34">
        <v>44910</v>
      </c>
      <c r="W32" s="21" t="s">
        <v>286</v>
      </c>
      <c r="X32" s="52" t="s">
        <v>131</v>
      </c>
      <c r="Y32" s="21" t="s">
        <v>94</v>
      </c>
      <c r="Z32" s="21" t="s">
        <v>287</v>
      </c>
      <c r="AA32" s="21" t="s">
        <v>193</v>
      </c>
      <c r="AB32" s="12"/>
      <c r="AC32" s="12"/>
      <c r="AD32" s="12"/>
      <c r="AE32" s="12"/>
      <c r="AF32" s="12"/>
      <c r="AG32" s="12"/>
      <c r="AH32" s="12"/>
      <c r="AI32" s="12"/>
      <c r="AJ32" s="12"/>
      <c r="AK32" s="12"/>
      <c r="AL32" s="12"/>
      <c r="AM32" s="12"/>
      <c r="AN32" s="12"/>
    </row>
    <row r="33" spans="1:40" s="29" customFormat="1" ht="65.099999999999994" customHeight="1">
      <c r="A33" s="20">
        <v>1</v>
      </c>
      <c r="B33" s="21" t="s">
        <v>79</v>
      </c>
      <c r="C33" s="21">
        <v>27</v>
      </c>
      <c r="D33" s="21" t="s">
        <v>290</v>
      </c>
      <c r="E33" s="21" t="s">
        <v>291</v>
      </c>
      <c r="F33" s="21" t="s">
        <v>281</v>
      </c>
      <c r="G33" s="21">
        <v>1</v>
      </c>
      <c r="H33" s="21" t="s">
        <v>282</v>
      </c>
      <c r="I33" s="28" t="s">
        <v>49</v>
      </c>
      <c r="J33" s="21" t="s">
        <v>283</v>
      </c>
      <c r="K33" s="28" t="s">
        <v>85</v>
      </c>
      <c r="L33" s="33" t="s">
        <v>284</v>
      </c>
      <c r="M33" s="30"/>
      <c r="N33" s="30"/>
      <c r="O33" s="24" t="s">
        <v>275</v>
      </c>
      <c r="P33" s="21" t="s">
        <v>88</v>
      </c>
      <c r="Q33" s="21" t="s">
        <v>285</v>
      </c>
      <c r="R33" s="21" t="s">
        <v>89</v>
      </c>
      <c r="S33" s="28" t="s">
        <v>261</v>
      </c>
      <c r="T33" s="28" t="s">
        <v>261</v>
      </c>
      <c r="U33" s="34">
        <v>44866</v>
      </c>
      <c r="V33" s="34">
        <v>44910</v>
      </c>
      <c r="W33" s="21" t="s">
        <v>286</v>
      </c>
      <c r="X33" s="52" t="s">
        <v>131</v>
      </c>
      <c r="Y33" s="21" t="s">
        <v>94</v>
      </c>
      <c r="Z33" s="21" t="s">
        <v>287</v>
      </c>
      <c r="AA33" s="21" t="s">
        <v>193</v>
      </c>
      <c r="AB33" s="12"/>
      <c r="AC33" s="12"/>
      <c r="AD33" s="12"/>
      <c r="AE33" s="12"/>
      <c r="AF33" s="12"/>
      <c r="AG33" s="12"/>
      <c r="AH33" s="12"/>
      <c r="AI33" s="12"/>
      <c r="AJ33" s="12"/>
      <c r="AK33" s="12"/>
      <c r="AL33" s="12"/>
      <c r="AM33" s="12"/>
      <c r="AN33" s="12"/>
    </row>
    <row r="34" spans="1:40" s="29" customFormat="1" ht="65.099999999999994" customHeight="1">
      <c r="A34" s="20">
        <v>1</v>
      </c>
      <c r="B34" s="21" t="s">
        <v>79</v>
      </c>
      <c r="C34" s="21">
        <v>28</v>
      </c>
      <c r="D34" s="21" t="s">
        <v>292</v>
      </c>
      <c r="E34" s="21" t="s">
        <v>293</v>
      </c>
      <c r="F34" s="21" t="s">
        <v>281</v>
      </c>
      <c r="G34" s="21">
        <v>1</v>
      </c>
      <c r="H34" s="21" t="s">
        <v>282</v>
      </c>
      <c r="I34" s="28" t="s">
        <v>49</v>
      </c>
      <c r="J34" s="21" t="s">
        <v>283</v>
      </c>
      <c r="K34" s="28" t="s">
        <v>85</v>
      </c>
      <c r="L34" s="33" t="s">
        <v>284</v>
      </c>
      <c r="M34" s="30"/>
      <c r="N34" s="30"/>
      <c r="O34" s="24" t="s">
        <v>275</v>
      </c>
      <c r="P34" s="21" t="s">
        <v>88</v>
      </c>
      <c r="Q34" s="21" t="s">
        <v>285</v>
      </c>
      <c r="R34" s="21" t="s">
        <v>89</v>
      </c>
      <c r="S34" s="28" t="s">
        <v>261</v>
      </c>
      <c r="T34" s="28" t="s">
        <v>261</v>
      </c>
      <c r="U34" s="34">
        <v>44866</v>
      </c>
      <c r="V34" s="34">
        <v>44910</v>
      </c>
      <c r="W34" s="21" t="s">
        <v>286</v>
      </c>
      <c r="X34" s="52" t="s">
        <v>131</v>
      </c>
      <c r="Y34" s="21" t="s">
        <v>94</v>
      </c>
      <c r="Z34" s="21" t="s">
        <v>287</v>
      </c>
      <c r="AA34" s="21" t="s">
        <v>193</v>
      </c>
      <c r="AB34" s="12"/>
      <c r="AC34" s="12"/>
      <c r="AD34" s="12"/>
      <c r="AE34" s="12"/>
      <c r="AF34" s="12"/>
      <c r="AG34" s="12"/>
      <c r="AH34" s="12"/>
      <c r="AI34" s="12"/>
      <c r="AJ34" s="12"/>
      <c r="AK34" s="12"/>
      <c r="AL34" s="12"/>
      <c r="AM34" s="12"/>
      <c r="AN34" s="12"/>
    </row>
    <row r="35" spans="1:40" s="29" customFormat="1" ht="65.099999999999994" customHeight="1">
      <c r="A35" s="20">
        <v>1</v>
      </c>
      <c r="B35" s="21" t="s">
        <v>79</v>
      </c>
      <c r="C35" s="21">
        <v>29</v>
      </c>
      <c r="D35" s="21" t="s">
        <v>294</v>
      </c>
      <c r="E35" s="21" t="s">
        <v>295</v>
      </c>
      <c r="F35" s="21" t="s">
        <v>296</v>
      </c>
      <c r="G35" s="21">
        <v>1</v>
      </c>
      <c r="H35" s="21" t="s">
        <v>282</v>
      </c>
      <c r="I35" s="28" t="s">
        <v>49</v>
      </c>
      <c r="J35" s="21" t="s">
        <v>283</v>
      </c>
      <c r="K35" s="28" t="s">
        <v>49</v>
      </c>
      <c r="L35" s="33" t="s">
        <v>297</v>
      </c>
      <c r="M35" s="30"/>
      <c r="N35" s="30"/>
      <c r="O35" s="24" t="s">
        <v>275</v>
      </c>
      <c r="P35" s="21" t="s">
        <v>88</v>
      </c>
      <c r="Q35" s="21" t="s">
        <v>285</v>
      </c>
      <c r="R35" s="21" t="s">
        <v>89</v>
      </c>
      <c r="S35" s="28" t="s">
        <v>159</v>
      </c>
      <c r="T35" s="28" t="s">
        <v>261</v>
      </c>
      <c r="U35" s="34">
        <v>44562</v>
      </c>
      <c r="V35" s="34">
        <v>44620</v>
      </c>
      <c r="W35" s="21" t="s">
        <v>286</v>
      </c>
      <c r="X35" s="52" t="s">
        <v>131</v>
      </c>
      <c r="Y35" s="21" t="s">
        <v>94</v>
      </c>
      <c r="Z35" s="21" t="s">
        <v>287</v>
      </c>
      <c r="AA35" s="21" t="s">
        <v>193</v>
      </c>
      <c r="AB35" s="12"/>
      <c r="AC35" s="12"/>
      <c r="AD35" s="12"/>
      <c r="AE35" s="12"/>
      <c r="AF35" s="12"/>
      <c r="AG35" s="12"/>
      <c r="AH35" s="12"/>
      <c r="AI35" s="12"/>
      <c r="AJ35" s="12"/>
      <c r="AK35" s="12"/>
      <c r="AL35" s="12"/>
      <c r="AM35" s="12"/>
      <c r="AN35" s="12"/>
    </row>
    <row r="36" spans="1:40" s="29" customFormat="1" ht="65.099999999999994" customHeight="1">
      <c r="A36" s="20">
        <v>1</v>
      </c>
      <c r="B36" s="21" t="s">
        <v>79</v>
      </c>
      <c r="C36" s="21">
        <v>30</v>
      </c>
      <c r="D36" s="21" t="s">
        <v>298</v>
      </c>
      <c r="E36" s="21" t="s">
        <v>299</v>
      </c>
      <c r="F36" s="21" t="s">
        <v>296</v>
      </c>
      <c r="G36" s="21">
        <v>1</v>
      </c>
      <c r="H36" s="21" t="s">
        <v>282</v>
      </c>
      <c r="I36" s="28" t="s">
        <v>49</v>
      </c>
      <c r="J36" s="21" t="s">
        <v>283</v>
      </c>
      <c r="K36" s="28" t="s">
        <v>49</v>
      </c>
      <c r="L36" s="33" t="s">
        <v>297</v>
      </c>
      <c r="M36" s="30"/>
      <c r="N36" s="30"/>
      <c r="O36" s="24" t="s">
        <v>275</v>
      </c>
      <c r="P36" s="21" t="s">
        <v>88</v>
      </c>
      <c r="Q36" s="21" t="s">
        <v>285</v>
      </c>
      <c r="R36" s="21" t="s">
        <v>89</v>
      </c>
      <c r="S36" s="28" t="s">
        <v>300</v>
      </c>
      <c r="T36" s="28" t="s">
        <v>261</v>
      </c>
      <c r="U36" s="34">
        <v>44562</v>
      </c>
      <c r="V36" s="34">
        <v>44620</v>
      </c>
      <c r="W36" s="21" t="s">
        <v>286</v>
      </c>
      <c r="X36" s="52" t="s">
        <v>131</v>
      </c>
      <c r="Y36" s="21" t="s">
        <v>94</v>
      </c>
      <c r="Z36" s="21" t="s">
        <v>287</v>
      </c>
      <c r="AA36" s="21" t="s">
        <v>193</v>
      </c>
      <c r="AB36" s="12"/>
      <c r="AC36" s="12"/>
      <c r="AD36" s="12"/>
      <c r="AE36" s="12"/>
      <c r="AF36" s="12"/>
      <c r="AG36" s="12"/>
      <c r="AH36" s="12"/>
      <c r="AI36" s="12"/>
      <c r="AJ36" s="12"/>
      <c r="AK36" s="12"/>
      <c r="AL36" s="12"/>
      <c r="AM36" s="12"/>
      <c r="AN36" s="12"/>
    </row>
    <row r="37" spans="1:40" s="29" customFormat="1" ht="65.099999999999994" customHeight="1">
      <c r="A37" s="20">
        <v>1</v>
      </c>
      <c r="B37" s="21" t="s">
        <v>79</v>
      </c>
      <c r="C37" s="21">
        <v>31</v>
      </c>
      <c r="D37" s="21" t="s">
        <v>301</v>
      </c>
      <c r="E37" s="21" t="s">
        <v>302</v>
      </c>
      <c r="F37" s="47" t="s">
        <v>303</v>
      </c>
      <c r="G37" s="49">
        <v>1</v>
      </c>
      <c r="H37" s="47" t="s">
        <v>304</v>
      </c>
      <c r="I37" s="21" t="s">
        <v>49</v>
      </c>
      <c r="J37" s="47" t="s">
        <v>305</v>
      </c>
      <c r="K37" s="47" t="s">
        <v>306</v>
      </c>
      <c r="L37" s="49" t="s">
        <v>307</v>
      </c>
      <c r="M37" s="50"/>
      <c r="N37" s="24" t="s">
        <v>87</v>
      </c>
      <c r="O37" s="30"/>
      <c r="P37" s="47" t="s">
        <v>307</v>
      </c>
      <c r="Q37" s="49" t="s">
        <v>215</v>
      </c>
      <c r="R37" s="47" t="s">
        <v>89</v>
      </c>
      <c r="S37" s="28" t="s">
        <v>300</v>
      </c>
      <c r="T37" s="28" t="s">
        <v>160</v>
      </c>
      <c r="U37" s="53">
        <v>44562</v>
      </c>
      <c r="V37" s="53">
        <v>44926</v>
      </c>
      <c r="W37" s="54" t="s">
        <v>308</v>
      </c>
      <c r="X37" s="21" t="s">
        <v>309</v>
      </c>
      <c r="Y37" s="21" t="s">
        <v>94</v>
      </c>
      <c r="Z37" s="21" t="s">
        <v>253</v>
      </c>
      <c r="AA37" s="47" t="s">
        <v>132</v>
      </c>
      <c r="AB37" s="55"/>
      <c r="AC37" s="12"/>
      <c r="AD37" s="12"/>
      <c r="AE37" s="12"/>
      <c r="AF37" s="12"/>
      <c r="AG37" s="12"/>
      <c r="AH37" s="12"/>
      <c r="AI37" s="12"/>
      <c r="AJ37" s="12"/>
      <c r="AK37" s="12"/>
      <c r="AL37" s="12"/>
      <c r="AM37" s="12"/>
      <c r="AN37" s="12"/>
    </row>
    <row r="38" spans="1:40" s="29" customFormat="1" ht="65.099999999999994" customHeight="1">
      <c r="A38" s="20">
        <v>1</v>
      </c>
      <c r="B38" s="21" t="s">
        <v>79</v>
      </c>
      <c r="C38" s="21">
        <v>32</v>
      </c>
      <c r="D38" s="21" t="s">
        <v>310</v>
      </c>
      <c r="E38" s="21" t="s">
        <v>311</v>
      </c>
      <c r="F38" s="21" t="s">
        <v>312</v>
      </c>
      <c r="G38" s="28" t="s">
        <v>313</v>
      </c>
      <c r="H38" s="21" t="s">
        <v>314</v>
      </c>
      <c r="I38" s="21" t="s">
        <v>49</v>
      </c>
      <c r="J38" s="28" t="s">
        <v>315</v>
      </c>
      <c r="K38" s="21" t="s">
        <v>85</v>
      </c>
      <c r="L38" s="28" t="s">
        <v>316</v>
      </c>
      <c r="M38" s="30"/>
      <c r="N38" s="30"/>
      <c r="O38" s="24" t="s">
        <v>87</v>
      </c>
      <c r="P38" s="21" t="s">
        <v>88</v>
      </c>
      <c r="Q38" s="28" t="s">
        <v>316</v>
      </c>
      <c r="R38" s="21" t="s">
        <v>317</v>
      </c>
      <c r="S38" s="28" t="s">
        <v>261</v>
      </c>
      <c r="T38" s="28" t="s">
        <v>261</v>
      </c>
      <c r="U38" s="56">
        <v>44562</v>
      </c>
      <c r="V38" s="34">
        <v>44926</v>
      </c>
      <c r="W38" s="30" t="s">
        <v>318</v>
      </c>
      <c r="X38" s="21" t="s">
        <v>131</v>
      </c>
      <c r="Y38" s="21" t="s">
        <v>94</v>
      </c>
      <c r="Z38" s="21" t="s">
        <v>95</v>
      </c>
      <c r="AA38" s="21" t="s">
        <v>319</v>
      </c>
      <c r="AB38" s="12"/>
      <c r="AC38" s="12"/>
      <c r="AD38" s="12"/>
      <c r="AE38" s="12"/>
      <c r="AF38" s="12"/>
      <c r="AG38" s="12"/>
      <c r="AH38" s="12"/>
      <c r="AI38" s="12"/>
      <c r="AJ38" s="12"/>
      <c r="AK38" s="12"/>
      <c r="AL38" s="12"/>
      <c r="AM38" s="12"/>
      <c r="AN38" s="12"/>
    </row>
    <row r="39" spans="1:40" s="29" customFormat="1" ht="65.099999999999994" customHeight="1">
      <c r="A39" s="20">
        <v>1</v>
      </c>
      <c r="B39" s="21" t="s">
        <v>79</v>
      </c>
      <c r="C39" s="21">
        <v>33</v>
      </c>
      <c r="D39" s="51" t="s">
        <v>320</v>
      </c>
      <c r="E39" s="51" t="s">
        <v>321</v>
      </c>
      <c r="F39" s="51" t="s">
        <v>312</v>
      </c>
      <c r="G39" s="51" t="s">
        <v>313</v>
      </c>
      <c r="H39" s="51" t="s">
        <v>322</v>
      </c>
      <c r="I39" s="51" t="s">
        <v>49</v>
      </c>
      <c r="J39" s="51" t="s">
        <v>315</v>
      </c>
      <c r="K39" s="51" t="s">
        <v>85</v>
      </c>
      <c r="L39" s="51" t="s">
        <v>316</v>
      </c>
      <c r="M39" s="57"/>
      <c r="N39" s="57"/>
      <c r="O39" s="43" t="s">
        <v>87</v>
      </c>
      <c r="P39" s="21" t="s">
        <v>88</v>
      </c>
      <c r="Q39" s="51" t="s">
        <v>316</v>
      </c>
      <c r="R39" s="51" t="s">
        <v>317</v>
      </c>
      <c r="S39" s="51" t="s">
        <v>261</v>
      </c>
      <c r="T39" s="51" t="s">
        <v>261</v>
      </c>
      <c r="U39" s="58">
        <v>44562</v>
      </c>
      <c r="V39" s="58">
        <v>44926</v>
      </c>
      <c r="W39" s="59" t="s">
        <v>318</v>
      </c>
      <c r="X39" s="21" t="s">
        <v>131</v>
      </c>
      <c r="Y39" s="60" t="s">
        <v>94</v>
      </c>
      <c r="Z39" s="60" t="s">
        <v>95</v>
      </c>
      <c r="AA39" s="60" t="s">
        <v>319</v>
      </c>
      <c r="AB39" s="12"/>
      <c r="AC39" s="12"/>
      <c r="AD39" s="12"/>
      <c r="AE39" s="12"/>
      <c r="AF39" s="12"/>
      <c r="AG39" s="12"/>
      <c r="AH39" s="12"/>
      <c r="AI39" s="12"/>
      <c r="AJ39" s="12"/>
      <c r="AK39" s="12"/>
      <c r="AL39" s="12"/>
      <c r="AM39" s="12"/>
      <c r="AN39" s="12"/>
    </row>
    <row r="40" spans="1:40" s="29" customFormat="1" ht="65.099999999999994" customHeight="1">
      <c r="A40" s="20">
        <v>1</v>
      </c>
      <c r="B40" s="21" t="s">
        <v>79</v>
      </c>
      <c r="C40" s="21">
        <v>34</v>
      </c>
      <c r="D40" s="21" t="s">
        <v>668</v>
      </c>
      <c r="E40" s="21" t="s">
        <v>323</v>
      </c>
      <c r="F40" s="21" t="s">
        <v>202</v>
      </c>
      <c r="G40" s="33">
        <v>1</v>
      </c>
      <c r="H40" s="21" t="s">
        <v>324</v>
      </c>
      <c r="I40" s="28" t="s">
        <v>49</v>
      </c>
      <c r="J40" s="21" t="s">
        <v>315</v>
      </c>
      <c r="K40" s="21" t="s">
        <v>325</v>
      </c>
      <c r="L40" s="21" t="s">
        <v>259</v>
      </c>
      <c r="M40" s="30"/>
      <c r="N40" s="30"/>
      <c r="O40" s="24" t="s">
        <v>87</v>
      </c>
      <c r="P40" s="21" t="s">
        <v>88</v>
      </c>
      <c r="Q40" s="21" t="s">
        <v>260</v>
      </c>
      <c r="R40" s="21" t="s">
        <v>89</v>
      </c>
      <c r="S40" s="21" t="s">
        <v>159</v>
      </c>
      <c r="T40" s="21" t="s">
        <v>250</v>
      </c>
      <c r="U40" s="34">
        <v>44588</v>
      </c>
      <c r="V40" s="34">
        <v>44834</v>
      </c>
      <c r="W40" s="35" t="s">
        <v>326</v>
      </c>
      <c r="X40" s="21" t="s">
        <v>131</v>
      </c>
      <c r="Y40" s="21" t="s">
        <v>94</v>
      </c>
      <c r="Z40" s="21" t="s">
        <v>253</v>
      </c>
      <c r="AA40" s="21" t="s">
        <v>254</v>
      </c>
      <c r="AB40" s="12"/>
      <c r="AC40" s="12"/>
      <c r="AD40" s="12"/>
      <c r="AE40" s="12"/>
      <c r="AF40" s="12"/>
      <c r="AG40" s="12"/>
      <c r="AH40" s="12"/>
      <c r="AI40" s="12"/>
      <c r="AJ40" s="12"/>
      <c r="AK40" s="12"/>
      <c r="AL40" s="12"/>
      <c r="AM40" s="12"/>
      <c r="AN40" s="12"/>
    </row>
    <row r="41" spans="1:40" s="29" customFormat="1" ht="65.099999999999994" customHeight="1">
      <c r="A41" s="20">
        <v>1</v>
      </c>
      <c r="B41" s="21" t="s">
        <v>79</v>
      </c>
      <c r="C41" s="21">
        <v>35</v>
      </c>
      <c r="D41" s="21" t="s">
        <v>327</v>
      </c>
      <c r="E41" s="21" t="s">
        <v>328</v>
      </c>
      <c r="F41" s="21" t="s">
        <v>329</v>
      </c>
      <c r="G41" s="33">
        <v>1</v>
      </c>
      <c r="H41" s="21" t="s">
        <v>330</v>
      </c>
      <c r="I41" s="28" t="s">
        <v>49</v>
      </c>
      <c r="J41" s="21" t="s">
        <v>331</v>
      </c>
      <c r="K41" s="21" t="s">
        <v>157</v>
      </c>
      <c r="L41" s="21" t="s">
        <v>332</v>
      </c>
      <c r="M41" s="30"/>
      <c r="N41" s="24" t="s">
        <v>87</v>
      </c>
      <c r="O41" s="24" t="s">
        <v>87</v>
      </c>
      <c r="P41" s="21" t="s">
        <v>88</v>
      </c>
      <c r="Q41" s="21" t="s">
        <v>333</v>
      </c>
      <c r="R41" s="21" t="s">
        <v>334</v>
      </c>
      <c r="S41" s="21" t="s">
        <v>261</v>
      </c>
      <c r="T41" s="21" t="s">
        <v>261</v>
      </c>
      <c r="U41" s="34">
        <v>44576</v>
      </c>
      <c r="V41" s="34">
        <v>44635</v>
      </c>
      <c r="W41" s="35" t="s">
        <v>326</v>
      </c>
      <c r="X41" s="21" t="s">
        <v>131</v>
      </c>
      <c r="Y41" s="21" t="s">
        <v>94</v>
      </c>
      <c r="Z41" s="21" t="s">
        <v>253</v>
      </c>
      <c r="AA41" s="21" t="s">
        <v>254</v>
      </c>
      <c r="AB41" s="12"/>
      <c r="AC41" s="12"/>
      <c r="AD41" s="12"/>
      <c r="AE41" s="12"/>
      <c r="AF41" s="12"/>
      <c r="AG41" s="12"/>
      <c r="AH41" s="12"/>
      <c r="AI41" s="12"/>
      <c r="AJ41" s="12"/>
      <c r="AK41" s="12"/>
      <c r="AL41" s="12"/>
      <c r="AM41" s="12"/>
      <c r="AN41" s="12"/>
    </row>
    <row r="42" spans="1:40" s="29" customFormat="1" ht="65.099999999999994" customHeight="1">
      <c r="A42" s="20">
        <v>1</v>
      </c>
      <c r="B42" s="21" t="s">
        <v>79</v>
      </c>
      <c r="C42" s="21">
        <v>36</v>
      </c>
      <c r="D42" s="21" t="s">
        <v>335</v>
      </c>
      <c r="E42" s="21" t="s">
        <v>336</v>
      </c>
      <c r="F42" s="21" t="s">
        <v>337</v>
      </c>
      <c r="G42" s="30">
        <v>1</v>
      </c>
      <c r="H42" s="21" t="s">
        <v>338</v>
      </c>
      <c r="I42" s="28" t="s">
        <v>49</v>
      </c>
      <c r="J42" s="21" t="s">
        <v>339</v>
      </c>
      <c r="K42" s="21" t="s">
        <v>85</v>
      </c>
      <c r="L42" s="21" t="s">
        <v>259</v>
      </c>
      <c r="M42" s="61"/>
      <c r="N42" s="61"/>
      <c r="O42" s="24" t="s">
        <v>87</v>
      </c>
      <c r="P42" s="21" t="s">
        <v>88</v>
      </c>
      <c r="Q42" s="21" t="s">
        <v>340</v>
      </c>
      <c r="R42" s="21" t="s">
        <v>341</v>
      </c>
      <c r="S42" s="21" t="s">
        <v>159</v>
      </c>
      <c r="T42" s="21" t="s">
        <v>342</v>
      </c>
      <c r="U42" s="34">
        <v>44805</v>
      </c>
      <c r="V42" s="34">
        <v>44926</v>
      </c>
      <c r="W42" s="35" t="s">
        <v>326</v>
      </c>
      <c r="X42" s="21" t="s">
        <v>131</v>
      </c>
      <c r="Y42" s="21" t="s">
        <v>94</v>
      </c>
      <c r="Z42" s="21" t="s">
        <v>253</v>
      </c>
      <c r="AA42" s="21" t="s">
        <v>254</v>
      </c>
      <c r="AB42" s="12"/>
      <c r="AC42" s="12"/>
      <c r="AD42" s="12"/>
      <c r="AE42" s="12"/>
      <c r="AF42" s="12"/>
      <c r="AG42" s="12"/>
      <c r="AH42" s="12"/>
      <c r="AI42" s="12"/>
      <c r="AJ42" s="12"/>
      <c r="AK42" s="12"/>
      <c r="AL42" s="12"/>
      <c r="AM42" s="12"/>
      <c r="AN42" s="12"/>
    </row>
    <row r="43" spans="1:40" s="29" customFormat="1" ht="65.099999999999994" customHeight="1">
      <c r="A43" s="20">
        <v>1</v>
      </c>
      <c r="B43" s="21" t="s">
        <v>79</v>
      </c>
      <c r="C43" s="21">
        <v>37</v>
      </c>
      <c r="D43" s="21" t="s">
        <v>343</v>
      </c>
      <c r="E43" s="21" t="s">
        <v>344</v>
      </c>
      <c r="F43" s="21" t="s">
        <v>345</v>
      </c>
      <c r="G43" s="30">
        <v>3</v>
      </c>
      <c r="H43" s="21" t="s">
        <v>346</v>
      </c>
      <c r="I43" s="28" t="s">
        <v>49</v>
      </c>
      <c r="J43" s="21" t="s">
        <v>347</v>
      </c>
      <c r="K43" s="21" t="s">
        <v>85</v>
      </c>
      <c r="L43" s="21" t="s">
        <v>348</v>
      </c>
      <c r="M43" s="24" t="s">
        <v>87</v>
      </c>
      <c r="N43" s="61"/>
      <c r="O43" s="61"/>
      <c r="P43" s="21" t="s">
        <v>349</v>
      </c>
      <c r="Q43" s="21" t="s">
        <v>349</v>
      </c>
      <c r="R43" s="33" t="s">
        <v>350</v>
      </c>
      <c r="S43" s="21" t="s">
        <v>90</v>
      </c>
      <c r="T43" s="21" t="s">
        <v>250</v>
      </c>
      <c r="U43" s="34">
        <v>44591</v>
      </c>
      <c r="V43" s="34">
        <v>44926</v>
      </c>
      <c r="W43" s="35" t="s">
        <v>326</v>
      </c>
      <c r="X43" s="21" t="s">
        <v>131</v>
      </c>
      <c r="Y43" s="21" t="s">
        <v>94</v>
      </c>
      <c r="Z43" s="21" t="s">
        <v>253</v>
      </c>
      <c r="AA43" s="21" t="s">
        <v>351</v>
      </c>
      <c r="AB43" s="12"/>
      <c r="AC43" s="12"/>
      <c r="AD43" s="12"/>
      <c r="AE43" s="12"/>
      <c r="AF43" s="12"/>
      <c r="AG43" s="12"/>
      <c r="AH43" s="12"/>
      <c r="AI43" s="12"/>
      <c r="AJ43" s="12"/>
      <c r="AK43" s="12"/>
      <c r="AL43" s="12"/>
      <c r="AM43" s="12"/>
      <c r="AN43" s="12"/>
    </row>
    <row r="44" spans="1:40" s="29" customFormat="1" ht="65.099999999999994" customHeight="1">
      <c r="A44" s="20">
        <v>1</v>
      </c>
      <c r="B44" s="21" t="s">
        <v>79</v>
      </c>
      <c r="C44" s="21">
        <v>38</v>
      </c>
      <c r="D44" s="21" t="s">
        <v>352</v>
      </c>
      <c r="E44" s="21" t="s">
        <v>353</v>
      </c>
      <c r="F44" s="21" t="s">
        <v>337</v>
      </c>
      <c r="G44" s="30">
        <v>2</v>
      </c>
      <c r="H44" s="21" t="s">
        <v>354</v>
      </c>
      <c r="I44" s="28" t="s">
        <v>49</v>
      </c>
      <c r="J44" s="21" t="s">
        <v>355</v>
      </c>
      <c r="K44" s="21" t="s">
        <v>85</v>
      </c>
      <c r="L44" s="21" t="s">
        <v>259</v>
      </c>
      <c r="M44" s="61"/>
      <c r="N44" s="61"/>
      <c r="O44" s="24" t="s">
        <v>87</v>
      </c>
      <c r="P44" s="21" t="s">
        <v>88</v>
      </c>
      <c r="Q44" s="21" t="s">
        <v>260</v>
      </c>
      <c r="R44" s="21" t="s">
        <v>89</v>
      </c>
      <c r="S44" s="21" t="s">
        <v>159</v>
      </c>
      <c r="T44" s="21" t="s">
        <v>250</v>
      </c>
      <c r="U44" s="34">
        <v>44562</v>
      </c>
      <c r="V44" s="34">
        <v>44803</v>
      </c>
      <c r="W44" s="35" t="s">
        <v>326</v>
      </c>
      <c r="X44" s="21" t="s">
        <v>131</v>
      </c>
      <c r="Y44" s="21" t="s">
        <v>94</v>
      </c>
      <c r="Z44" s="21" t="s">
        <v>253</v>
      </c>
      <c r="AA44" s="21" t="s">
        <v>351</v>
      </c>
      <c r="AB44" s="12"/>
      <c r="AC44" s="12"/>
      <c r="AD44" s="12"/>
      <c r="AE44" s="12"/>
      <c r="AF44" s="12"/>
      <c r="AG44" s="12"/>
      <c r="AH44" s="12"/>
      <c r="AI44" s="12"/>
      <c r="AJ44" s="12"/>
      <c r="AK44" s="12"/>
      <c r="AL44" s="12"/>
      <c r="AM44" s="12"/>
      <c r="AN44" s="12"/>
    </row>
    <row r="45" spans="1:40" s="29" customFormat="1" ht="65.099999999999994" customHeight="1">
      <c r="A45" s="62">
        <v>2</v>
      </c>
      <c r="B45" s="21" t="s">
        <v>356</v>
      </c>
      <c r="C45" s="21">
        <v>39</v>
      </c>
      <c r="D45" s="21" t="s">
        <v>357</v>
      </c>
      <c r="E45" s="21" t="s">
        <v>358</v>
      </c>
      <c r="F45" s="21" t="s">
        <v>359</v>
      </c>
      <c r="G45" s="33">
        <v>1</v>
      </c>
      <c r="H45" s="21" t="s">
        <v>360</v>
      </c>
      <c r="I45" s="30" t="s">
        <v>49</v>
      </c>
      <c r="J45" s="30" t="s">
        <v>49</v>
      </c>
      <c r="K45" s="30" t="s">
        <v>49</v>
      </c>
      <c r="L45" s="30" t="s">
        <v>49</v>
      </c>
      <c r="M45" s="30" t="s">
        <v>49</v>
      </c>
      <c r="N45" s="30" t="s">
        <v>49</v>
      </c>
      <c r="O45" s="30" t="s">
        <v>49</v>
      </c>
      <c r="P45" s="30" t="s">
        <v>49</v>
      </c>
      <c r="Q45" s="30" t="s">
        <v>49</v>
      </c>
      <c r="R45" s="30" t="s">
        <v>49</v>
      </c>
      <c r="S45" s="30" t="s">
        <v>49</v>
      </c>
      <c r="T45" s="30" t="s">
        <v>49</v>
      </c>
      <c r="U45" s="34">
        <v>44576</v>
      </c>
      <c r="V45" s="34">
        <v>44620</v>
      </c>
      <c r="W45" s="35" t="s">
        <v>326</v>
      </c>
      <c r="X45" s="21" t="s">
        <v>131</v>
      </c>
      <c r="Y45" s="21" t="s">
        <v>94</v>
      </c>
      <c r="Z45" s="21" t="s">
        <v>253</v>
      </c>
      <c r="AA45" s="21" t="s">
        <v>254</v>
      </c>
      <c r="AB45" s="12"/>
      <c r="AC45" s="12"/>
      <c r="AD45" s="12"/>
      <c r="AE45" s="12"/>
      <c r="AF45" s="12"/>
      <c r="AG45" s="12"/>
      <c r="AH45" s="12"/>
      <c r="AI45" s="12"/>
      <c r="AJ45" s="12"/>
      <c r="AK45" s="12"/>
      <c r="AL45" s="12"/>
      <c r="AM45" s="12"/>
      <c r="AN45" s="12"/>
    </row>
    <row r="46" spans="1:40" s="29" customFormat="1" ht="65.099999999999994" customHeight="1">
      <c r="A46" s="62">
        <v>2</v>
      </c>
      <c r="B46" s="21" t="s">
        <v>356</v>
      </c>
      <c r="C46" s="21">
        <v>40</v>
      </c>
      <c r="D46" s="21" t="s">
        <v>361</v>
      </c>
      <c r="E46" s="21" t="s">
        <v>362</v>
      </c>
      <c r="F46" s="21" t="s">
        <v>363</v>
      </c>
      <c r="G46" s="33">
        <v>1</v>
      </c>
      <c r="H46" s="21" t="s">
        <v>364</v>
      </c>
      <c r="I46" s="30" t="s">
        <v>49</v>
      </c>
      <c r="J46" s="30" t="s">
        <v>49</v>
      </c>
      <c r="K46" s="30" t="s">
        <v>49</v>
      </c>
      <c r="L46" s="30" t="s">
        <v>49</v>
      </c>
      <c r="M46" s="30" t="s">
        <v>49</v>
      </c>
      <c r="N46" s="30" t="s">
        <v>49</v>
      </c>
      <c r="O46" s="30" t="s">
        <v>49</v>
      </c>
      <c r="P46" s="30" t="s">
        <v>49</v>
      </c>
      <c r="Q46" s="30" t="s">
        <v>49</v>
      </c>
      <c r="R46" s="30" t="s">
        <v>49</v>
      </c>
      <c r="S46" s="30" t="s">
        <v>49</v>
      </c>
      <c r="T46" s="30" t="s">
        <v>49</v>
      </c>
      <c r="U46" s="34">
        <v>44576</v>
      </c>
      <c r="V46" s="34">
        <v>44620</v>
      </c>
      <c r="W46" s="35" t="s">
        <v>326</v>
      </c>
      <c r="X46" s="21" t="s">
        <v>131</v>
      </c>
      <c r="Y46" s="21" t="s">
        <v>94</v>
      </c>
      <c r="Z46" s="21" t="s">
        <v>253</v>
      </c>
      <c r="AA46" s="21" t="s">
        <v>254</v>
      </c>
      <c r="AB46" s="12"/>
      <c r="AC46" s="12"/>
      <c r="AD46" s="12"/>
      <c r="AE46" s="12"/>
      <c r="AF46" s="12"/>
      <c r="AG46" s="12"/>
      <c r="AH46" s="12"/>
      <c r="AI46" s="12"/>
      <c r="AJ46" s="12"/>
      <c r="AK46" s="12"/>
      <c r="AL46" s="12"/>
      <c r="AM46" s="12"/>
      <c r="AN46" s="12"/>
    </row>
    <row r="47" spans="1:40" s="29" customFormat="1" ht="65.099999999999994" customHeight="1">
      <c r="A47" s="62">
        <v>2</v>
      </c>
      <c r="B47" s="21" t="s">
        <v>356</v>
      </c>
      <c r="C47" s="21">
        <v>41</v>
      </c>
      <c r="D47" s="21" t="s">
        <v>365</v>
      </c>
      <c r="E47" s="21" t="s">
        <v>366</v>
      </c>
      <c r="F47" s="21" t="s">
        <v>367</v>
      </c>
      <c r="G47" s="21">
        <v>3</v>
      </c>
      <c r="H47" s="21" t="s">
        <v>368</v>
      </c>
      <c r="I47" s="30" t="s">
        <v>49</v>
      </c>
      <c r="J47" s="30" t="s">
        <v>49</v>
      </c>
      <c r="K47" s="30" t="s">
        <v>49</v>
      </c>
      <c r="L47" s="30" t="s">
        <v>49</v>
      </c>
      <c r="M47" s="30" t="s">
        <v>49</v>
      </c>
      <c r="N47" s="30" t="s">
        <v>49</v>
      </c>
      <c r="O47" s="30" t="s">
        <v>49</v>
      </c>
      <c r="P47" s="30" t="s">
        <v>49</v>
      </c>
      <c r="Q47" s="30" t="s">
        <v>49</v>
      </c>
      <c r="R47" s="30" t="s">
        <v>49</v>
      </c>
      <c r="S47" s="30" t="s">
        <v>49</v>
      </c>
      <c r="T47" s="30" t="s">
        <v>49</v>
      </c>
      <c r="U47" s="34">
        <v>44588</v>
      </c>
      <c r="V47" s="34">
        <v>44926</v>
      </c>
      <c r="W47" s="35" t="s">
        <v>326</v>
      </c>
      <c r="X47" s="21" t="s">
        <v>131</v>
      </c>
      <c r="Y47" s="21" t="s">
        <v>94</v>
      </c>
      <c r="Z47" s="21" t="s">
        <v>253</v>
      </c>
      <c r="AA47" s="21" t="s">
        <v>254</v>
      </c>
      <c r="AB47" s="12"/>
      <c r="AC47" s="12"/>
      <c r="AD47" s="12"/>
      <c r="AE47" s="12"/>
      <c r="AF47" s="12"/>
      <c r="AG47" s="12"/>
      <c r="AH47" s="12"/>
      <c r="AI47" s="12"/>
      <c r="AJ47" s="12"/>
      <c r="AK47" s="12"/>
      <c r="AL47" s="12"/>
      <c r="AM47" s="12"/>
      <c r="AN47" s="12"/>
    </row>
    <row r="48" spans="1:40" s="29" customFormat="1" ht="65.099999999999994" customHeight="1">
      <c r="A48" s="62">
        <v>2</v>
      </c>
      <c r="B48" s="21" t="s">
        <v>356</v>
      </c>
      <c r="C48" s="21">
        <v>42</v>
      </c>
      <c r="D48" s="21" t="s">
        <v>369</v>
      </c>
      <c r="E48" s="21" t="s">
        <v>370</v>
      </c>
      <c r="F48" s="21" t="s">
        <v>371</v>
      </c>
      <c r="G48" s="21">
        <v>1</v>
      </c>
      <c r="H48" s="21" t="s">
        <v>371</v>
      </c>
      <c r="I48" s="30" t="s">
        <v>49</v>
      </c>
      <c r="J48" s="30" t="s">
        <v>49</v>
      </c>
      <c r="K48" s="30" t="s">
        <v>49</v>
      </c>
      <c r="L48" s="30" t="s">
        <v>49</v>
      </c>
      <c r="M48" s="30" t="s">
        <v>49</v>
      </c>
      <c r="N48" s="30" t="s">
        <v>49</v>
      </c>
      <c r="O48" s="30" t="s">
        <v>49</v>
      </c>
      <c r="P48" s="30" t="s">
        <v>49</v>
      </c>
      <c r="Q48" s="30" t="s">
        <v>49</v>
      </c>
      <c r="R48" s="30" t="s">
        <v>49</v>
      </c>
      <c r="S48" s="30" t="s">
        <v>49</v>
      </c>
      <c r="T48" s="30" t="s">
        <v>49</v>
      </c>
      <c r="U48" s="34">
        <v>44571</v>
      </c>
      <c r="V48" s="34">
        <v>44603</v>
      </c>
      <c r="W48" s="35" t="s">
        <v>326</v>
      </c>
      <c r="X48" s="21" t="s">
        <v>131</v>
      </c>
      <c r="Y48" s="21" t="s">
        <v>94</v>
      </c>
      <c r="Z48" s="21" t="s">
        <v>253</v>
      </c>
      <c r="AA48" s="21" t="s">
        <v>254</v>
      </c>
      <c r="AB48" s="12"/>
      <c r="AC48" s="12"/>
      <c r="AD48" s="12"/>
      <c r="AE48" s="12"/>
      <c r="AF48" s="12"/>
      <c r="AG48" s="12"/>
      <c r="AH48" s="12"/>
      <c r="AI48" s="12"/>
      <c r="AJ48" s="12"/>
      <c r="AK48" s="12"/>
      <c r="AL48" s="12"/>
      <c r="AM48" s="12"/>
      <c r="AN48" s="12"/>
    </row>
    <row r="49" spans="1:40" s="29" customFormat="1" ht="65.099999999999994" customHeight="1">
      <c r="A49" s="62">
        <v>2</v>
      </c>
      <c r="B49" s="21" t="s">
        <v>356</v>
      </c>
      <c r="C49" s="21">
        <v>43</v>
      </c>
      <c r="D49" s="21" t="s">
        <v>372</v>
      </c>
      <c r="E49" s="21" t="s">
        <v>373</v>
      </c>
      <c r="F49" s="21" t="s">
        <v>374</v>
      </c>
      <c r="G49" s="33">
        <v>2</v>
      </c>
      <c r="H49" s="21" t="s">
        <v>375</v>
      </c>
      <c r="I49" s="30" t="s">
        <v>49</v>
      </c>
      <c r="J49" s="30" t="s">
        <v>49</v>
      </c>
      <c r="K49" s="30" t="s">
        <v>49</v>
      </c>
      <c r="L49" s="30" t="s">
        <v>49</v>
      </c>
      <c r="M49" s="30" t="s">
        <v>49</v>
      </c>
      <c r="N49" s="30" t="s">
        <v>49</v>
      </c>
      <c r="O49" s="30" t="s">
        <v>49</v>
      </c>
      <c r="P49" s="30" t="s">
        <v>49</v>
      </c>
      <c r="Q49" s="30" t="s">
        <v>49</v>
      </c>
      <c r="R49" s="30" t="s">
        <v>49</v>
      </c>
      <c r="S49" s="30" t="s">
        <v>49</v>
      </c>
      <c r="T49" s="30" t="s">
        <v>49</v>
      </c>
      <c r="U49" s="34">
        <v>44652</v>
      </c>
      <c r="V49" s="34">
        <v>44926</v>
      </c>
      <c r="W49" s="35" t="s">
        <v>326</v>
      </c>
      <c r="X49" s="21" t="s">
        <v>131</v>
      </c>
      <c r="Y49" s="21" t="s">
        <v>94</v>
      </c>
      <c r="Z49" s="21" t="s">
        <v>253</v>
      </c>
      <c r="AA49" s="21" t="s">
        <v>254</v>
      </c>
      <c r="AB49" s="12"/>
      <c r="AC49" s="12"/>
      <c r="AD49" s="12"/>
      <c r="AE49" s="12"/>
      <c r="AF49" s="12"/>
      <c r="AG49" s="12"/>
      <c r="AH49" s="12"/>
      <c r="AI49" s="12"/>
      <c r="AJ49" s="12"/>
      <c r="AK49" s="12"/>
      <c r="AL49" s="12"/>
      <c r="AM49" s="12"/>
      <c r="AN49" s="12"/>
    </row>
    <row r="50" spans="1:40" s="29" customFormat="1" ht="65.099999999999994" customHeight="1">
      <c r="A50" s="62">
        <v>2</v>
      </c>
      <c r="B50" s="21" t="s">
        <v>356</v>
      </c>
      <c r="C50" s="21">
        <v>44</v>
      </c>
      <c r="D50" s="21" t="s">
        <v>376</v>
      </c>
      <c r="E50" s="21" t="s">
        <v>377</v>
      </c>
      <c r="F50" s="21" t="s">
        <v>378</v>
      </c>
      <c r="G50" s="33">
        <v>3</v>
      </c>
      <c r="H50" s="21" t="s">
        <v>379</v>
      </c>
      <c r="I50" s="30" t="s">
        <v>49</v>
      </c>
      <c r="J50" s="30" t="s">
        <v>49</v>
      </c>
      <c r="K50" s="30" t="s">
        <v>49</v>
      </c>
      <c r="L50" s="30" t="s">
        <v>49</v>
      </c>
      <c r="M50" s="30" t="s">
        <v>49</v>
      </c>
      <c r="N50" s="30" t="s">
        <v>49</v>
      </c>
      <c r="O50" s="30" t="s">
        <v>49</v>
      </c>
      <c r="P50" s="30" t="s">
        <v>49</v>
      </c>
      <c r="Q50" s="30" t="s">
        <v>49</v>
      </c>
      <c r="R50" s="30" t="s">
        <v>49</v>
      </c>
      <c r="S50" s="30" t="s">
        <v>49</v>
      </c>
      <c r="T50" s="30" t="s">
        <v>49</v>
      </c>
      <c r="U50" s="34">
        <v>44588</v>
      </c>
      <c r="V50" s="34">
        <v>44926</v>
      </c>
      <c r="W50" s="35" t="s">
        <v>326</v>
      </c>
      <c r="X50" s="21" t="s">
        <v>131</v>
      </c>
      <c r="Y50" s="21" t="s">
        <v>94</v>
      </c>
      <c r="Z50" s="21" t="s">
        <v>253</v>
      </c>
      <c r="AA50" s="21" t="s">
        <v>254</v>
      </c>
      <c r="AB50" s="12"/>
      <c r="AC50" s="12"/>
      <c r="AD50" s="12"/>
      <c r="AE50" s="12"/>
      <c r="AF50" s="12"/>
      <c r="AG50" s="12"/>
      <c r="AH50" s="12"/>
      <c r="AI50" s="12"/>
      <c r="AJ50" s="12"/>
      <c r="AK50" s="12"/>
      <c r="AL50" s="12"/>
      <c r="AM50" s="12"/>
      <c r="AN50" s="12"/>
    </row>
    <row r="51" spans="1:40" s="29" customFormat="1" ht="65.099999999999994" customHeight="1">
      <c r="A51" s="62">
        <v>2</v>
      </c>
      <c r="B51" s="21" t="s">
        <v>356</v>
      </c>
      <c r="C51" s="21">
        <v>45</v>
      </c>
      <c r="D51" s="21" t="s">
        <v>380</v>
      </c>
      <c r="E51" s="21" t="s">
        <v>381</v>
      </c>
      <c r="F51" s="21" t="s">
        <v>382</v>
      </c>
      <c r="G51" s="33">
        <v>1</v>
      </c>
      <c r="H51" s="21" t="s">
        <v>383</v>
      </c>
      <c r="I51" s="30" t="s">
        <v>49</v>
      </c>
      <c r="J51" s="30" t="s">
        <v>49</v>
      </c>
      <c r="K51" s="30" t="s">
        <v>49</v>
      </c>
      <c r="L51" s="30" t="s">
        <v>49</v>
      </c>
      <c r="M51" s="30" t="s">
        <v>49</v>
      </c>
      <c r="N51" s="30" t="s">
        <v>49</v>
      </c>
      <c r="O51" s="30" t="s">
        <v>49</v>
      </c>
      <c r="P51" s="30" t="s">
        <v>49</v>
      </c>
      <c r="Q51" s="30" t="s">
        <v>49</v>
      </c>
      <c r="R51" s="30" t="s">
        <v>49</v>
      </c>
      <c r="S51" s="30" t="s">
        <v>49</v>
      </c>
      <c r="T51" s="30" t="s">
        <v>49</v>
      </c>
      <c r="U51" s="34">
        <v>44743</v>
      </c>
      <c r="V51" s="34">
        <v>44926</v>
      </c>
      <c r="W51" s="35" t="s">
        <v>326</v>
      </c>
      <c r="X51" s="21" t="s">
        <v>131</v>
      </c>
      <c r="Y51" s="21" t="s">
        <v>94</v>
      </c>
      <c r="Z51" s="21" t="s">
        <v>253</v>
      </c>
      <c r="AA51" s="21" t="s">
        <v>254</v>
      </c>
      <c r="AB51" s="12"/>
      <c r="AC51" s="12"/>
      <c r="AD51" s="12"/>
      <c r="AE51" s="12"/>
      <c r="AF51" s="12"/>
      <c r="AG51" s="12"/>
      <c r="AH51" s="12"/>
      <c r="AI51" s="12"/>
      <c r="AJ51" s="12"/>
      <c r="AK51" s="12"/>
      <c r="AL51" s="12"/>
      <c r="AM51" s="12"/>
      <c r="AN51" s="12"/>
    </row>
    <row r="52" spans="1:40" s="29" customFormat="1" ht="65.099999999999994" customHeight="1">
      <c r="A52" s="62">
        <v>2</v>
      </c>
      <c r="B52" s="21" t="s">
        <v>356</v>
      </c>
      <c r="C52" s="21">
        <v>46</v>
      </c>
      <c r="D52" s="21" t="s">
        <v>563</v>
      </c>
      <c r="E52" s="21" t="s">
        <v>384</v>
      </c>
      <c r="F52" s="21" t="s">
        <v>385</v>
      </c>
      <c r="G52" s="33">
        <v>1</v>
      </c>
      <c r="H52" s="21" t="s">
        <v>375</v>
      </c>
      <c r="I52" s="30" t="s">
        <v>49</v>
      </c>
      <c r="J52" s="30" t="s">
        <v>49</v>
      </c>
      <c r="K52" s="30" t="s">
        <v>49</v>
      </c>
      <c r="L52" s="30" t="s">
        <v>49</v>
      </c>
      <c r="M52" s="30" t="s">
        <v>49</v>
      </c>
      <c r="N52" s="30" t="s">
        <v>49</v>
      </c>
      <c r="O52" s="30" t="s">
        <v>49</v>
      </c>
      <c r="P52" s="30" t="s">
        <v>49</v>
      </c>
      <c r="Q52" s="30" t="s">
        <v>49</v>
      </c>
      <c r="R52" s="30" t="s">
        <v>49</v>
      </c>
      <c r="S52" s="30" t="s">
        <v>49</v>
      </c>
      <c r="T52" s="30" t="s">
        <v>49</v>
      </c>
      <c r="U52" s="34">
        <v>44652</v>
      </c>
      <c r="V52" s="34">
        <v>44926</v>
      </c>
      <c r="W52" s="35" t="s">
        <v>326</v>
      </c>
      <c r="X52" s="21" t="s">
        <v>131</v>
      </c>
      <c r="Y52" s="21" t="s">
        <v>94</v>
      </c>
      <c r="Z52" s="21" t="s">
        <v>253</v>
      </c>
      <c r="AA52" s="21" t="s">
        <v>254</v>
      </c>
      <c r="AB52" s="12"/>
      <c r="AC52" s="12"/>
      <c r="AD52" s="12"/>
      <c r="AE52" s="12"/>
      <c r="AF52" s="12"/>
      <c r="AG52" s="12"/>
      <c r="AH52" s="12"/>
      <c r="AI52" s="12"/>
      <c r="AJ52" s="12"/>
      <c r="AK52" s="12"/>
      <c r="AL52" s="12"/>
      <c r="AM52" s="12"/>
      <c r="AN52" s="12"/>
    </row>
    <row r="53" spans="1:40" s="29" customFormat="1" ht="65.099999999999994" customHeight="1">
      <c r="A53" s="63">
        <v>3</v>
      </c>
      <c r="B53" s="21" t="s">
        <v>386</v>
      </c>
      <c r="C53" s="21">
        <v>47</v>
      </c>
      <c r="D53" s="21" t="s">
        <v>387</v>
      </c>
      <c r="E53" s="21" t="s">
        <v>388</v>
      </c>
      <c r="F53" s="21" t="s">
        <v>389</v>
      </c>
      <c r="G53" s="30">
        <v>1</v>
      </c>
      <c r="H53" s="21" t="s">
        <v>390</v>
      </c>
      <c r="I53" s="30" t="s">
        <v>49</v>
      </c>
      <c r="J53" s="30" t="s">
        <v>49</v>
      </c>
      <c r="K53" s="30" t="s">
        <v>49</v>
      </c>
      <c r="L53" s="30" t="s">
        <v>49</v>
      </c>
      <c r="M53" s="30"/>
      <c r="N53" s="30"/>
      <c r="O53" s="24" t="s">
        <v>87</v>
      </c>
      <c r="P53" s="21" t="s">
        <v>88</v>
      </c>
      <c r="Q53" s="21" t="s">
        <v>391</v>
      </c>
      <c r="R53" s="21" t="s">
        <v>89</v>
      </c>
      <c r="S53" s="21" t="s">
        <v>392</v>
      </c>
      <c r="T53" s="21" t="s">
        <v>129</v>
      </c>
      <c r="U53" s="34">
        <v>44588</v>
      </c>
      <c r="V53" s="34">
        <v>44926</v>
      </c>
      <c r="W53" s="35" t="s">
        <v>326</v>
      </c>
      <c r="X53" s="21" t="s">
        <v>131</v>
      </c>
      <c r="Y53" s="21" t="s">
        <v>94</v>
      </c>
      <c r="Z53" s="21" t="s">
        <v>253</v>
      </c>
      <c r="AA53" s="21" t="s">
        <v>254</v>
      </c>
      <c r="AB53" s="12"/>
      <c r="AC53" s="12"/>
      <c r="AD53" s="12"/>
      <c r="AE53" s="12"/>
      <c r="AF53" s="12"/>
      <c r="AG53" s="12"/>
      <c r="AH53" s="12"/>
      <c r="AI53" s="12"/>
      <c r="AJ53" s="12"/>
      <c r="AK53" s="12"/>
      <c r="AL53" s="12"/>
      <c r="AM53" s="12"/>
      <c r="AN53" s="12"/>
    </row>
    <row r="54" spans="1:40" ht="65.099999999999994" customHeight="1">
      <c r="A54" s="63">
        <v>3</v>
      </c>
      <c r="B54" s="21" t="s">
        <v>386</v>
      </c>
      <c r="C54" s="21">
        <v>48</v>
      </c>
      <c r="D54" s="21" t="s">
        <v>393</v>
      </c>
      <c r="E54" s="21" t="s">
        <v>394</v>
      </c>
      <c r="F54" s="21" t="s">
        <v>395</v>
      </c>
      <c r="G54" s="21">
        <v>1</v>
      </c>
      <c r="H54" s="21" t="s">
        <v>172</v>
      </c>
      <c r="I54" s="28" t="s">
        <v>49</v>
      </c>
      <c r="J54" s="21" t="s">
        <v>396</v>
      </c>
      <c r="K54" s="21" t="s">
        <v>174</v>
      </c>
      <c r="L54" s="21" t="s">
        <v>397</v>
      </c>
      <c r="M54" s="24" t="s">
        <v>87</v>
      </c>
      <c r="N54" s="30"/>
      <c r="O54" s="33"/>
      <c r="P54" s="21" t="s">
        <v>176</v>
      </c>
      <c r="Q54" s="21" t="s">
        <v>398</v>
      </c>
      <c r="R54" s="21" t="s">
        <v>178</v>
      </c>
      <c r="S54" s="21" t="s">
        <v>392</v>
      </c>
      <c r="T54" s="21" t="s">
        <v>129</v>
      </c>
      <c r="U54" s="34">
        <v>44576</v>
      </c>
      <c r="V54" s="34">
        <v>44592</v>
      </c>
      <c r="W54" s="35" t="s">
        <v>179</v>
      </c>
      <c r="X54" s="21" t="s">
        <v>192</v>
      </c>
      <c r="Y54" s="21" t="s">
        <v>94</v>
      </c>
      <c r="Z54" s="21" t="s">
        <v>181</v>
      </c>
      <c r="AA54" s="21" t="s">
        <v>193</v>
      </c>
    </row>
    <row r="55" spans="1:40" s="216" customFormat="1" ht="65.099999999999994" customHeight="1">
      <c r="A55" s="221">
        <v>3</v>
      </c>
      <c r="B55" s="210" t="s">
        <v>386</v>
      </c>
      <c r="C55" s="210">
        <v>49</v>
      </c>
      <c r="D55" s="210" t="s">
        <v>399</v>
      </c>
      <c r="E55" s="222" t="s">
        <v>400</v>
      </c>
      <c r="F55" s="209" t="s">
        <v>401</v>
      </c>
      <c r="G55" s="209">
        <v>1</v>
      </c>
      <c r="H55" s="209" t="s">
        <v>83</v>
      </c>
      <c r="I55" s="211" t="s">
        <v>49</v>
      </c>
      <c r="J55" s="209" t="s">
        <v>402</v>
      </c>
      <c r="K55" s="223" t="s">
        <v>325</v>
      </c>
      <c r="L55" s="223" t="s">
        <v>403</v>
      </c>
      <c r="M55" s="224" t="s">
        <v>87</v>
      </c>
      <c r="N55" s="222"/>
      <c r="O55" s="225"/>
      <c r="P55" s="209" t="s">
        <v>215</v>
      </c>
      <c r="Q55" s="226" t="s">
        <v>102</v>
      </c>
      <c r="R55" s="223" t="s">
        <v>404</v>
      </c>
      <c r="S55" s="223" t="s">
        <v>392</v>
      </c>
      <c r="T55" s="209" t="s">
        <v>129</v>
      </c>
      <c r="U55" s="228">
        <v>44805</v>
      </c>
      <c r="V55" s="227">
        <v>44925</v>
      </c>
      <c r="W55" s="223" t="s">
        <v>405</v>
      </c>
      <c r="X55" s="210" t="s">
        <v>131</v>
      </c>
      <c r="Y55" s="209" t="s">
        <v>94</v>
      </c>
      <c r="Z55" s="209" t="s">
        <v>95</v>
      </c>
      <c r="AA55" s="209" t="s">
        <v>132</v>
      </c>
      <c r="AB55" s="215"/>
      <c r="AC55" s="215"/>
      <c r="AD55" s="215"/>
      <c r="AE55" s="215"/>
      <c r="AF55" s="215"/>
      <c r="AG55" s="215"/>
      <c r="AH55" s="215"/>
      <c r="AI55" s="215"/>
      <c r="AJ55" s="215"/>
      <c r="AK55" s="215"/>
      <c r="AL55" s="215"/>
      <c r="AM55" s="215"/>
      <c r="AN55" s="215"/>
    </row>
    <row r="56" spans="1:40" s="29" customFormat="1" ht="65.099999999999994" customHeight="1">
      <c r="A56" s="63">
        <v>3</v>
      </c>
      <c r="B56" s="21" t="s">
        <v>386</v>
      </c>
      <c r="C56" s="21">
        <v>50</v>
      </c>
      <c r="D56" s="21" t="s">
        <v>406</v>
      </c>
      <c r="E56" s="21" t="s">
        <v>407</v>
      </c>
      <c r="F56" s="21" t="s">
        <v>408</v>
      </c>
      <c r="G56" s="21">
        <v>1</v>
      </c>
      <c r="H56" s="21" t="s">
        <v>409</v>
      </c>
      <c r="I56" s="28" t="s">
        <v>49</v>
      </c>
      <c r="J56" s="21" t="s">
        <v>410</v>
      </c>
      <c r="K56" s="21" t="s">
        <v>411</v>
      </c>
      <c r="L56" s="21" t="s">
        <v>412</v>
      </c>
      <c r="M56" s="48" t="s">
        <v>87</v>
      </c>
      <c r="N56" s="21"/>
      <c r="O56" s="48" t="s">
        <v>87</v>
      </c>
      <c r="P56" s="21" t="s">
        <v>128</v>
      </c>
      <c r="Q56" s="30" t="s">
        <v>102</v>
      </c>
      <c r="R56" s="21" t="s">
        <v>89</v>
      </c>
      <c r="S56" s="21" t="s">
        <v>261</v>
      </c>
      <c r="T56" s="21" t="s">
        <v>261</v>
      </c>
      <c r="U56" s="35">
        <v>44621</v>
      </c>
      <c r="V56" s="35">
        <v>44926</v>
      </c>
      <c r="W56" s="21" t="s">
        <v>413</v>
      </c>
      <c r="X56" s="21" t="s">
        <v>131</v>
      </c>
      <c r="Y56" s="21" t="s">
        <v>94</v>
      </c>
      <c r="Z56" s="21" t="s">
        <v>95</v>
      </c>
      <c r="AA56" s="21" t="s">
        <v>96</v>
      </c>
      <c r="AB56" s="12"/>
      <c r="AC56" s="12"/>
      <c r="AD56" s="12"/>
      <c r="AE56" s="12"/>
      <c r="AF56" s="12"/>
      <c r="AG56" s="12"/>
      <c r="AH56" s="12"/>
      <c r="AI56" s="12"/>
      <c r="AJ56" s="12"/>
      <c r="AK56" s="12"/>
      <c r="AL56" s="12"/>
      <c r="AM56" s="12"/>
      <c r="AN56" s="12"/>
    </row>
    <row r="57" spans="1:40" s="29" customFormat="1" ht="65.099999999999994" customHeight="1">
      <c r="A57" s="63">
        <v>3</v>
      </c>
      <c r="B57" s="21" t="s">
        <v>386</v>
      </c>
      <c r="C57" s="21">
        <v>51</v>
      </c>
      <c r="D57" s="47" t="s">
        <v>414</v>
      </c>
      <c r="E57" s="47" t="s">
        <v>415</v>
      </c>
      <c r="F57" s="21" t="s">
        <v>416</v>
      </c>
      <c r="G57" s="33">
        <v>6</v>
      </c>
      <c r="H57" s="21" t="s">
        <v>417</v>
      </c>
      <c r="I57" s="21" t="s">
        <v>418</v>
      </c>
      <c r="J57" s="21" t="s">
        <v>419</v>
      </c>
      <c r="K57" s="21" t="s">
        <v>85</v>
      </c>
      <c r="L57" s="21" t="s">
        <v>420</v>
      </c>
      <c r="M57" s="30"/>
      <c r="N57" s="30"/>
      <c r="O57" s="24" t="s">
        <v>87</v>
      </c>
      <c r="P57" s="33" t="s">
        <v>215</v>
      </c>
      <c r="Q57" s="28" t="s">
        <v>421</v>
      </c>
      <c r="R57" s="21" t="s">
        <v>350</v>
      </c>
      <c r="S57" s="21" t="s">
        <v>261</v>
      </c>
      <c r="T57" s="21" t="s">
        <v>261</v>
      </c>
      <c r="U57" s="34">
        <v>44621</v>
      </c>
      <c r="V57" s="34">
        <v>44926</v>
      </c>
      <c r="W57" s="33" t="s">
        <v>422</v>
      </c>
      <c r="X57" s="52" t="s">
        <v>423</v>
      </c>
      <c r="Y57" s="21" t="s">
        <v>94</v>
      </c>
      <c r="Z57" s="21" t="s">
        <v>95</v>
      </c>
      <c r="AA57" s="33" t="s">
        <v>424</v>
      </c>
      <c r="AB57" s="12"/>
      <c r="AC57" s="12"/>
      <c r="AD57" s="12"/>
      <c r="AE57" s="12"/>
      <c r="AF57" s="12"/>
      <c r="AG57" s="12"/>
      <c r="AH57" s="12"/>
      <c r="AI57" s="12"/>
      <c r="AJ57" s="12"/>
      <c r="AK57" s="12"/>
      <c r="AL57" s="12"/>
      <c r="AM57" s="12"/>
      <c r="AN57" s="12"/>
    </row>
    <row r="58" spans="1:40" s="29" customFormat="1" ht="65.099999999999994" customHeight="1">
      <c r="A58" s="63">
        <v>3</v>
      </c>
      <c r="B58" s="21" t="s">
        <v>386</v>
      </c>
      <c r="C58" s="21">
        <v>52</v>
      </c>
      <c r="D58" s="21" t="s">
        <v>425</v>
      </c>
      <c r="E58" s="21" t="s">
        <v>426</v>
      </c>
      <c r="F58" s="21" t="s">
        <v>123</v>
      </c>
      <c r="G58" s="33">
        <v>4</v>
      </c>
      <c r="H58" s="21" t="s">
        <v>124</v>
      </c>
      <c r="I58" s="28" t="s">
        <v>49</v>
      </c>
      <c r="J58" s="21" t="s">
        <v>125</v>
      </c>
      <c r="K58" s="21" t="s">
        <v>126</v>
      </c>
      <c r="L58" s="33" t="s">
        <v>127</v>
      </c>
      <c r="M58" s="30"/>
      <c r="N58" s="30"/>
      <c r="O58" s="24" t="s">
        <v>87</v>
      </c>
      <c r="P58" s="33" t="s">
        <v>128</v>
      </c>
      <c r="Q58" s="33" t="s">
        <v>128</v>
      </c>
      <c r="R58" s="21" t="s">
        <v>102</v>
      </c>
      <c r="S58" s="21" t="s">
        <v>113</v>
      </c>
      <c r="T58" s="21" t="s">
        <v>129</v>
      </c>
      <c r="U58" s="34">
        <v>44652</v>
      </c>
      <c r="V58" s="34">
        <v>44926</v>
      </c>
      <c r="W58" s="35" t="s">
        <v>130</v>
      </c>
      <c r="X58" s="21" t="s">
        <v>131</v>
      </c>
      <c r="Y58" s="21" t="s">
        <v>94</v>
      </c>
      <c r="Z58" s="21" t="s">
        <v>95</v>
      </c>
      <c r="AA58" s="21" t="s">
        <v>132</v>
      </c>
      <c r="AB58" s="12"/>
      <c r="AC58" s="12"/>
      <c r="AD58" s="12"/>
      <c r="AE58" s="12"/>
      <c r="AF58" s="12"/>
      <c r="AG58" s="12"/>
      <c r="AH58" s="12"/>
      <c r="AI58" s="12"/>
      <c r="AJ58" s="12"/>
      <c r="AK58" s="12"/>
      <c r="AL58" s="12"/>
      <c r="AM58" s="12"/>
      <c r="AN58" s="12"/>
    </row>
    <row r="59" spans="1:40" ht="65.099999999999994" customHeight="1">
      <c r="A59" s="63">
        <v>3</v>
      </c>
      <c r="B59" s="21" t="s">
        <v>386</v>
      </c>
      <c r="C59" s="21">
        <v>53</v>
      </c>
      <c r="D59" s="21" t="s">
        <v>427</v>
      </c>
      <c r="E59" s="21" t="s">
        <v>428</v>
      </c>
      <c r="F59" s="21" t="s">
        <v>429</v>
      </c>
      <c r="G59" s="21" t="s">
        <v>313</v>
      </c>
      <c r="H59" s="21" t="s">
        <v>172</v>
      </c>
      <c r="I59" s="21" t="s">
        <v>144</v>
      </c>
      <c r="J59" s="21" t="s">
        <v>430</v>
      </c>
      <c r="K59" s="21" t="s">
        <v>431</v>
      </c>
      <c r="L59" s="21" t="s">
        <v>432</v>
      </c>
      <c r="M59" s="33"/>
      <c r="N59" s="33"/>
      <c r="O59" s="33" t="s">
        <v>87</v>
      </c>
      <c r="P59" s="21" t="s">
        <v>88</v>
      </c>
      <c r="Q59" s="36" t="s">
        <v>177</v>
      </c>
      <c r="R59" s="21" t="s">
        <v>433</v>
      </c>
      <c r="S59" s="21" t="s">
        <v>392</v>
      </c>
      <c r="T59" s="21" t="s">
        <v>129</v>
      </c>
      <c r="U59" s="34">
        <v>44621</v>
      </c>
      <c r="V59" s="34">
        <v>44681</v>
      </c>
      <c r="W59" s="35" t="s">
        <v>179</v>
      </c>
      <c r="X59" s="21" t="s">
        <v>192</v>
      </c>
      <c r="Y59" s="21" t="s">
        <v>94</v>
      </c>
      <c r="Z59" s="21" t="s">
        <v>181</v>
      </c>
      <c r="AA59" s="21" t="s">
        <v>193</v>
      </c>
    </row>
  </sheetData>
  <autoFilter ref="A6:AN59" xr:uid="{00000000-0009-0000-0000-000000000000}">
    <filterColumn colId="0" showButton="0"/>
  </autoFilter>
  <mergeCells count="28">
    <mergeCell ref="M5:O5"/>
    <mergeCell ref="A1:D1"/>
    <mergeCell ref="E1:AA1"/>
    <mergeCell ref="A2:I2"/>
    <mergeCell ref="K2:AA2"/>
    <mergeCell ref="A4:AA4"/>
    <mergeCell ref="A5:B6"/>
    <mergeCell ref="C5:C6"/>
    <mergeCell ref="D5:D6"/>
    <mergeCell ref="E5:E6"/>
    <mergeCell ref="F5:F6"/>
    <mergeCell ref="G5:G6"/>
    <mergeCell ref="H5:H6"/>
    <mergeCell ref="I5:J5"/>
    <mergeCell ref="K5:K6"/>
    <mergeCell ref="L5:L6"/>
    <mergeCell ref="AA5:AA6"/>
    <mergeCell ref="P5:P6"/>
    <mergeCell ref="Q5:Q6"/>
    <mergeCell ref="R5:R6"/>
    <mergeCell ref="S5:S6"/>
    <mergeCell ref="T5:T6"/>
    <mergeCell ref="U5:U6"/>
    <mergeCell ref="V5:V6"/>
    <mergeCell ref="W5:W6"/>
    <mergeCell ref="X5:X6"/>
    <mergeCell ref="Y5:Y6"/>
    <mergeCell ref="Z5:Z6"/>
  </mergeCells>
  <hyperlinks>
    <hyperlink ref="X54" r:id="rId1" xr:uid="{00000000-0004-0000-0000-000000000000}"/>
    <hyperlink ref="X28" r:id="rId2" xr:uid="{00000000-0004-0000-0000-000001000000}"/>
    <hyperlink ref="X29" r:id="rId3" xr:uid="{00000000-0004-0000-0000-000002000000}"/>
    <hyperlink ref="X27" r:id="rId4" xr:uid="{00000000-0004-0000-0000-000003000000}"/>
    <hyperlink ref="X37" r:id="rId5" xr:uid="{00000000-0004-0000-0000-000004000000}"/>
    <hyperlink ref="X57" r:id="rId6" xr:uid="{00000000-0004-0000-0000-000005000000}"/>
    <hyperlink ref="X11:X12" r:id="rId7" display="gestion.documental@minjusticia.gov.co" xr:uid="{00000000-0004-0000-0000-000006000000}"/>
    <hyperlink ref="X20:X26" r:id="rId8" display="gestion.documental@minjusticia.gov.co" xr:uid="{00000000-0004-0000-0000-000007000000}"/>
    <hyperlink ref="X38:X53" r:id="rId9" display="gestion.documental@minjusticia.gov.co" xr:uid="{00000000-0004-0000-0000-000008000000}"/>
    <hyperlink ref="X55:X56" r:id="rId10" display="gestion.documental@minjusticia.gov.co" xr:uid="{00000000-0004-0000-0000-000009000000}"/>
    <hyperlink ref="X19" r:id="rId11" xr:uid="{00000000-0004-0000-0000-00000A000000}"/>
    <hyperlink ref="X16" r:id="rId12" xr:uid="{00000000-0004-0000-0000-00000B000000}"/>
  </hyperlinks>
  <pageMargins left="0.7" right="0.7" top="0.75" bottom="0.75" header="0.3" footer="0.3"/>
  <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C61"/>
  <sheetViews>
    <sheetView tabSelected="1" topLeftCell="T60" zoomScale="84" zoomScaleNormal="84" workbookViewId="0">
      <selection activeCell="AE60" sqref="AE60"/>
    </sheetView>
  </sheetViews>
  <sheetFormatPr baseColWidth="10" defaultColWidth="10.85546875" defaultRowHeight="14.25"/>
  <cols>
    <col min="1" max="1" width="14.85546875" style="8" customWidth="1"/>
    <col min="2" max="2" width="5.7109375" style="5" customWidth="1"/>
    <col min="3" max="3" width="32.28515625" style="6" customWidth="1"/>
    <col min="4" max="4" width="20.140625" style="5" customWidth="1"/>
    <col min="5" max="5" width="16.140625" style="5" customWidth="1"/>
    <col min="6" max="6" width="15.5703125" style="5" customWidth="1"/>
    <col min="7" max="7" width="15" style="5" customWidth="1"/>
    <col min="8" max="8" width="11.85546875" style="5" customWidth="1"/>
    <col min="9" max="9" width="10.28515625" style="7" customWidth="1"/>
    <col min="10" max="10" width="9.85546875" style="5" customWidth="1"/>
    <col min="11" max="11" width="10.140625" style="5" customWidth="1"/>
    <col min="12" max="12" width="43.140625" style="8" customWidth="1"/>
    <col min="13" max="13" width="25.140625" style="7" customWidth="1"/>
    <col min="14" max="14" width="13.28515625" style="8" customWidth="1"/>
    <col min="15" max="15" width="13.140625" style="8" customWidth="1"/>
    <col min="16" max="16" width="13" style="8" customWidth="1"/>
    <col min="17" max="17" width="17.5703125" style="8" customWidth="1"/>
    <col min="18" max="18" width="16.42578125" style="8" customWidth="1"/>
    <col min="19" max="19" width="12.85546875" style="8" customWidth="1"/>
    <col min="20" max="21" width="13" style="8" customWidth="1"/>
    <col min="22" max="22" width="12.5703125" style="8" customWidth="1"/>
    <col min="23" max="23" width="13" style="8" customWidth="1"/>
    <col min="24" max="24" width="15.42578125" style="8" customWidth="1"/>
    <col min="25" max="25" width="13" style="8" customWidth="1"/>
    <col min="26" max="26" width="17.28515625" style="8" customWidth="1"/>
    <col min="27" max="27" width="33.5703125" style="8" customWidth="1"/>
    <col min="28" max="28" width="19.140625" style="8" customWidth="1"/>
    <col min="29" max="29" width="17" style="8" customWidth="1"/>
    <col min="30" max="30" width="43.28515625" style="7" customWidth="1"/>
    <col min="31" max="31" width="41.28515625" style="7" customWidth="1"/>
    <col min="32" max="16384" width="10.85546875" style="3"/>
  </cols>
  <sheetData>
    <row r="1" spans="1:81" ht="66" customHeight="1" thickBot="1">
      <c r="A1" s="9"/>
      <c r="B1" s="2"/>
      <c r="C1" s="4"/>
      <c r="D1" s="153" t="s">
        <v>50</v>
      </c>
      <c r="E1" s="154"/>
      <c r="F1" s="155"/>
      <c r="G1" s="156" t="s">
        <v>44</v>
      </c>
      <c r="H1" s="157"/>
      <c r="I1" s="157"/>
      <c r="J1" s="157"/>
      <c r="K1" s="157"/>
      <c r="L1" s="157"/>
      <c r="M1" s="157"/>
      <c r="N1" s="157"/>
      <c r="O1" s="157"/>
      <c r="P1" s="157"/>
      <c r="Q1" s="157"/>
      <c r="R1" s="157"/>
      <c r="S1" s="157"/>
      <c r="T1" s="157"/>
      <c r="U1" s="157"/>
      <c r="V1" s="157"/>
      <c r="W1" s="157"/>
      <c r="X1" s="157"/>
      <c r="Y1" s="157"/>
      <c r="Z1" s="157"/>
      <c r="AA1" s="157"/>
      <c r="AB1" s="157"/>
      <c r="AC1" s="157"/>
      <c r="AD1" s="157"/>
      <c r="AE1" s="158"/>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row>
    <row r="2" spans="1:81" ht="63" customHeight="1" thickBot="1">
      <c r="A2" s="176" t="s">
        <v>5</v>
      </c>
      <c r="B2" s="177"/>
      <c r="C2" s="177"/>
      <c r="D2" s="177"/>
      <c r="E2" s="177"/>
      <c r="F2" s="177"/>
      <c r="G2" s="177"/>
      <c r="H2" s="178" t="s">
        <v>39</v>
      </c>
      <c r="I2" s="179"/>
      <c r="J2" s="179"/>
      <c r="K2" s="10">
        <f>AVERAGE(J9:J61)</f>
        <v>0.38692810457516341</v>
      </c>
      <c r="L2" s="179" t="s">
        <v>40</v>
      </c>
      <c r="M2" s="179"/>
      <c r="N2" s="11">
        <f>AVERAGE(K9:K61)</f>
        <v>0.4415</v>
      </c>
      <c r="O2" s="147" t="s">
        <v>45</v>
      </c>
      <c r="P2" s="148"/>
      <c r="Q2" s="148"/>
      <c r="R2" s="148"/>
      <c r="S2" s="148"/>
      <c r="T2" s="148"/>
      <c r="U2" s="148"/>
      <c r="V2" s="77"/>
      <c r="W2" s="77"/>
      <c r="X2" s="77"/>
      <c r="Y2" s="77"/>
      <c r="Z2" s="77"/>
      <c r="AA2" s="77"/>
      <c r="AB2" s="77"/>
      <c r="AC2" s="77"/>
      <c r="AD2" s="77"/>
      <c r="AE2" s="78"/>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row>
    <row r="3" spans="1:81" ht="15.95" customHeight="1" thickBot="1">
      <c r="A3" s="180" t="s">
        <v>6</v>
      </c>
      <c r="B3" s="181"/>
      <c r="C3" s="182"/>
      <c r="D3" s="198" t="s">
        <v>7</v>
      </c>
      <c r="E3" s="199"/>
      <c r="F3" s="199"/>
      <c r="G3" s="200"/>
      <c r="H3" s="189" t="s">
        <v>41</v>
      </c>
      <c r="I3" s="190"/>
      <c r="J3" s="190"/>
      <c r="K3" s="190"/>
      <c r="L3" s="190"/>
      <c r="M3" s="190"/>
      <c r="N3" s="191"/>
      <c r="O3" s="149"/>
      <c r="P3" s="150"/>
      <c r="Q3" s="150"/>
      <c r="R3" s="150"/>
      <c r="S3" s="150"/>
      <c r="T3" s="150"/>
      <c r="U3" s="150"/>
      <c r="V3" s="79"/>
      <c r="W3" s="79"/>
      <c r="X3" s="79"/>
      <c r="Y3" s="79"/>
      <c r="Z3" s="79"/>
      <c r="AA3" s="79"/>
      <c r="AB3" s="79"/>
      <c r="AC3" s="79"/>
      <c r="AD3" s="79"/>
      <c r="AE3" s="80"/>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row>
    <row r="4" spans="1:81" ht="15.95" customHeight="1" thickBot="1">
      <c r="A4" s="183"/>
      <c r="B4" s="184"/>
      <c r="C4" s="185"/>
      <c r="D4" s="201" t="s">
        <v>8</v>
      </c>
      <c r="E4" s="202"/>
      <c r="F4" s="202"/>
      <c r="G4" s="203"/>
      <c r="H4" s="192" t="s">
        <v>42</v>
      </c>
      <c r="I4" s="193"/>
      <c r="J4" s="193"/>
      <c r="K4" s="193"/>
      <c r="L4" s="193"/>
      <c r="M4" s="193"/>
      <c r="N4" s="194"/>
      <c r="O4" s="149"/>
      <c r="P4" s="150"/>
      <c r="Q4" s="150"/>
      <c r="R4" s="150"/>
      <c r="S4" s="150"/>
      <c r="T4" s="150"/>
      <c r="U4" s="150"/>
      <c r="V4" s="79"/>
      <c r="W4" s="79"/>
      <c r="X4" s="79"/>
      <c r="Y4" s="79"/>
      <c r="Z4" s="79"/>
      <c r="AA4" s="79"/>
      <c r="AB4" s="79"/>
      <c r="AC4" s="79"/>
      <c r="AD4" s="79"/>
      <c r="AE4" s="80"/>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row>
    <row r="5" spans="1:81" ht="15.95" customHeight="1" thickBot="1">
      <c r="A5" s="186"/>
      <c r="B5" s="187"/>
      <c r="C5" s="188"/>
      <c r="D5" s="204" t="s">
        <v>9</v>
      </c>
      <c r="E5" s="205"/>
      <c r="F5" s="205"/>
      <c r="G5" s="206"/>
      <c r="H5" s="195" t="s">
        <v>43</v>
      </c>
      <c r="I5" s="196"/>
      <c r="J5" s="196"/>
      <c r="K5" s="196"/>
      <c r="L5" s="196"/>
      <c r="M5" s="196"/>
      <c r="N5" s="197"/>
      <c r="O5" s="151"/>
      <c r="P5" s="152"/>
      <c r="Q5" s="152"/>
      <c r="R5" s="152"/>
      <c r="S5" s="152"/>
      <c r="T5" s="152"/>
      <c r="U5" s="152"/>
      <c r="V5" s="81"/>
      <c r="W5" s="81"/>
      <c r="X5" s="81"/>
      <c r="Y5" s="81"/>
      <c r="Z5" s="81"/>
      <c r="AA5" s="81"/>
      <c r="AB5" s="81"/>
      <c r="AC5" s="81"/>
      <c r="AD5" s="81"/>
      <c r="AE5" s="82"/>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row>
    <row r="6" spans="1:81" ht="27" customHeight="1" thickBot="1">
      <c r="A6" s="174" t="s">
        <v>10</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row>
    <row r="7" spans="1:81" ht="54.95" customHeight="1" thickBot="1">
      <c r="A7" s="160" t="s">
        <v>3</v>
      </c>
      <c r="B7" s="164" t="s">
        <v>4</v>
      </c>
      <c r="C7" s="162" t="s">
        <v>0</v>
      </c>
      <c r="D7" s="164" t="str">
        <f>'[1]Cronograma 2020 consolidado'!V5</f>
        <v>Dependencia (s) responsable (s)</v>
      </c>
      <c r="E7" s="170" t="s">
        <v>22</v>
      </c>
      <c r="F7" s="164" t="s">
        <v>1</v>
      </c>
      <c r="G7" s="164" t="s">
        <v>2</v>
      </c>
      <c r="H7" s="171" t="s">
        <v>28</v>
      </c>
      <c r="I7" s="172"/>
      <c r="J7" s="172"/>
      <c r="K7" s="172"/>
      <c r="L7" s="172"/>
      <c r="M7" s="173"/>
      <c r="N7" s="166" t="s">
        <v>32</v>
      </c>
      <c r="O7" s="167"/>
      <c r="P7" s="166" t="s">
        <v>31</v>
      </c>
      <c r="Q7" s="169"/>
      <c r="R7" s="166" t="s">
        <v>30</v>
      </c>
      <c r="S7" s="169"/>
      <c r="T7" s="169"/>
      <c r="U7" s="166" t="s">
        <v>25</v>
      </c>
      <c r="V7" s="169"/>
      <c r="W7" s="166" t="s">
        <v>46</v>
      </c>
      <c r="X7" s="169"/>
      <c r="Y7" s="169"/>
      <c r="Z7" s="168" t="s">
        <v>33</v>
      </c>
      <c r="AA7" s="166" t="s">
        <v>11</v>
      </c>
      <c r="AB7" s="169"/>
      <c r="AC7" s="169"/>
      <c r="AD7" s="162" t="s">
        <v>37</v>
      </c>
      <c r="AE7" s="162" t="s">
        <v>36</v>
      </c>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row>
    <row r="8" spans="1:81" ht="86.25" thickBot="1">
      <c r="A8" s="161"/>
      <c r="B8" s="165"/>
      <c r="C8" s="163"/>
      <c r="D8" s="165"/>
      <c r="E8" s="166"/>
      <c r="F8" s="165"/>
      <c r="G8" s="165"/>
      <c r="H8" s="1" t="s">
        <v>24</v>
      </c>
      <c r="I8" s="1" t="s">
        <v>23</v>
      </c>
      <c r="J8" s="1" t="s">
        <v>34</v>
      </c>
      <c r="K8" s="1" t="s">
        <v>35</v>
      </c>
      <c r="L8" s="1" t="s">
        <v>12</v>
      </c>
      <c r="M8" s="1" t="s">
        <v>29</v>
      </c>
      <c r="N8" s="1" t="s">
        <v>13</v>
      </c>
      <c r="O8" s="1" t="s">
        <v>14</v>
      </c>
      <c r="P8" s="1" t="s">
        <v>15</v>
      </c>
      <c r="Q8" s="1" t="s">
        <v>16</v>
      </c>
      <c r="R8" s="1" t="s">
        <v>17</v>
      </c>
      <c r="S8" s="1" t="s">
        <v>38</v>
      </c>
      <c r="T8" s="1" t="s">
        <v>18</v>
      </c>
      <c r="U8" s="1" t="s">
        <v>26</v>
      </c>
      <c r="V8" s="1" t="s">
        <v>27</v>
      </c>
      <c r="W8" s="1" t="s">
        <v>49</v>
      </c>
      <c r="X8" s="1" t="s">
        <v>47</v>
      </c>
      <c r="Y8" s="1" t="s">
        <v>48</v>
      </c>
      <c r="Z8" s="166"/>
      <c r="AA8" s="1" t="s">
        <v>19</v>
      </c>
      <c r="AB8" s="1" t="s">
        <v>20</v>
      </c>
      <c r="AC8" s="1" t="s">
        <v>21</v>
      </c>
      <c r="AD8" s="163"/>
      <c r="AE8" s="163"/>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row>
    <row r="9" spans="1:81" s="70" customFormat="1" ht="103.5" customHeight="1">
      <c r="A9" s="64" t="str">
        <f>Plan!B7</f>
        <v xml:space="preserve">Promoción efectiva de la participación ciudadana </v>
      </c>
      <c r="B9" s="64">
        <f>Plan!C7</f>
        <v>1</v>
      </c>
      <c r="C9" s="64" t="str">
        <f>Plan!D7</f>
        <v>Difundir la herramienta Suin Juriscol y realizar consulta para fortalecer el proceso</v>
      </c>
      <c r="D9" s="65" t="str">
        <f>Plan!W7</f>
        <v>Dirección de Desarrollo del Derecho y del Ordenamiento Jurídico</v>
      </c>
      <c r="E9" s="66">
        <f>Plan!U7</f>
        <v>44621</v>
      </c>
      <c r="F9" s="66">
        <f>Plan!V7</f>
        <v>44895</v>
      </c>
      <c r="G9" s="64" t="str">
        <f>Plan!F7</f>
        <v>Difusión realizada y encuesta plicada</v>
      </c>
      <c r="H9" s="64">
        <f>Plan!G7</f>
        <v>3</v>
      </c>
      <c r="I9" s="67">
        <v>2</v>
      </c>
      <c r="J9" s="68">
        <f t="shared" ref="J9" si="0">I9/H9</f>
        <v>0.66666666666666663</v>
      </c>
      <c r="K9" s="68">
        <v>0.67</v>
      </c>
      <c r="L9" s="69" t="s">
        <v>435</v>
      </c>
      <c r="M9" s="69" t="s">
        <v>465</v>
      </c>
      <c r="N9" s="69" t="s">
        <v>437</v>
      </c>
      <c r="O9" s="69" t="s">
        <v>438</v>
      </c>
      <c r="P9" s="69" t="s">
        <v>437</v>
      </c>
      <c r="Q9" s="69" t="s">
        <v>438</v>
      </c>
      <c r="R9" s="69" t="s">
        <v>439</v>
      </c>
      <c r="S9" s="69" t="s">
        <v>453</v>
      </c>
      <c r="T9" s="69" t="s">
        <v>440</v>
      </c>
      <c r="U9" s="76" t="s">
        <v>466</v>
      </c>
      <c r="V9" s="76" t="s">
        <v>466</v>
      </c>
      <c r="W9" s="69" t="s">
        <v>325</v>
      </c>
      <c r="X9" s="69" t="s">
        <v>325</v>
      </c>
      <c r="Y9" s="69" t="s">
        <v>325</v>
      </c>
      <c r="Z9" s="69" t="s">
        <v>441</v>
      </c>
      <c r="AA9" s="69" t="s">
        <v>325</v>
      </c>
      <c r="AB9" s="69" t="s">
        <v>325</v>
      </c>
      <c r="AC9" s="69" t="s">
        <v>325</v>
      </c>
      <c r="AD9" s="69" t="s">
        <v>442</v>
      </c>
      <c r="AE9" s="102" t="s">
        <v>694</v>
      </c>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row>
    <row r="10" spans="1:81" s="70" customFormat="1" ht="96" customHeight="1">
      <c r="A10" s="64" t="str">
        <f>Plan!B8</f>
        <v xml:space="preserve">Promoción efectiva de la participación ciudadana </v>
      </c>
      <c r="B10" s="64">
        <f>Plan!C8</f>
        <v>2</v>
      </c>
      <c r="C10" s="64" t="str">
        <f>Plan!D8</f>
        <v>Socializar la herramienta Suin Juriscol con énfasis en el boletín jurídico a través del diálogo virtual</v>
      </c>
      <c r="D10" s="65" t="str">
        <f>Plan!W8</f>
        <v>Dirección de Desarrollo del Derecho y del Ordenamiento Jurídico</v>
      </c>
      <c r="E10" s="66">
        <f>Plan!U8</f>
        <v>44621</v>
      </c>
      <c r="F10" s="66">
        <f>Plan!V8</f>
        <v>44895</v>
      </c>
      <c r="G10" s="64" t="str">
        <f>Plan!F8</f>
        <v>Socialización realizada</v>
      </c>
      <c r="H10" s="64">
        <f>Plan!G8</f>
        <v>3</v>
      </c>
      <c r="I10" s="67">
        <v>6</v>
      </c>
      <c r="J10" s="68">
        <v>1</v>
      </c>
      <c r="K10" s="68">
        <v>0.9</v>
      </c>
      <c r="L10" s="69" t="s">
        <v>443</v>
      </c>
      <c r="M10" s="69" t="s">
        <v>467</v>
      </c>
      <c r="N10" s="69" t="s">
        <v>444</v>
      </c>
      <c r="O10" s="69" t="s">
        <v>438</v>
      </c>
      <c r="P10" s="69" t="s">
        <v>444</v>
      </c>
      <c r="Q10" s="69" t="s">
        <v>438</v>
      </c>
      <c r="R10" s="69" t="s">
        <v>445</v>
      </c>
      <c r="S10" s="69" t="s">
        <v>446</v>
      </c>
      <c r="T10" s="69" t="s">
        <v>447</v>
      </c>
      <c r="U10" s="76" t="s">
        <v>466</v>
      </c>
      <c r="V10" s="76" t="s">
        <v>466</v>
      </c>
      <c r="W10" s="69" t="s">
        <v>325</v>
      </c>
      <c r="X10" s="69" t="s">
        <v>325</v>
      </c>
      <c r="Y10" s="69" t="s">
        <v>325</v>
      </c>
      <c r="Z10" s="69" t="s">
        <v>441</v>
      </c>
      <c r="AA10" s="69" t="s">
        <v>325</v>
      </c>
      <c r="AB10" s="69" t="s">
        <v>325</v>
      </c>
      <c r="AC10" s="69" t="s">
        <v>436</v>
      </c>
      <c r="AD10" s="69" t="s">
        <v>448</v>
      </c>
      <c r="AE10" s="102" t="s">
        <v>693</v>
      </c>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row>
    <row r="11" spans="1:81" s="70" customFormat="1" ht="114.75" customHeight="1">
      <c r="A11" s="64" t="str">
        <f>Plan!B9</f>
        <v xml:space="preserve">Promoción efectiva de la participación ciudadana </v>
      </c>
      <c r="B11" s="64">
        <f>Plan!C9</f>
        <v>3</v>
      </c>
      <c r="C11" s="64" t="str">
        <f>Plan!D9</f>
        <v>Presentar y socializar la Metodologia de Depuración de las disposiciones de los decretos únicos regalmentarios (DUR) a través de mesas de trabajo con grupos de interés</v>
      </c>
      <c r="D11" s="65" t="str">
        <f>Plan!W9</f>
        <v>Dirección de Desarrollo del Derecho y del Ordenamiento Jurídico</v>
      </c>
      <c r="E11" s="66">
        <f>Plan!U9</f>
        <v>44621</v>
      </c>
      <c r="F11" s="66">
        <f>Plan!V9</f>
        <v>44895</v>
      </c>
      <c r="G11" s="64" t="str">
        <f>Plan!F9</f>
        <v>Mesas de trabajo realizadas</v>
      </c>
      <c r="H11" s="64">
        <f>Plan!G9</f>
        <v>3</v>
      </c>
      <c r="I11" s="67">
        <v>3</v>
      </c>
      <c r="J11" s="68">
        <f t="shared" ref="J11:J22" si="1">I11/H11</f>
        <v>1</v>
      </c>
      <c r="K11" s="68">
        <v>0.9</v>
      </c>
      <c r="L11" s="69" t="s">
        <v>449</v>
      </c>
      <c r="M11" s="76" t="s">
        <v>469</v>
      </c>
      <c r="N11" s="69" t="s">
        <v>450</v>
      </c>
      <c r="O11" s="69" t="s">
        <v>451</v>
      </c>
      <c r="P11" s="69" t="s">
        <v>450</v>
      </c>
      <c r="Q11" s="69" t="s">
        <v>453</v>
      </c>
      <c r="R11" s="69" t="s">
        <v>452</v>
      </c>
      <c r="S11" s="69" t="s">
        <v>453</v>
      </c>
      <c r="T11" s="69" t="s">
        <v>454</v>
      </c>
      <c r="U11" s="76" t="s">
        <v>466</v>
      </c>
      <c r="V11" s="76" t="s">
        <v>466</v>
      </c>
      <c r="W11" s="69" t="s">
        <v>325</v>
      </c>
      <c r="X11" s="69" t="s">
        <v>325</v>
      </c>
      <c r="Y11" s="69" t="s">
        <v>325</v>
      </c>
      <c r="Z11" s="84" t="s">
        <v>455</v>
      </c>
      <c r="AA11" s="69" t="s">
        <v>456</v>
      </c>
      <c r="AB11" s="69" t="s">
        <v>457</v>
      </c>
      <c r="AC11" s="85">
        <v>44915</v>
      </c>
      <c r="AD11" s="69" t="s">
        <v>458</v>
      </c>
      <c r="AE11" s="102" t="s">
        <v>695</v>
      </c>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row>
    <row r="12" spans="1:81" s="70" customFormat="1" ht="107.25" customHeight="1">
      <c r="A12" s="64" t="str">
        <f>Plan!B10</f>
        <v xml:space="preserve">Promoción efectiva de la participación ciudadana </v>
      </c>
      <c r="B12" s="64">
        <f>Plan!C10</f>
        <v>4</v>
      </c>
      <c r="C12" s="64" t="str">
        <f>Plan!D10</f>
        <v xml:space="preserve">Presentar y socializar la Metodologia de Depuración de las disposiciones normativas de carácter territorial  a través de mesas de trabajo con grupos de interés </v>
      </c>
      <c r="D12" s="65" t="str">
        <f>Plan!W10</f>
        <v>Dirección de Desarrollo del Derecho y del Ordenamiento Jurídico</v>
      </c>
      <c r="E12" s="66">
        <f>Plan!U10</f>
        <v>44566</v>
      </c>
      <c r="F12" s="66">
        <f>Plan!V10</f>
        <v>44895</v>
      </c>
      <c r="G12" s="64" t="str">
        <f>Plan!F10</f>
        <v>Mesas de trabajo realizadas</v>
      </c>
      <c r="H12" s="64">
        <f>Plan!G10</f>
        <v>2</v>
      </c>
      <c r="I12" s="67">
        <v>2</v>
      </c>
      <c r="J12" s="68">
        <f t="shared" si="1"/>
        <v>1</v>
      </c>
      <c r="K12" s="68">
        <v>0.9</v>
      </c>
      <c r="L12" s="69" t="s">
        <v>459</v>
      </c>
      <c r="M12" s="76" t="s">
        <v>469</v>
      </c>
      <c r="N12" s="69" t="s">
        <v>460</v>
      </c>
      <c r="O12" s="69" t="s">
        <v>451</v>
      </c>
      <c r="P12" s="69" t="s">
        <v>460</v>
      </c>
      <c r="Q12" s="69" t="s">
        <v>453</v>
      </c>
      <c r="R12" s="69" t="s">
        <v>461</v>
      </c>
      <c r="S12" s="69" t="s">
        <v>453</v>
      </c>
      <c r="T12" s="69" t="s">
        <v>462</v>
      </c>
      <c r="U12" s="76" t="s">
        <v>466</v>
      </c>
      <c r="V12" s="76" t="s">
        <v>466</v>
      </c>
      <c r="W12" s="69" t="s">
        <v>325</v>
      </c>
      <c r="X12" s="69" t="s">
        <v>325</v>
      </c>
      <c r="Y12" s="69" t="s">
        <v>325</v>
      </c>
      <c r="Z12" s="84" t="s">
        <v>463</v>
      </c>
      <c r="AA12" s="69" t="s">
        <v>464</v>
      </c>
      <c r="AB12" s="69" t="s">
        <v>457</v>
      </c>
      <c r="AC12" s="85">
        <v>44915</v>
      </c>
      <c r="AD12" s="69" t="s">
        <v>458</v>
      </c>
      <c r="AE12" s="102" t="s">
        <v>468</v>
      </c>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row>
    <row r="13" spans="1:81" s="70" customFormat="1" ht="165.75">
      <c r="A13" s="64" t="str">
        <f>Plan!B11</f>
        <v xml:space="preserve">Promoción efectiva de la participación ciudadana </v>
      </c>
      <c r="B13" s="64">
        <f>Plan!C11</f>
        <v>5</v>
      </c>
      <c r="C13" s="64" t="str">
        <f>Plan!D11</f>
        <v>Realizar campañas de sensibilización en alternatividad penal y justicia restaurativa</v>
      </c>
      <c r="D13" s="65" t="str">
        <f>Plan!W11</f>
        <v>Dirección de Política Criminal y Penitenciaria</v>
      </c>
      <c r="E13" s="66">
        <f>Plan!U11</f>
        <v>44682</v>
      </c>
      <c r="F13" s="66">
        <f>Plan!V11</f>
        <v>44926</v>
      </c>
      <c r="G13" s="64" t="str">
        <f>Plan!F11</f>
        <v>Jornadas  realizadas</v>
      </c>
      <c r="H13" s="64">
        <f>Plan!G11</f>
        <v>4</v>
      </c>
      <c r="I13" s="67">
        <v>0</v>
      </c>
      <c r="J13" s="68">
        <f t="shared" si="1"/>
        <v>0</v>
      </c>
      <c r="K13" s="68">
        <v>0</v>
      </c>
      <c r="L13" s="100" t="s">
        <v>644</v>
      </c>
      <c r="M13" s="75" t="s">
        <v>466</v>
      </c>
      <c r="N13" s="75" t="s">
        <v>466</v>
      </c>
      <c r="O13" s="75" t="s">
        <v>466</v>
      </c>
      <c r="P13" s="75" t="s">
        <v>466</v>
      </c>
      <c r="Q13" s="75" t="s">
        <v>466</v>
      </c>
      <c r="R13" s="75" t="s">
        <v>466</v>
      </c>
      <c r="S13" s="75" t="s">
        <v>466</v>
      </c>
      <c r="T13" s="75" t="s">
        <v>466</v>
      </c>
      <c r="U13" s="75" t="s">
        <v>466</v>
      </c>
      <c r="V13" s="75" t="s">
        <v>466</v>
      </c>
      <c r="W13" s="75" t="s">
        <v>466</v>
      </c>
      <c r="X13" s="75" t="s">
        <v>466</v>
      </c>
      <c r="Y13" s="75" t="s">
        <v>466</v>
      </c>
      <c r="Z13" s="75" t="s">
        <v>466</v>
      </c>
      <c r="AA13" s="75" t="s">
        <v>466</v>
      </c>
      <c r="AB13" s="75" t="s">
        <v>466</v>
      </c>
      <c r="AC13" s="75" t="s">
        <v>466</v>
      </c>
      <c r="AD13" s="69" t="s">
        <v>642</v>
      </c>
      <c r="AE13" s="102" t="s">
        <v>643</v>
      </c>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row>
    <row r="14" spans="1:81" s="70" customFormat="1" ht="122.25" customHeight="1">
      <c r="A14" s="64" t="str">
        <f>Plan!B12</f>
        <v xml:space="preserve">Promoción efectiva de la participación ciudadana </v>
      </c>
      <c r="B14" s="64">
        <f>Plan!C12</f>
        <v>6</v>
      </c>
      <c r="C14" s="64" t="str">
        <f>Plan!D12</f>
        <v>Desarrollar un ejercicio de participación ciudadana en el marco del proceso de formación y transferencia metodológica del program de justicia juvenil restaurativa a las autoridades competentes del SRPA y del sistema de convivencia escolar  del ente territorial.</v>
      </c>
      <c r="D14" s="65" t="str">
        <f>Plan!W12</f>
        <v>Dirección de Política Criminal y Penitenciaria</v>
      </c>
      <c r="E14" s="66">
        <f>Plan!U12</f>
        <v>44635</v>
      </c>
      <c r="F14" s="66">
        <f>Plan!V12</f>
        <v>44834</v>
      </c>
      <c r="G14" s="64" t="str">
        <f>Plan!F12</f>
        <v>Número de personas capacitadas</v>
      </c>
      <c r="H14" s="64">
        <f>Plan!G12</f>
        <v>50</v>
      </c>
      <c r="I14" s="67">
        <v>0</v>
      </c>
      <c r="J14" s="68">
        <f t="shared" si="1"/>
        <v>0</v>
      </c>
      <c r="K14" s="68">
        <v>0.8</v>
      </c>
      <c r="L14" s="89" t="s">
        <v>647</v>
      </c>
      <c r="M14" s="69" t="s">
        <v>645</v>
      </c>
      <c r="N14" s="85">
        <v>44659</v>
      </c>
      <c r="O14" s="69" t="s">
        <v>614</v>
      </c>
      <c r="P14" s="85">
        <v>44652</v>
      </c>
      <c r="Q14" s="69" t="s">
        <v>470</v>
      </c>
      <c r="R14" s="85">
        <v>44659</v>
      </c>
      <c r="S14" s="69" t="s">
        <v>614</v>
      </c>
      <c r="T14" s="69">
        <v>140</v>
      </c>
      <c r="U14" s="69" t="s">
        <v>466</v>
      </c>
      <c r="V14" s="69" t="s">
        <v>466</v>
      </c>
      <c r="W14" s="100" t="s">
        <v>466</v>
      </c>
      <c r="X14" s="100" t="s">
        <v>466</v>
      </c>
      <c r="Y14" s="100" t="s">
        <v>466</v>
      </c>
      <c r="Z14" s="69"/>
      <c r="AA14" s="69" t="s">
        <v>607</v>
      </c>
      <c r="AB14" s="69" t="s">
        <v>607</v>
      </c>
      <c r="AC14" s="69" t="s">
        <v>607</v>
      </c>
      <c r="AD14" s="69" t="s">
        <v>646</v>
      </c>
      <c r="AE14" s="102" t="s">
        <v>696</v>
      </c>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row>
    <row r="15" spans="1:81" s="72" customFormat="1" ht="102" customHeight="1">
      <c r="A15" s="64" t="str">
        <f>Plan!B13</f>
        <v xml:space="preserve">Promoción efectiva de la participación ciudadana </v>
      </c>
      <c r="B15" s="64">
        <f>Plan!C13</f>
        <v>7</v>
      </c>
      <c r="C15" s="64" t="str">
        <f>Plan!D13</f>
        <v xml:space="preserve">Desarrollar encuentros para la socialización del componente indígena del Plan Decenal de Justicia, construido en consulta previa </v>
      </c>
      <c r="D15" s="65" t="str">
        <f>Plan!W13</f>
        <v>Dirección de Justicia Formal</v>
      </c>
      <c r="E15" s="66">
        <f>Plan!U13</f>
        <v>44652</v>
      </c>
      <c r="F15" s="66">
        <f>Plan!V13</f>
        <v>44925</v>
      </c>
      <c r="G15" s="64" t="str">
        <f>Plan!F13</f>
        <v>Encuentros realizados</v>
      </c>
      <c r="H15" s="64">
        <f>Plan!G13</f>
        <v>6</v>
      </c>
      <c r="I15" s="67">
        <v>0</v>
      </c>
      <c r="J15" s="71">
        <v>0</v>
      </c>
      <c r="K15" s="68">
        <v>0.2</v>
      </c>
      <c r="L15" s="69" t="s">
        <v>627</v>
      </c>
      <c r="M15" s="69" t="s">
        <v>473</v>
      </c>
      <c r="N15" s="69" t="s">
        <v>466</v>
      </c>
      <c r="O15" s="69" t="s">
        <v>466</v>
      </c>
      <c r="P15" s="69" t="s">
        <v>466</v>
      </c>
      <c r="Q15" s="69" t="s">
        <v>466</v>
      </c>
      <c r="R15" s="69" t="s">
        <v>466</v>
      </c>
      <c r="S15" s="69" t="s">
        <v>466</v>
      </c>
      <c r="T15" s="69" t="s">
        <v>466</v>
      </c>
      <c r="U15" s="69" t="s">
        <v>466</v>
      </c>
      <c r="V15" s="69" t="s">
        <v>466</v>
      </c>
      <c r="W15" s="69" t="s">
        <v>466</v>
      </c>
      <c r="X15" s="69" t="s">
        <v>466</v>
      </c>
      <c r="Y15" s="69" t="s">
        <v>466</v>
      </c>
      <c r="Z15" s="69" t="s">
        <v>466</v>
      </c>
      <c r="AA15" s="69" t="s">
        <v>466</v>
      </c>
      <c r="AB15" s="69" t="s">
        <v>466</v>
      </c>
      <c r="AC15" s="69" t="s">
        <v>466</v>
      </c>
      <c r="AD15" s="69" t="s">
        <v>628</v>
      </c>
      <c r="AE15" s="87" t="s">
        <v>697</v>
      </c>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row>
    <row r="16" spans="1:81" s="72" customFormat="1" ht="240.75" customHeight="1">
      <c r="A16" s="64" t="str">
        <f>Plan!B14</f>
        <v xml:space="preserve">Promoción efectiva de la participación ciudadana </v>
      </c>
      <c r="B16" s="64">
        <f>Plan!C14</f>
        <v>8</v>
      </c>
      <c r="C16" s="64" t="str">
        <f>Plan!D14</f>
        <v>Implementar estrategias para conocer la percepción de los usuarios de las herramientas LegalApp y Conexión Justicia</v>
      </c>
      <c r="D16" s="65" t="str">
        <f>Plan!W14</f>
        <v>Dirección de Justicia Formal</v>
      </c>
      <c r="E16" s="66">
        <f>Plan!U14</f>
        <v>44652</v>
      </c>
      <c r="F16" s="66">
        <f>Plan!V14</f>
        <v>44925</v>
      </c>
      <c r="G16" s="64" t="str">
        <f>Plan!F14</f>
        <v>Estrategias implementadas</v>
      </c>
      <c r="H16" s="64">
        <f>Plan!G14</f>
        <v>2</v>
      </c>
      <c r="I16" s="67">
        <v>0</v>
      </c>
      <c r="J16" s="71">
        <v>0</v>
      </c>
      <c r="K16" s="68">
        <v>0.5</v>
      </c>
      <c r="L16" s="69" t="s">
        <v>629</v>
      </c>
      <c r="M16" s="69" t="s">
        <v>473</v>
      </c>
      <c r="N16" s="69" t="s">
        <v>466</v>
      </c>
      <c r="O16" s="69" t="s">
        <v>466</v>
      </c>
      <c r="P16" s="69" t="s">
        <v>466</v>
      </c>
      <c r="Q16" s="69" t="s">
        <v>466</v>
      </c>
      <c r="R16" s="69" t="s">
        <v>466</v>
      </c>
      <c r="S16" s="69" t="s">
        <v>466</v>
      </c>
      <c r="T16" s="69" t="s">
        <v>466</v>
      </c>
      <c r="U16" s="69" t="s">
        <v>466</v>
      </c>
      <c r="V16" s="69" t="s">
        <v>466</v>
      </c>
      <c r="W16" s="69" t="s">
        <v>466</v>
      </c>
      <c r="X16" s="69" t="s">
        <v>466</v>
      </c>
      <c r="Y16" s="69" t="s">
        <v>466</v>
      </c>
      <c r="Z16" s="69" t="s">
        <v>466</v>
      </c>
      <c r="AA16" s="69" t="s">
        <v>466</v>
      </c>
      <c r="AB16" s="69" t="s">
        <v>466</v>
      </c>
      <c r="AC16" s="69" t="s">
        <v>466</v>
      </c>
      <c r="AD16" s="69" t="s">
        <v>630</v>
      </c>
      <c r="AE16" s="87" t="s">
        <v>698</v>
      </c>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row>
    <row r="17" spans="1:81" s="72" customFormat="1" ht="108.75" customHeight="1">
      <c r="A17" s="64" t="str">
        <f>Plan!B15</f>
        <v xml:space="preserve">Promoción efectiva de la participación ciudadana </v>
      </c>
      <c r="B17" s="64">
        <f>Plan!C15</f>
        <v>9</v>
      </c>
      <c r="C17" s="64" t="str">
        <f>Plan!D15</f>
        <v>Habilitar espacios para la divulgación y actualización de conocimientos sobre enfoque diferencial en género y discapacidad para el acceso a la justicia.</v>
      </c>
      <c r="D17" s="65" t="str">
        <f>Plan!W15</f>
        <v>Dirección de Justicia Formal</v>
      </c>
      <c r="E17" s="66">
        <f>Plan!U15</f>
        <v>44593</v>
      </c>
      <c r="F17" s="66">
        <f>Plan!V15</f>
        <v>44803</v>
      </c>
      <c r="G17" s="64" t="str">
        <f>Plan!F15</f>
        <v>Webinars desarrollados</v>
      </c>
      <c r="H17" s="64">
        <f>Plan!G15</f>
        <v>4</v>
      </c>
      <c r="I17" s="67">
        <v>2</v>
      </c>
      <c r="J17" s="71">
        <v>0.5</v>
      </c>
      <c r="K17" s="68">
        <v>0.5</v>
      </c>
      <c r="L17" s="69" t="s">
        <v>631</v>
      </c>
      <c r="M17" s="69" t="s">
        <v>632</v>
      </c>
      <c r="N17" s="85" t="s">
        <v>633</v>
      </c>
      <c r="O17" s="69" t="s">
        <v>634</v>
      </c>
      <c r="P17" s="69" t="s">
        <v>635</v>
      </c>
      <c r="Q17" s="69" t="s">
        <v>636</v>
      </c>
      <c r="R17" s="85" t="s">
        <v>637</v>
      </c>
      <c r="S17" s="69" t="s">
        <v>471</v>
      </c>
      <c r="T17" s="69" t="s">
        <v>638</v>
      </c>
      <c r="U17" s="69" t="s">
        <v>466</v>
      </c>
      <c r="V17" s="69" t="s">
        <v>466</v>
      </c>
      <c r="W17" s="69" t="s">
        <v>325</v>
      </c>
      <c r="X17" s="69" t="s">
        <v>325</v>
      </c>
      <c r="Y17" s="69" t="s">
        <v>325</v>
      </c>
      <c r="Z17" s="69" t="s">
        <v>466</v>
      </c>
      <c r="AA17" s="69" t="s">
        <v>325</v>
      </c>
      <c r="AB17" s="69" t="s">
        <v>325</v>
      </c>
      <c r="AC17" s="69" t="s">
        <v>325</v>
      </c>
      <c r="AD17" s="69" t="s">
        <v>472</v>
      </c>
      <c r="AE17" s="102" t="s">
        <v>648</v>
      </c>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row>
    <row r="18" spans="1:81" s="72" customFormat="1" ht="161.25" customHeight="1">
      <c r="A18" s="64" t="str">
        <f>Plan!B16</f>
        <v xml:space="preserve">Promoción efectiva de la participación ciudadana </v>
      </c>
      <c r="B18" s="64">
        <f>Plan!C16</f>
        <v>10</v>
      </c>
      <c r="C18" s="64" t="str">
        <f>Plan!D16</f>
        <v>Encuentro Distrital virtual de Conciliadores en Equidad del municipio de Santiago de Cali (Valle del Cauca)</v>
      </c>
      <c r="D18" s="65" t="str">
        <f>Plan!W16</f>
        <v>Dirección de Métodos Alternativos de Solución de Conflictos</v>
      </c>
      <c r="E18" s="66">
        <f>Plan!U16</f>
        <v>44593</v>
      </c>
      <c r="F18" s="66">
        <f>Plan!V16</f>
        <v>44620</v>
      </c>
      <c r="G18" s="64" t="str">
        <f>Plan!F16</f>
        <v>Encuentro virtual realizado</v>
      </c>
      <c r="H18" s="64">
        <f>Plan!G16</f>
        <v>1</v>
      </c>
      <c r="I18" s="67">
        <v>1</v>
      </c>
      <c r="J18" s="73">
        <f t="shared" si="1"/>
        <v>1</v>
      </c>
      <c r="K18" s="68">
        <v>1</v>
      </c>
      <c r="L18" s="88" t="s">
        <v>474</v>
      </c>
      <c r="M18" s="88" t="s">
        <v>475</v>
      </c>
      <c r="N18" s="85">
        <v>44595</v>
      </c>
      <c r="O18" s="69" t="s">
        <v>476</v>
      </c>
      <c r="P18" s="85">
        <v>44595</v>
      </c>
      <c r="Q18" s="69" t="s">
        <v>476</v>
      </c>
      <c r="R18" s="85">
        <v>44601</v>
      </c>
      <c r="S18" s="69" t="s">
        <v>477</v>
      </c>
      <c r="T18" s="69">
        <v>50</v>
      </c>
      <c r="U18" s="69" t="s">
        <v>509</v>
      </c>
      <c r="V18" s="69" t="s">
        <v>512</v>
      </c>
      <c r="W18" s="69" t="s">
        <v>478</v>
      </c>
      <c r="X18" s="69" t="s">
        <v>325</v>
      </c>
      <c r="Y18" s="69" t="s">
        <v>325</v>
      </c>
      <c r="Z18" s="69" t="s">
        <v>479</v>
      </c>
      <c r="AA18" s="69" t="s">
        <v>480</v>
      </c>
      <c r="AB18" s="88" t="s">
        <v>481</v>
      </c>
      <c r="AC18" s="85">
        <v>44629</v>
      </c>
      <c r="AD18" s="69" t="s">
        <v>482</v>
      </c>
      <c r="AE18" s="87" t="s">
        <v>482</v>
      </c>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row>
    <row r="19" spans="1:81" s="70" customFormat="1" ht="140.25">
      <c r="A19" s="64" t="str">
        <f>Plan!B17</f>
        <v xml:space="preserve">Promoción efectiva de la participación ciudadana </v>
      </c>
      <c r="B19" s="64">
        <f>Plan!C17</f>
        <v>11</v>
      </c>
      <c r="C19" s="64" t="str">
        <f>Plan!D17</f>
        <v xml:space="preserve">Conferencia de la DMASC en webinar sobre la función conciliatoria según la Ley 2126 del 2021 </v>
      </c>
      <c r="D19" s="65" t="str">
        <f>Plan!W17</f>
        <v>Dirección de Métodos Alternativos de Solución de Conflictos</v>
      </c>
      <c r="E19" s="66">
        <f>Plan!U17</f>
        <v>44621</v>
      </c>
      <c r="F19" s="66">
        <f>Plan!V17</f>
        <v>44651</v>
      </c>
      <c r="G19" s="64" t="str">
        <f>Plan!F17</f>
        <v>Conferencia realizada en webinar</v>
      </c>
      <c r="H19" s="64">
        <f>Plan!G17</f>
        <v>1</v>
      </c>
      <c r="I19" s="67">
        <v>1</v>
      </c>
      <c r="J19" s="68">
        <f t="shared" si="1"/>
        <v>1</v>
      </c>
      <c r="K19" s="68">
        <v>1</v>
      </c>
      <c r="L19" s="88" t="s">
        <v>483</v>
      </c>
      <c r="M19" s="83" t="s">
        <v>484</v>
      </c>
      <c r="N19" s="85">
        <v>44618</v>
      </c>
      <c r="O19" s="69" t="s">
        <v>485</v>
      </c>
      <c r="P19" s="85">
        <v>44618</v>
      </c>
      <c r="Q19" s="69" t="s">
        <v>485</v>
      </c>
      <c r="R19" s="85">
        <v>44624</v>
      </c>
      <c r="S19" s="69" t="s">
        <v>486</v>
      </c>
      <c r="T19" s="69">
        <v>417</v>
      </c>
      <c r="U19" s="85" t="s">
        <v>513</v>
      </c>
      <c r="V19" s="69" t="s">
        <v>514</v>
      </c>
      <c r="W19" s="69" t="s">
        <v>478</v>
      </c>
      <c r="X19" s="69" t="s">
        <v>325</v>
      </c>
      <c r="Y19" s="69" t="s">
        <v>325</v>
      </c>
      <c r="Z19" s="69" t="s">
        <v>487</v>
      </c>
      <c r="AA19" s="69" t="s">
        <v>488</v>
      </c>
      <c r="AB19" s="69" t="s">
        <v>49</v>
      </c>
      <c r="AC19" s="69" t="s">
        <v>49</v>
      </c>
      <c r="AD19" s="69" t="s">
        <v>482</v>
      </c>
      <c r="AE19" s="87" t="s">
        <v>482</v>
      </c>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row>
    <row r="20" spans="1:81" s="72" customFormat="1" ht="102">
      <c r="A20" s="64" t="str">
        <f>Plan!B18</f>
        <v xml:space="preserve">Promoción efectiva de la participación ciudadana </v>
      </c>
      <c r="B20" s="64">
        <f>Plan!C18</f>
        <v>12</v>
      </c>
      <c r="C20" s="64" t="str">
        <f>Plan!D18</f>
        <v>Encuentros virtuales con conciliadores en equidad</v>
      </c>
      <c r="D20" s="65" t="str">
        <f>Plan!W18</f>
        <v>Dirección de Métodos Alternativos de Solución de Conflictos</v>
      </c>
      <c r="E20" s="66">
        <f>Plan!U18</f>
        <v>44621</v>
      </c>
      <c r="F20" s="66">
        <f>Plan!V18</f>
        <v>44651</v>
      </c>
      <c r="G20" s="64" t="str">
        <f>Plan!F18</f>
        <v>Encuentros virtuales realizados</v>
      </c>
      <c r="H20" s="64">
        <f>Plan!G18</f>
        <v>2</v>
      </c>
      <c r="I20" s="67">
        <v>2</v>
      </c>
      <c r="J20" s="73">
        <f t="shared" si="1"/>
        <v>1</v>
      </c>
      <c r="K20" s="68">
        <v>1</v>
      </c>
      <c r="L20" s="88" t="s">
        <v>489</v>
      </c>
      <c r="M20" s="83" t="s">
        <v>490</v>
      </c>
      <c r="N20" s="85">
        <v>44630</v>
      </c>
      <c r="O20" s="69" t="s">
        <v>491</v>
      </c>
      <c r="P20" s="85">
        <v>44638</v>
      </c>
      <c r="Q20" s="69" t="s">
        <v>491</v>
      </c>
      <c r="R20" s="69" t="s">
        <v>492</v>
      </c>
      <c r="S20" s="69" t="s">
        <v>493</v>
      </c>
      <c r="T20" s="69">
        <v>127</v>
      </c>
      <c r="U20" s="85" t="s">
        <v>515</v>
      </c>
      <c r="V20" s="69" t="s">
        <v>516</v>
      </c>
      <c r="W20" s="69" t="s">
        <v>478</v>
      </c>
      <c r="X20" s="69" t="s">
        <v>325</v>
      </c>
      <c r="Y20" s="69" t="s">
        <v>325</v>
      </c>
      <c r="Z20" s="69" t="s">
        <v>487</v>
      </c>
      <c r="AA20" s="69" t="s">
        <v>494</v>
      </c>
      <c r="AB20" s="69" t="s">
        <v>49</v>
      </c>
      <c r="AC20" s="69" t="s">
        <v>49</v>
      </c>
      <c r="AD20" s="69" t="s">
        <v>482</v>
      </c>
      <c r="AE20" s="87" t="s">
        <v>482</v>
      </c>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row>
    <row r="21" spans="1:81" s="72" customFormat="1" ht="153">
      <c r="A21" s="64" t="str">
        <f>Plan!B19</f>
        <v xml:space="preserve">Promoción efectiva de la participación ciudadana </v>
      </c>
      <c r="B21" s="64">
        <f>Plan!C19</f>
        <v>13</v>
      </c>
      <c r="C21" s="64" t="str">
        <f>Plan!D19</f>
        <v>Encuestas realizadas en la Estrategia Interinstitucional de Jornadas Móviles de Atención y Orientación a Víctimas del conflicto armado</v>
      </c>
      <c r="D21" s="65" t="str">
        <f>Plan!W19</f>
        <v xml:space="preserve">Dirección de Justicia Transicional </v>
      </c>
      <c r="E21" s="66">
        <f>Plan!U19</f>
        <v>44774</v>
      </c>
      <c r="F21" s="66">
        <f>Plan!V19</f>
        <v>44895</v>
      </c>
      <c r="G21" s="64" t="str">
        <f>Plan!F19</f>
        <v>Encuesta aplicada</v>
      </c>
      <c r="H21" s="64">
        <f>Plan!G19</f>
        <v>1</v>
      </c>
      <c r="I21" s="67">
        <v>0</v>
      </c>
      <c r="J21" s="71">
        <f t="shared" si="1"/>
        <v>0</v>
      </c>
      <c r="K21" s="68">
        <v>0.05</v>
      </c>
      <c r="L21" s="69" t="s">
        <v>639</v>
      </c>
      <c r="M21" s="74" t="s">
        <v>518</v>
      </c>
      <c r="N21" s="101" t="s">
        <v>466</v>
      </c>
      <c r="O21" s="101" t="s">
        <v>466</v>
      </c>
      <c r="P21" s="101" t="s">
        <v>466</v>
      </c>
      <c r="Q21" s="101" t="s">
        <v>466</v>
      </c>
      <c r="R21" s="101" t="s">
        <v>466</v>
      </c>
      <c r="S21" s="101" t="s">
        <v>466</v>
      </c>
      <c r="T21" s="101" t="s">
        <v>466</v>
      </c>
      <c r="U21" s="101" t="s">
        <v>466</v>
      </c>
      <c r="V21" s="101" t="s">
        <v>466</v>
      </c>
      <c r="W21" s="101" t="s">
        <v>466</v>
      </c>
      <c r="X21" s="101" t="s">
        <v>466</v>
      </c>
      <c r="Y21" s="101" t="s">
        <v>466</v>
      </c>
      <c r="Z21" s="101" t="s">
        <v>466</v>
      </c>
      <c r="AA21" s="101" t="s">
        <v>466</v>
      </c>
      <c r="AB21" s="101" t="s">
        <v>466</v>
      </c>
      <c r="AC21" s="101" t="s">
        <v>466</v>
      </c>
      <c r="AD21" s="100" t="s">
        <v>640</v>
      </c>
      <c r="AE21" s="87" t="s">
        <v>641</v>
      </c>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row>
    <row r="22" spans="1:81" s="70" customFormat="1" ht="51">
      <c r="A22" s="64" t="str">
        <f>Plan!B20</f>
        <v xml:space="preserve">Promoción efectiva de la participación ciudadana </v>
      </c>
      <c r="B22" s="64">
        <f>Plan!C20</f>
        <v>14</v>
      </c>
      <c r="C22" s="64" t="str">
        <f>Plan!D20</f>
        <v>VIII Encuentro Nacional sobre la Política Drogas Ruta Futuro en los territorios</v>
      </c>
      <c r="D22" s="65" t="str">
        <f>Plan!W20</f>
        <v>Dirección de Política de Drogas y Actividades Relacionadas</v>
      </c>
      <c r="E22" s="66">
        <f>Plan!U20</f>
        <v>44774</v>
      </c>
      <c r="F22" s="66">
        <f>Plan!V20</f>
        <v>44925</v>
      </c>
      <c r="G22" s="64" t="str">
        <f>Plan!F20</f>
        <v>Encuentro realizado</v>
      </c>
      <c r="H22" s="64">
        <f>Plan!G20</f>
        <v>1</v>
      </c>
      <c r="I22" s="67">
        <v>0</v>
      </c>
      <c r="J22" s="71">
        <f t="shared" si="1"/>
        <v>0</v>
      </c>
      <c r="K22" s="68">
        <v>0</v>
      </c>
      <c r="L22" s="100" t="s">
        <v>665</v>
      </c>
      <c r="M22" s="75" t="s">
        <v>466</v>
      </c>
      <c r="N22" s="75" t="s">
        <v>466</v>
      </c>
      <c r="O22" s="75" t="s">
        <v>466</v>
      </c>
      <c r="P22" s="75" t="s">
        <v>466</v>
      </c>
      <c r="Q22" s="75" t="s">
        <v>466</v>
      </c>
      <c r="R22" s="75" t="s">
        <v>466</v>
      </c>
      <c r="S22" s="75" t="s">
        <v>466</v>
      </c>
      <c r="T22" s="75" t="s">
        <v>466</v>
      </c>
      <c r="U22" s="75" t="s">
        <v>466</v>
      </c>
      <c r="V22" s="75" t="s">
        <v>466</v>
      </c>
      <c r="W22" s="75" t="s">
        <v>466</v>
      </c>
      <c r="X22" s="75" t="s">
        <v>466</v>
      </c>
      <c r="Y22" s="75" t="s">
        <v>466</v>
      </c>
      <c r="Z22" s="75" t="s">
        <v>466</v>
      </c>
      <c r="AA22" s="75" t="s">
        <v>466</v>
      </c>
      <c r="AB22" s="75" t="s">
        <v>466</v>
      </c>
      <c r="AC22" s="75" t="s">
        <v>466</v>
      </c>
      <c r="AD22" s="100" t="s">
        <v>665</v>
      </c>
      <c r="AE22" s="87" t="s">
        <v>519</v>
      </c>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row>
    <row r="23" spans="1:81" s="70" customFormat="1" ht="178.5">
      <c r="A23" s="64" t="str">
        <f>Plan!B21</f>
        <v xml:space="preserve">Promoción efectiva de la participación ciudadana </v>
      </c>
      <c r="B23" s="64">
        <f>Plan!C21</f>
        <v>15</v>
      </c>
      <c r="C23" s="64" t="str">
        <f>Plan!D21</f>
        <v>Realizar  facebook live o directo Youtube y/o encuentros presenciales sobre la reglamentación y trámites de licencias de cannabis con fines médicos y cientificos.</v>
      </c>
      <c r="D23" s="65" t="str">
        <f>Plan!W21</f>
        <v>Subdirección de Control y Fiscalización de Sustancias Químicas y Estupefacientes</v>
      </c>
      <c r="E23" s="66">
        <f>Plan!U21</f>
        <v>44713</v>
      </c>
      <c r="F23" s="66">
        <f>Plan!V21</f>
        <v>44926</v>
      </c>
      <c r="G23" s="64" t="str">
        <f>Plan!F21</f>
        <v>No de Dialogos implementados</v>
      </c>
      <c r="H23" s="64">
        <f>Plan!G21</f>
        <v>2</v>
      </c>
      <c r="I23" s="67">
        <v>0</v>
      </c>
      <c r="J23" s="68">
        <v>0.4</v>
      </c>
      <c r="K23" s="68">
        <v>0.4</v>
      </c>
      <c r="L23" s="94" t="s">
        <v>656</v>
      </c>
      <c r="M23" s="75" t="s">
        <v>466</v>
      </c>
      <c r="N23" s="75" t="s">
        <v>466</v>
      </c>
      <c r="O23" s="75" t="s">
        <v>466</v>
      </c>
      <c r="P23" s="75" t="s">
        <v>466</v>
      </c>
      <c r="Q23" s="75" t="s">
        <v>466</v>
      </c>
      <c r="R23" s="75" t="s">
        <v>466</v>
      </c>
      <c r="S23" s="75" t="s">
        <v>466</v>
      </c>
      <c r="T23" s="75" t="s">
        <v>466</v>
      </c>
      <c r="U23" s="75" t="s">
        <v>466</v>
      </c>
      <c r="V23" s="75" t="s">
        <v>466</v>
      </c>
      <c r="W23" s="75" t="s">
        <v>466</v>
      </c>
      <c r="X23" s="75" t="s">
        <v>466</v>
      </c>
      <c r="Y23" s="75" t="s">
        <v>466</v>
      </c>
      <c r="Z23" s="75" t="s">
        <v>466</v>
      </c>
      <c r="AA23" s="75" t="s">
        <v>466</v>
      </c>
      <c r="AB23" s="75" t="s">
        <v>466</v>
      </c>
      <c r="AC23" s="75" t="s">
        <v>466</v>
      </c>
      <c r="AD23" s="94" t="s">
        <v>656</v>
      </c>
      <c r="AE23" s="93" t="s">
        <v>699</v>
      </c>
    </row>
    <row r="24" spans="1:81" s="70" customFormat="1" ht="140.25">
      <c r="A24" s="64" t="str">
        <f>Plan!B22</f>
        <v xml:space="preserve">Promoción efectiva de la participación ciudadana </v>
      </c>
      <c r="B24" s="64">
        <f>Plan!C22</f>
        <v>16</v>
      </c>
      <c r="C24" s="64" t="str">
        <f>Plan!D22</f>
        <v>Realizar  facebook live o directo Youtube y/o encuentros presenciales  de dialogos de acercamiento e interacción con los actores territoriales involucrados en el desarrollo y aplicación de la legislación actual de cannabis a través de los consejos  seccionales de Estupefacientes</v>
      </c>
      <c r="D24" s="65" t="str">
        <f>Plan!W22</f>
        <v>Subdirección de Control y Fiscalización de Sustancias Químicas y Estupefacientes</v>
      </c>
      <c r="E24" s="66">
        <f>Plan!U22</f>
        <v>44713</v>
      </c>
      <c r="F24" s="66">
        <f>Plan!V22</f>
        <v>44926</v>
      </c>
      <c r="G24" s="64" t="str">
        <f>Plan!F22</f>
        <v>No de dialogos realizados</v>
      </c>
      <c r="H24" s="64">
        <f>Plan!G22</f>
        <v>2</v>
      </c>
      <c r="I24" s="67">
        <v>0</v>
      </c>
      <c r="J24" s="68">
        <f t="shared" ref="J24:J60" si="2">I24/H24</f>
        <v>0</v>
      </c>
      <c r="K24" s="68">
        <v>0</v>
      </c>
      <c r="L24" s="94" t="s">
        <v>657</v>
      </c>
      <c r="M24" s="75" t="s">
        <v>466</v>
      </c>
      <c r="N24" s="75" t="s">
        <v>466</v>
      </c>
      <c r="O24" s="75" t="s">
        <v>466</v>
      </c>
      <c r="P24" s="75" t="s">
        <v>466</v>
      </c>
      <c r="Q24" s="75" t="s">
        <v>466</v>
      </c>
      <c r="R24" s="75" t="s">
        <v>466</v>
      </c>
      <c r="S24" s="75" t="s">
        <v>466</v>
      </c>
      <c r="T24" s="75" t="s">
        <v>466</v>
      </c>
      <c r="U24" s="75" t="s">
        <v>466</v>
      </c>
      <c r="V24" s="75" t="s">
        <v>466</v>
      </c>
      <c r="W24" s="75" t="s">
        <v>466</v>
      </c>
      <c r="X24" s="75" t="s">
        <v>466</v>
      </c>
      <c r="Y24" s="75" t="s">
        <v>466</v>
      </c>
      <c r="Z24" s="75" t="s">
        <v>466</v>
      </c>
      <c r="AA24" s="75" t="s">
        <v>466</v>
      </c>
      <c r="AB24" s="75" t="s">
        <v>466</v>
      </c>
      <c r="AC24" s="75" t="s">
        <v>466</v>
      </c>
      <c r="AD24" s="94" t="s">
        <v>657</v>
      </c>
      <c r="AE24" s="93" t="s">
        <v>661</v>
      </c>
    </row>
    <row r="25" spans="1:81" s="70" customFormat="1" ht="76.5">
      <c r="A25" s="64" t="str">
        <f>Plan!B23</f>
        <v xml:space="preserve">Promoción efectiva de la participación ciudadana </v>
      </c>
      <c r="B25" s="64">
        <f>Plan!C23</f>
        <v>17</v>
      </c>
      <c r="C25" s="64" t="str">
        <f>Plan!D23</f>
        <v>Realizar un Facebook live o un directo en Youtube para dialogar con los grupos de interes sobre los trámites de Sustancias Químicas.</v>
      </c>
      <c r="D25" s="65" t="str">
        <f>Plan!W23</f>
        <v>Subdirección de Control y Fiscalización de Sustancias Químicas y Estupefacientes</v>
      </c>
      <c r="E25" s="66">
        <f>Plan!U23</f>
        <v>44743</v>
      </c>
      <c r="F25" s="66">
        <f>Plan!V23</f>
        <v>44926</v>
      </c>
      <c r="G25" s="64" t="str">
        <f>Plan!F23</f>
        <v>Dialogo virtual implementado</v>
      </c>
      <c r="H25" s="64">
        <f>Plan!G23</f>
        <v>1</v>
      </c>
      <c r="I25" s="67">
        <v>0</v>
      </c>
      <c r="J25" s="68">
        <f t="shared" si="2"/>
        <v>0</v>
      </c>
      <c r="K25" s="68">
        <v>0</v>
      </c>
      <c r="L25" s="94" t="s">
        <v>658</v>
      </c>
      <c r="M25" s="75" t="s">
        <v>466</v>
      </c>
      <c r="N25" s="75" t="s">
        <v>466</v>
      </c>
      <c r="O25" s="75" t="s">
        <v>466</v>
      </c>
      <c r="P25" s="75" t="s">
        <v>466</v>
      </c>
      <c r="Q25" s="75" t="s">
        <v>466</v>
      </c>
      <c r="R25" s="75" t="s">
        <v>466</v>
      </c>
      <c r="S25" s="75" t="s">
        <v>466</v>
      </c>
      <c r="T25" s="75" t="s">
        <v>466</v>
      </c>
      <c r="U25" s="75" t="s">
        <v>466</v>
      </c>
      <c r="V25" s="75" t="s">
        <v>466</v>
      </c>
      <c r="W25" s="75" t="s">
        <v>466</v>
      </c>
      <c r="X25" s="75" t="s">
        <v>466</v>
      </c>
      <c r="Y25" s="75" t="s">
        <v>466</v>
      </c>
      <c r="Z25" s="75" t="s">
        <v>466</v>
      </c>
      <c r="AA25" s="75" t="s">
        <v>466</v>
      </c>
      <c r="AB25" s="75" t="s">
        <v>466</v>
      </c>
      <c r="AC25" s="75" t="s">
        <v>466</v>
      </c>
      <c r="AD25" s="94" t="s">
        <v>658</v>
      </c>
      <c r="AE25" s="93" t="s">
        <v>660</v>
      </c>
    </row>
    <row r="26" spans="1:81" s="70" customFormat="1" ht="76.5">
      <c r="A26" s="64" t="str">
        <f>Plan!B24</f>
        <v xml:space="preserve">Promoción efectiva de la participación ciudadana </v>
      </c>
      <c r="B26" s="64">
        <f>Plan!C24</f>
        <v>18</v>
      </c>
      <c r="C26" s="64" t="str">
        <f>Plan!D24</f>
        <v>Realizar un Facebook live o un directo en Youtube para dialogar con los grupos de interes sobre los trámites de Sustancias Químicas.</v>
      </c>
      <c r="D26" s="65" t="str">
        <f>Plan!W24</f>
        <v>Subdirección de Control y Fiscalización de Sustancias Químicas y Estupefacientes</v>
      </c>
      <c r="E26" s="66">
        <f>Plan!U24</f>
        <v>44743</v>
      </c>
      <c r="F26" s="66">
        <f>Plan!V24</f>
        <v>44926</v>
      </c>
      <c r="G26" s="64" t="str">
        <f>Plan!F24</f>
        <v>Dialogo virtual implementado</v>
      </c>
      <c r="H26" s="64">
        <f>Plan!G24</f>
        <v>1</v>
      </c>
      <c r="I26" s="67">
        <v>0</v>
      </c>
      <c r="J26" s="68">
        <f t="shared" si="2"/>
        <v>0</v>
      </c>
      <c r="K26" s="68">
        <v>0</v>
      </c>
      <c r="L26" s="94" t="s">
        <v>658</v>
      </c>
      <c r="M26" s="75" t="s">
        <v>466</v>
      </c>
      <c r="N26" s="75" t="s">
        <v>466</v>
      </c>
      <c r="O26" s="75" t="s">
        <v>466</v>
      </c>
      <c r="P26" s="75" t="s">
        <v>466</v>
      </c>
      <c r="Q26" s="75" t="s">
        <v>466</v>
      </c>
      <c r="R26" s="75" t="s">
        <v>466</v>
      </c>
      <c r="S26" s="75" t="s">
        <v>466</v>
      </c>
      <c r="T26" s="75" t="s">
        <v>466</v>
      </c>
      <c r="U26" s="75" t="s">
        <v>466</v>
      </c>
      <c r="V26" s="75" t="s">
        <v>466</v>
      </c>
      <c r="W26" s="75" t="s">
        <v>466</v>
      </c>
      <c r="X26" s="75" t="s">
        <v>466</v>
      </c>
      <c r="Y26" s="75" t="s">
        <v>466</v>
      </c>
      <c r="Z26" s="75" t="s">
        <v>466</v>
      </c>
      <c r="AA26" s="75" t="s">
        <v>466</v>
      </c>
      <c r="AB26" s="75" t="s">
        <v>466</v>
      </c>
      <c r="AC26" s="75" t="s">
        <v>466</v>
      </c>
      <c r="AD26" s="94" t="s">
        <v>658</v>
      </c>
      <c r="AE26" s="93" t="s">
        <v>660</v>
      </c>
    </row>
    <row r="27" spans="1:81" s="70" customFormat="1" ht="76.5">
      <c r="A27" s="64" t="str">
        <f>Plan!B25</f>
        <v xml:space="preserve">Promoción efectiva de la participación ciudadana </v>
      </c>
      <c r="B27" s="64">
        <f>Plan!C25</f>
        <v>19</v>
      </c>
      <c r="C27" s="64" t="str">
        <f>Plan!D25</f>
        <v>Realizar un Facebook live o un directo en Youtube para dialogar con los grupos de interes sobre los trámites de Sustancias Químicas.</v>
      </c>
      <c r="D27" s="65" t="str">
        <f>Plan!W25</f>
        <v>Subdirección de Control y Fiscalización de Sustancias Químicas y Estupefacientes</v>
      </c>
      <c r="E27" s="66">
        <f>Plan!U25</f>
        <v>44774</v>
      </c>
      <c r="F27" s="66">
        <f>Plan!V25</f>
        <v>44926</v>
      </c>
      <c r="G27" s="64" t="str">
        <f>Plan!F25</f>
        <v>Dialogo virtual implementado</v>
      </c>
      <c r="H27" s="64">
        <f>Plan!G25</f>
        <v>1</v>
      </c>
      <c r="I27" s="67">
        <v>0</v>
      </c>
      <c r="J27" s="68">
        <f t="shared" si="2"/>
        <v>0</v>
      </c>
      <c r="K27" s="68">
        <v>0</v>
      </c>
      <c r="L27" s="94" t="s">
        <v>658</v>
      </c>
      <c r="M27" s="75" t="s">
        <v>466</v>
      </c>
      <c r="N27" s="75" t="s">
        <v>466</v>
      </c>
      <c r="O27" s="75" t="s">
        <v>466</v>
      </c>
      <c r="P27" s="75" t="s">
        <v>466</v>
      </c>
      <c r="Q27" s="75" t="s">
        <v>466</v>
      </c>
      <c r="R27" s="75" t="s">
        <v>466</v>
      </c>
      <c r="S27" s="75" t="s">
        <v>466</v>
      </c>
      <c r="T27" s="75" t="s">
        <v>466</v>
      </c>
      <c r="U27" s="75" t="s">
        <v>466</v>
      </c>
      <c r="V27" s="75" t="s">
        <v>466</v>
      </c>
      <c r="W27" s="75" t="s">
        <v>466</v>
      </c>
      <c r="X27" s="75" t="s">
        <v>466</v>
      </c>
      <c r="Y27" s="75" t="s">
        <v>466</v>
      </c>
      <c r="Z27" s="75" t="s">
        <v>466</v>
      </c>
      <c r="AA27" s="75" t="s">
        <v>466</v>
      </c>
      <c r="AB27" s="75" t="s">
        <v>466</v>
      </c>
      <c r="AC27" s="75" t="s">
        <v>466</v>
      </c>
      <c r="AD27" s="94" t="s">
        <v>658</v>
      </c>
      <c r="AE27" s="93" t="s">
        <v>659</v>
      </c>
    </row>
    <row r="28" spans="1:81" s="70" customFormat="1" ht="76.5">
      <c r="A28" s="64" t="str">
        <f>Plan!B26</f>
        <v xml:space="preserve">Promoción efectiva de la participación ciudadana </v>
      </c>
      <c r="B28" s="64">
        <f>Plan!C26</f>
        <v>20</v>
      </c>
      <c r="C28" s="64" t="str">
        <f>Plan!D26</f>
        <v>Realizar un Facebook live o un directo en Youtube para dialogar con los grupos de interes sobre los trámites de Sustancias Químicas.</v>
      </c>
      <c r="D28" s="65" t="str">
        <f>Plan!W26</f>
        <v>Subdirección de Control y Fiscalización de Sustancias Químicas y Estupefacientes</v>
      </c>
      <c r="E28" s="66">
        <f>Plan!U26</f>
        <v>44774</v>
      </c>
      <c r="F28" s="66">
        <f>Plan!V26</f>
        <v>44926</v>
      </c>
      <c r="G28" s="64" t="str">
        <f>Plan!F26</f>
        <v>Dialogo virtual implementado</v>
      </c>
      <c r="H28" s="64">
        <f>Plan!G26</f>
        <v>1</v>
      </c>
      <c r="I28" s="67">
        <v>0</v>
      </c>
      <c r="J28" s="68">
        <f t="shared" si="2"/>
        <v>0</v>
      </c>
      <c r="K28" s="68">
        <v>0</v>
      </c>
      <c r="L28" s="94" t="s">
        <v>658</v>
      </c>
      <c r="M28" s="75" t="s">
        <v>466</v>
      </c>
      <c r="N28" s="75" t="s">
        <v>466</v>
      </c>
      <c r="O28" s="75" t="s">
        <v>466</v>
      </c>
      <c r="P28" s="75" t="s">
        <v>466</v>
      </c>
      <c r="Q28" s="75" t="s">
        <v>466</v>
      </c>
      <c r="R28" s="75" t="s">
        <v>466</v>
      </c>
      <c r="S28" s="75" t="s">
        <v>466</v>
      </c>
      <c r="T28" s="75" t="s">
        <v>466</v>
      </c>
      <c r="U28" s="75" t="s">
        <v>466</v>
      </c>
      <c r="V28" s="75" t="s">
        <v>466</v>
      </c>
      <c r="W28" s="75" t="s">
        <v>466</v>
      </c>
      <c r="X28" s="75" t="s">
        <v>466</v>
      </c>
      <c r="Y28" s="75" t="s">
        <v>466</v>
      </c>
      <c r="Z28" s="75" t="s">
        <v>466</v>
      </c>
      <c r="AA28" s="75" t="s">
        <v>466</v>
      </c>
      <c r="AB28" s="75" t="s">
        <v>466</v>
      </c>
      <c r="AC28" s="75" t="s">
        <v>466</v>
      </c>
      <c r="AD28" s="94" t="s">
        <v>658</v>
      </c>
      <c r="AE28" s="93" t="s">
        <v>659</v>
      </c>
    </row>
    <row r="29" spans="1:81" s="70" customFormat="1" ht="229.5">
      <c r="A29" s="64" t="str">
        <f>Plan!B27</f>
        <v xml:space="preserve">Promoción efectiva de la participación ciudadana </v>
      </c>
      <c r="B29" s="64">
        <f>Plan!C27</f>
        <v>21</v>
      </c>
      <c r="C29" s="64" t="str">
        <f>Plan!D27</f>
        <v>Realizar una actividad de socializacion y evaluación de las herramientas de atención virtual (digiturno, chatbot y appmovil) mediante la implementacion de un (1) webinar para los grupos de interes.</v>
      </c>
      <c r="D29" s="65" t="str">
        <f>Plan!W27</f>
        <v>Direccion de Tecnologias y Gestión de Información en Justicia</v>
      </c>
      <c r="E29" s="66">
        <f>Plan!U27</f>
        <v>44713</v>
      </c>
      <c r="F29" s="66">
        <f>Plan!V27</f>
        <v>44865</v>
      </c>
      <c r="G29" s="64" t="str">
        <f>Plan!F27</f>
        <v>Evento webinar</v>
      </c>
      <c r="H29" s="64">
        <f>Plan!G27</f>
        <v>1</v>
      </c>
      <c r="I29" s="67">
        <v>0</v>
      </c>
      <c r="J29" s="68">
        <f t="shared" si="2"/>
        <v>0</v>
      </c>
      <c r="K29" s="68">
        <v>0</v>
      </c>
      <c r="L29" s="74" t="s">
        <v>684</v>
      </c>
      <c r="M29" s="74" t="s">
        <v>601</v>
      </c>
      <c r="N29" s="75" t="s">
        <v>466</v>
      </c>
      <c r="O29" s="75" t="s">
        <v>466</v>
      </c>
      <c r="P29" s="75" t="s">
        <v>466</v>
      </c>
      <c r="Q29" s="75" t="s">
        <v>466</v>
      </c>
      <c r="R29" s="75" t="s">
        <v>466</v>
      </c>
      <c r="S29" s="75" t="s">
        <v>466</v>
      </c>
      <c r="T29" s="75" t="s">
        <v>466</v>
      </c>
      <c r="U29" s="75" t="s">
        <v>466</v>
      </c>
      <c r="V29" s="75" t="s">
        <v>466</v>
      </c>
      <c r="W29" s="75" t="s">
        <v>466</v>
      </c>
      <c r="X29" s="75" t="s">
        <v>466</v>
      </c>
      <c r="Y29" s="75" t="s">
        <v>466</v>
      </c>
      <c r="Z29" s="75" t="s">
        <v>466</v>
      </c>
      <c r="AA29" s="75" t="s">
        <v>466</v>
      </c>
      <c r="AB29" s="75" t="s">
        <v>466</v>
      </c>
      <c r="AC29" s="75" t="s">
        <v>466</v>
      </c>
      <c r="AD29" s="103" t="s">
        <v>685</v>
      </c>
      <c r="AE29" s="103" t="s">
        <v>686</v>
      </c>
    </row>
    <row r="30" spans="1:81" s="70" customFormat="1" ht="279" customHeight="1">
      <c r="A30" s="64" t="str">
        <f>Plan!B28</f>
        <v xml:space="preserve">Promoción efectiva de la participación ciudadana </v>
      </c>
      <c r="B30" s="64">
        <f>Plan!C28</f>
        <v>22</v>
      </c>
      <c r="C30" s="64" t="str">
        <f>Plan!D28</f>
        <v>Ejercicio de cocreación o consulta pública para la creación y publicación de conjunto de datos abiertos de la entidad 2022</v>
      </c>
      <c r="D30" s="65" t="str">
        <f>Plan!W28</f>
        <v>Subdirección de Gestión de Información en Justicia</v>
      </c>
      <c r="E30" s="66">
        <f>Plan!U28</f>
        <v>44607</v>
      </c>
      <c r="F30" s="66">
        <f>Plan!V28</f>
        <v>44834</v>
      </c>
      <c r="G30" s="64" t="str">
        <f>Plan!F28</f>
        <v xml:space="preserve">Dialogo Implementado </v>
      </c>
      <c r="H30" s="64">
        <f>Plan!G28</f>
        <v>1</v>
      </c>
      <c r="I30" s="67">
        <v>1</v>
      </c>
      <c r="J30" s="68">
        <f t="shared" si="2"/>
        <v>1</v>
      </c>
      <c r="K30" s="68">
        <v>1</v>
      </c>
      <c r="L30" s="74" t="s">
        <v>687</v>
      </c>
      <c r="M30" s="74" t="s">
        <v>688</v>
      </c>
      <c r="N30" s="90">
        <v>44652</v>
      </c>
      <c r="O30" s="74" t="s">
        <v>520</v>
      </c>
      <c r="P30" s="90">
        <v>44658</v>
      </c>
      <c r="Q30" s="74" t="s">
        <v>520</v>
      </c>
      <c r="R30" s="90">
        <v>44669</v>
      </c>
      <c r="S30" s="74" t="s">
        <v>521</v>
      </c>
      <c r="T30" s="74">
        <v>12</v>
      </c>
      <c r="U30" s="74" t="s">
        <v>466</v>
      </c>
      <c r="V30" s="74" t="s">
        <v>466</v>
      </c>
      <c r="W30" s="74" t="s">
        <v>87</v>
      </c>
      <c r="X30" s="74" t="s">
        <v>325</v>
      </c>
      <c r="Y30" s="74" t="s">
        <v>325</v>
      </c>
      <c r="Z30" s="100" t="s">
        <v>690</v>
      </c>
      <c r="AA30" s="100" t="s">
        <v>325</v>
      </c>
      <c r="AB30" s="100" t="s">
        <v>325</v>
      </c>
      <c r="AC30" s="100" t="s">
        <v>325</v>
      </c>
      <c r="AD30" s="103" t="s">
        <v>689</v>
      </c>
      <c r="AE30" s="103" t="s">
        <v>691</v>
      </c>
    </row>
    <row r="31" spans="1:81" s="70" customFormat="1" ht="63.75">
      <c r="A31" s="64" t="str">
        <f>Plan!B29</f>
        <v xml:space="preserve">Promoción efectiva de la participación ciudadana </v>
      </c>
      <c r="B31" s="64">
        <f>Plan!C29</f>
        <v>23</v>
      </c>
      <c r="C31" s="64" t="str">
        <f>Plan!D29</f>
        <v>Realizar encuesta a los grupos de interés para medir el impacto y satisfacción sobre los conjuntos de datos abiertos del MinJusticia en el portal datos.gov.co</v>
      </c>
      <c r="D31" s="65" t="str">
        <f>Plan!W29</f>
        <v>Subdirección de Gestión de Información en Justicia</v>
      </c>
      <c r="E31" s="66">
        <f>Plan!U29</f>
        <v>44774</v>
      </c>
      <c r="F31" s="66">
        <f>Plan!V29</f>
        <v>44834</v>
      </c>
      <c r="G31" s="64" t="str">
        <f>Plan!F29</f>
        <v>Encuesta implementada</v>
      </c>
      <c r="H31" s="64">
        <f>Plan!G29</f>
        <v>1</v>
      </c>
      <c r="I31" s="67">
        <v>0</v>
      </c>
      <c r="J31" s="68">
        <f t="shared" si="2"/>
        <v>0</v>
      </c>
      <c r="K31" s="68">
        <v>0</v>
      </c>
      <c r="L31" s="100" t="s">
        <v>665</v>
      </c>
      <c r="M31" s="75" t="s">
        <v>466</v>
      </c>
      <c r="N31" s="75" t="s">
        <v>466</v>
      </c>
      <c r="O31" s="75" t="s">
        <v>466</v>
      </c>
      <c r="P31" s="75" t="s">
        <v>466</v>
      </c>
      <c r="Q31" s="75" t="s">
        <v>466</v>
      </c>
      <c r="R31" s="75" t="s">
        <v>466</v>
      </c>
      <c r="S31" s="75" t="s">
        <v>466</v>
      </c>
      <c r="T31" s="75" t="s">
        <v>466</v>
      </c>
      <c r="U31" s="75" t="s">
        <v>466</v>
      </c>
      <c r="V31" s="75" t="s">
        <v>466</v>
      </c>
      <c r="W31" s="75" t="s">
        <v>466</v>
      </c>
      <c r="X31" s="75" t="s">
        <v>466</v>
      </c>
      <c r="Y31" s="75" t="s">
        <v>466</v>
      </c>
      <c r="Z31" s="75" t="s">
        <v>466</v>
      </c>
      <c r="AA31" s="75" t="s">
        <v>466</v>
      </c>
      <c r="AB31" s="75" t="s">
        <v>466</v>
      </c>
      <c r="AC31" s="75" t="s">
        <v>466</v>
      </c>
      <c r="AD31" s="100" t="s">
        <v>665</v>
      </c>
      <c r="AE31" s="230" t="s">
        <v>692</v>
      </c>
    </row>
    <row r="32" spans="1:81" s="70" customFormat="1" ht="409.5">
      <c r="A32" s="64" t="str">
        <f>Plan!B30</f>
        <v xml:space="preserve">Promoción efectiva de la participación ciudadana </v>
      </c>
      <c r="B32" s="64">
        <f>Plan!C30</f>
        <v>24</v>
      </c>
      <c r="C32" s="64" t="str">
        <f>Plan!D30</f>
        <v>Desarrollar espacios de diálogo en el marco de la estrategia de Rendición de Cuentas del Ministerio de Justicia y del Derecho, incluyendo la participación de jóvenes.</v>
      </c>
      <c r="D32" s="65" t="str">
        <f>Plan!W30</f>
        <v>Equipo líder de rendición de cuentas
Lidera la OAP</v>
      </c>
      <c r="E32" s="66">
        <f>Plan!U30</f>
        <v>44682</v>
      </c>
      <c r="F32" s="66">
        <f>Plan!V30</f>
        <v>44910</v>
      </c>
      <c r="G32" s="64" t="str">
        <f>Plan!F30</f>
        <v>Eventos de Audiencia Públicas de rendición de cuentas realizados</v>
      </c>
      <c r="H32" s="64">
        <f>Plan!G30</f>
        <v>2</v>
      </c>
      <c r="I32" s="67">
        <v>0</v>
      </c>
      <c r="J32" s="68">
        <f t="shared" si="2"/>
        <v>0</v>
      </c>
      <c r="K32" s="68">
        <v>0</v>
      </c>
      <c r="L32" s="100" t="s">
        <v>650</v>
      </c>
      <c r="M32" s="75" t="s">
        <v>466</v>
      </c>
      <c r="N32" s="75" t="s">
        <v>466</v>
      </c>
      <c r="O32" s="75" t="s">
        <v>466</v>
      </c>
      <c r="P32" s="75" t="s">
        <v>466</v>
      </c>
      <c r="Q32" s="75" t="s">
        <v>466</v>
      </c>
      <c r="R32" s="75" t="s">
        <v>466</v>
      </c>
      <c r="S32" s="75" t="s">
        <v>466</v>
      </c>
      <c r="T32" s="75" t="s">
        <v>466</v>
      </c>
      <c r="U32" s="75" t="s">
        <v>466</v>
      </c>
      <c r="V32" s="75" t="s">
        <v>466</v>
      </c>
      <c r="W32" s="75" t="s">
        <v>466</v>
      </c>
      <c r="X32" s="75" t="s">
        <v>466</v>
      </c>
      <c r="Y32" s="75" t="s">
        <v>466</v>
      </c>
      <c r="Z32" s="75" t="s">
        <v>466</v>
      </c>
      <c r="AA32" s="75" t="s">
        <v>466</v>
      </c>
      <c r="AB32" s="75" t="s">
        <v>466</v>
      </c>
      <c r="AC32" s="75" t="s">
        <v>466</v>
      </c>
      <c r="AD32" s="100" t="s">
        <v>652</v>
      </c>
      <c r="AE32" s="87" t="s">
        <v>651</v>
      </c>
    </row>
    <row r="33" spans="1:31" s="70" customFormat="1" ht="51">
      <c r="A33" s="64" t="str">
        <f>Plan!B31</f>
        <v xml:space="preserve">Promoción efectiva de la participación ciudadana </v>
      </c>
      <c r="B33" s="64">
        <f>Plan!C31</f>
        <v>25</v>
      </c>
      <c r="C33" s="64" t="str">
        <f>Plan!D31</f>
        <v xml:space="preserve">Realizar sondeo para determinar la percepción sobre la calidad y oportunidad de los trámites del Ministerio de Justicia y del Derecho </v>
      </c>
      <c r="D33" s="65" t="str">
        <f>Plan!W31</f>
        <v>Oficina Asesora de Planeación</v>
      </c>
      <c r="E33" s="66">
        <f>Plan!U31</f>
        <v>44713</v>
      </c>
      <c r="F33" s="66">
        <f>Plan!V31</f>
        <v>44795</v>
      </c>
      <c r="G33" s="64" t="str">
        <f>Plan!F31</f>
        <v>Sondeo realizado</v>
      </c>
      <c r="H33" s="64">
        <f>Plan!G31</f>
        <v>1</v>
      </c>
      <c r="I33" s="67">
        <v>0</v>
      </c>
      <c r="J33" s="68">
        <f t="shared" si="2"/>
        <v>0</v>
      </c>
      <c r="K33" s="68">
        <v>0</v>
      </c>
      <c r="L33" s="218" t="s">
        <v>655</v>
      </c>
      <c r="M33" s="75" t="s">
        <v>466</v>
      </c>
      <c r="N33" s="75" t="s">
        <v>466</v>
      </c>
      <c r="O33" s="75" t="s">
        <v>466</v>
      </c>
      <c r="P33" s="75" t="s">
        <v>466</v>
      </c>
      <c r="Q33" s="75" t="s">
        <v>466</v>
      </c>
      <c r="R33" s="75" t="s">
        <v>466</v>
      </c>
      <c r="S33" s="75" t="s">
        <v>466</v>
      </c>
      <c r="T33" s="75" t="s">
        <v>466</v>
      </c>
      <c r="U33" s="75" t="s">
        <v>466</v>
      </c>
      <c r="V33" s="75" t="s">
        <v>466</v>
      </c>
      <c r="W33" s="75" t="s">
        <v>466</v>
      </c>
      <c r="X33" s="75" t="s">
        <v>466</v>
      </c>
      <c r="Y33" s="75" t="s">
        <v>466</v>
      </c>
      <c r="Z33" s="75" t="s">
        <v>466</v>
      </c>
      <c r="AA33" s="75" t="s">
        <v>466</v>
      </c>
      <c r="AB33" s="75" t="s">
        <v>466</v>
      </c>
      <c r="AC33" s="75" t="s">
        <v>466</v>
      </c>
      <c r="AD33" s="100" t="s">
        <v>653</v>
      </c>
      <c r="AE33" s="87" t="s">
        <v>654</v>
      </c>
    </row>
    <row r="34" spans="1:31" s="70" customFormat="1" ht="51">
      <c r="A34" s="64" t="str">
        <f>Plan!B32</f>
        <v xml:space="preserve">Promoción efectiva de la participación ciudadana </v>
      </c>
      <c r="B34" s="64">
        <f>Plan!C32</f>
        <v>26</v>
      </c>
      <c r="C34" s="64" t="str">
        <f>Plan!D32</f>
        <v>Realizar sondeo para identificar necesidades de racionalización de trámites</v>
      </c>
      <c r="D34" s="65" t="str">
        <f>Plan!W32</f>
        <v>Oficina Asesora de Planeación</v>
      </c>
      <c r="E34" s="66">
        <f>Plan!U32</f>
        <v>44866</v>
      </c>
      <c r="F34" s="66">
        <f>Plan!V32</f>
        <v>44910</v>
      </c>
      <c r="G34" s="64" t="str">
        <f>Plan!F32</f>
        <v>Sondeo realizado</v>
      </c>
      <c r="H34" s="64">
        <f>Plan!G32</f>
        <v>1</v>
      </c>
      <c r="I34" s="67">
        <v>0</v>
      </c>
      <c r="J34" s="68">
        <f t="shared" si="2"/>
        <v>0</v>
      </c>
      <c r="K34" s="68">
        <v>0</v>
      </c>
      <c r="L34" s="75" t="s">
        <v>588</v>
      </c>
      <c r="M34" s="75" t="s">
        <v>466</v>
      </c>
      <c r="N34" s="75" t="s">
        <v>466</v>
      </c>
      <c r="O34" s="75" t="s">
        <v>466</v>
      </c>
      <c r="P34" s="75" t="s">
        <v>466</v>
      </c>
      <c r="Q34" s="75" t="s">
        <v>466</v>
      </c>
      <c r="R34" s="75" t="s">
        <v>466</v>
      </c>
      <c r="S34" s="75" t="s">
        <v>466</v>
      </c>
      <c r="T34" s="75" t="s">
        <v>466</v>
      </c>
      <c r="U34" s="75" t="s">
        <v>466</v>
      </c>
      <c r="V34" s="75" t="s">
        <v>466</v>
      </c>
      <c r="W34" s="75" t="s">
        <v>466</v>
      </c>
      <c r="X34" s="75" t="s">
        <v>466</v>
      </c>
      <c r="Y34" s="75" t="s">
        <v>466</v>
      </c>
      <c r="Z34" s="75" t="s">
        <v>466</v>
      </c>
      <c r="AA34" s="75" t="s">
        <v>466</v>
      </c>
      <c r="AB34" s="75" t="s">
        <v>466</v>
      </c>
      <c r="AC34" s="75" t="s">
        <v>466</v>
      </c>
      <c r="AD34" s="100" t="s">
        <v>711</v>
      </c>
      <c r="AE34" s="87" t="s">
        <v>519</v>
      </c>
    </row>
    <row r="35" spans="1:31" s="70" customFormat="1" ht="51">
      <c r="A35" s="64" t="str">
        <f>Plan!B33</f>
        <v xml:space="preserve">Promoción efectiva de la participación ciudadana </v>
      </c>
      <c r="B35" s="64">
        <f>Plan!C33</f>
        <v>27</v>
      </c>
      <c r="C35" s="64" t="str">
        <f>Plan!D33</f>
        <v>Realizar sondeo sobre temas del Plan Anticorrupción y de Atención al Ciudadano 2023 de MinJusticia.</v>
      </c>
      <c r="D35" s="65" t="str">
        <f>Plan!W33</f>
        <v>Oficina Asesora de Planeación</v>
      </c>
      <c r="E35" s="66">
        <f>Plan!U33</f>
        <v>44866</v>
      </c>
      <c r="F35" s="66">
        <f>Plan!V33</f>
        <v>44910</v>
      </c>
      <c r="G35" s="64" t="str">
        <f>Plan!F33</f>
        <v>Sondeo realizado</v>
      </c>
      <c r="H35" s="64">
        <f>Plan!G33</f>
        <v>1</v>
      </c>
      <c r="I35" s="67">
        <v>0</v>
      </c>
      <c r="J35" s="68">
        <f t="shared" si="2"/>
        <v>0</v>
      </c>
      <c r="K35" s="68">
        <v>0</v>
      </c>
      <c r="L35" s="75" t="s">
        <v>588</v>
      </c>
      <c r="M35" s="75" t="s">
        <v>466</v>
      </c>
      <c r="N35" s="75" t="s">
        <v>466</v>
      </c>
      <c r="O35" s="75" t="s">
        <v>466</v>
      </c>
      <c r="P35" s="75" t="s">
        <v>466</v>
      </c>
      <c r="Q35" s="75" t="s">
        <v>466</v>
      </c>
      <c r="R35" s="75" t="s">
        <v>466</v>
      </c>
      <c r="S35" s="75" t="s">
        <v>466</v>
      </c>
      <c r="T35" s="75" t="s">
        <v>466</v>
      </c>
      <c r="U35" s="75" t="s">
        <v>466</v>
      </c>
      <c r="V35" s="75" t="s">
        <v>466</v>
      </c>
      <c r="W35" s="75" t="s">
        <v>466</v>
      </c>
      <c r="X35" s="75" t="s">
        <v>466</v>
      </c>
      <c r="Y35" s="75" t="s">
        <v>466</v>
      </c>
      <c r="Z35" s="75" t="s">
        <v>466</v>
      </c>
      <c r="AA35" s="75" t="s">
        <v>466</v>
      </c>
      <c r="AB35" s="75" t="s">
        <v>466</v>
      </c>
      <c r="AC35" s="75" t="s">
        <v>466</v>
      </c>
      <c r="AD35" s="100" t="s">
        <v>711</v>
      </c>
      <c r="AE35" s="87" t="s">
        <v>519</v>
      </c>
    </row>
    <row r="36" spans="1:31" s="70" customFormat="1" ht="51">
      <c r="A36" s="64" t="str">
        <f>Plan!B34</f>
        <v xml:space="preserve">Promoción efectiva de la participación ciudadana </v>
      </c>
      <c r="B36" s="64">
        <f>Plan!C34</f>
        <v>28</v>
      </c>
      <c r="C36" s="64" t="str">
        <f>Plan!D34</f>
        <v>Realizar sondeo sobre temas del Plan de Acción Institucional 2023 de MinJusticia.</v>
      </c>
      <c r="D36" s="65" t="str">
        <f>Plan!W34</f>
        <v>Oficina Asesora de Planeación</v>
      </c>
      <c r="E36" s="66">
        <f>Plan!U34</f>
        <v>44866</v>
      </c>
      <c r="F36" s="66">
        <f>Plan!V34</f>
        <v>44910</v>
      </c>
      <c r="G36" s="64" t="str">
        <f>Plan!F34</f>
        <v>Sondeo realizado</v>
      </c>
      <c r="H36" s="64">
        <f>Plan!G34</f>
        <v>1</v>
      </c>
      <c r="I36" s="67">
        <v>0</v>
      </c>
      <c r="J36" s="68">
        <f t="shared" si="2"/>
        <v>0</v>
      </c>
      <c r="K36" s="68">
        <v>0</v>
      </c>
      <c r="L36" s="75" t="s">
        <v>588</v>
      </c>
      <c r="M36" s="75" t="s">
        <v>466</v>
      </c>
      <c r="N36" s="75" t="s">
        <v>466</v>
      </c>
      <c r="O36" s="75" t="s">
        <v>466</v>
      </c>
      <c r="P36" s="75" t="s">
        <v>466</v>
      </c>
      <c r="Q36" s="75" t="s">
        <v>466</v>
      </c>
      <c r="R36" s="75" t="s">
        <v>466</v>
      </c>
      <c r="S36" s="75" t="s">
        <v>466</v>
      </c>
      <c r="T36" s="75" t="s">
        <v>466</v>
      </c>
      <c r="U36" s="75" t="s">
        <v>466</v>
      </c>
      <c r="V36" s="75" t="s">
        <v>466</v>
      </c>
      <c r="W36" s="75" t="s">
        <v>466</v>
      </c>
      <c r="X36" s="75" t="s">
        <v>466</v>
      </c>
      <c r="Y36" s="75" t="s">
        <v>466</v>
      </c>
      <c r="Z36" s="75" t="s">
        <v>466</v>
      </c>
      <c r="AA36" s="75" t="s">
        <v>466</v>
      </c>
      <c r="AB36" s="75" t="s">
        <v>466</v>
      </c>
      <c r="AC36" s="75" t="s">
        <v>466</v>
      </c>
      <c r="AD36" s="100" t="s">
        <v>711</v>
      </c>
      <c r="AE36" s="87" t="s">
        <v>519</v>
      </c>
    </row>
    <row r="37" spans="1:31" s="70" customFormat="1" ht="63.75">
      <c r="A37" s="64" t="str">
        <f>Plan!B35</f>
        <v xml:space="preserve">Promoción efectiva de la participación ciudadana </v>
      </c>
      <c r="B37" s="64">
        <f>Plan!C35</f>
        <v>29</v>
      </c>
      <c r="C37" s="64" t="str">
        <f>Plan!D35</f>
        <v xml:space="preserve">Realizar consulta a los grupos de interés sobre el proyecto de Plan de Acción 2022 del Ministerio de Justicia y del Derecho </v>
      </c>
      <c r="D37" s="65" t="str">
        <f>Plan!W35</f>
        <v>Oficina Asesora de Planeación</v>
      </c>
      <c r="E37" s="66">
        <f>Plan!U35</f>
        <v>44562</v>
      </c>
      <c r="F37" s="66">
        <f>Plan!V35</f>
        <v>44620</v>
      </c>
      <c r="G37" s="64" t="str">
        <f>Plan!F35</f>
        <v>Consulta realizada</v>
      </c>
      <c r="H37" s="64">
        <f>Plan!G35</f>
        <v>1</v>
      </c>
      <c r="I37" s="67">
        <v>1</v>
      </c>
      <c r="J37" s="68">
        <f t="shared" si="2"/>
        <v>1</v>
      </c>
      <c r="K37" s="68">
        <v>1</v>
      </c>
      <c r="L37" s="74" t="s">
        <v>589</v>
      </c>
      <c r="M37" s="74" t="s">
        <v>591</v>
      </c>
      <c r="N37" s="90">
        <v>44564</v>
      </c>
      <c r="O37" s="74" t="s">
        <v>592</v>
      </c>
      <c r="P37" s="90">
        <v>44564</v>
      </c>
      <c r="Q37" s="74" t="s">
        <v>592</v>
      </c>
      <c r="R37" s="74" t="s">
        <v>593</v>
      </c>
      <c r="S37" s="74" t="s">
        <v>594</v>
      </c>
      <c r="T37" s="74">
        <v>10</v>
      </c>
      <c r="U37" s="90">
        <v>44592</v>
      </c>
      <c r="V37" s="74" t="s">
        <v>595</v>
      </c>
      <c r="W37" s="74" t="s">
        <v>87</v>
      </c>
      <c r="X37" s="74"/>
      <c r="Y37" s="74"/>
      <c r="Z37" s="74" t="s">
        <v>436</v>
      </c>
      <c r="AA37" s="74" t="s">
        <v>599</v>
      </c>
      <c r="AB37" s="74" t="s">
        <v>598</v>
      </c>
      <c r="AC37" s="90">
        <v>44926</v>
      </c>
      <c r="AD37" s="101" t="s">
        <v>482</v>
      </c>
      <c r="AE37" s="87" t="s">
        <v>666</v>
      </c>
    </row>
    <row r="38" spans="1:31" s="70" customFormat="1" ht="63.75">
      <c r="A38" s="64" t="str">
        <f>Plan!B36</f>
        <v xml:space="preserve">Promoción efectiva de la participación ciudadana </v>
      </c>
      <c r="B38" s="64">
        <f>Plan!C36</f>
        <v>30</v>
      </c>
      <c r="C38" s="64" t="str">
        <f>Plan!D36</f>
        <v xml:space="preserve">Realizar consulta a los grupos de interés sobre el proyecto del Plan Anticorrupción y de Atención al Ciudadano 2022 del Ministerio de Justicia y del Derecho </v>
      </c>
      <c r="D38" s="65" t="str">
        <f>Plan!W36</f>
        <v>Oficina Asesora de Planeación</v>
      </c>
      <c r="E38" s="66">
        <f>Plan!U36</f>
        <v>44562</v>
      </c>
      <c r="F38" s="66">
        <f>Plan!V36</f>
        <v>44620</v>
      </c>
      <c r="G38" s="64" t="str">
        <f>Plan!F36</f>
        <v>Consulta realizada</v>
      </c>
      <c r="H38" s="64">
        <f>Plan!G36</f>
        <v>1</v>
      </c>
      <c r="I38" s="67">
        <v>1</v>
      </c>
      <c r="J38" s="68">
        <f t="shared" si="2"/>
        <v>1</v>
      </c>
      <c r="K38" s="68">
        <v>1</v>
      </c>
      <c r="L38" s="74" t="s">
        <v>590</v>
      </c>
      <c r="M38" s="74" t="s">
        <v>591</v>
      </c>
      <c r="N38" s="90">
        <v>44564</v>
      </c>
      <c r="O38" s="74" t="s">
        <v>592</v>
      </c>
      <c r="P38" s="90">
        <v>44564</v>
      </c>
      <c r="Q38" s="74" t="s">
        <v>592</v>
      </c>
      <c r="R38" s="74" t="s">
        <v>593</v>
      </c>
      <c r="S38" s="74" t="s">
        <v>594</v>
      </c>
      <c r="T38" s="74">
        <v>15</v>
      </c>
      <c r="U38" s="90">
        <v>44592</v>
      </c>
      <c r="V38" s="74" t="s">
        <v>595</v>
      </c>
      <c r="W38" s="74" t="s">
        <v>87</v>
      </c>
      <c r="X38" s="74"/>
      <c r="Y38" s="74"/>
      <c r="Z38" s="74" t="s">
        <v>436</v>
      </c>
      <c r="AA38" s="74" t="s">
        <v>596</v>
      </c>
      <c r="AB38" s="74" t="s">
        <v>597</v>
      </c>
      <c r="AC38" s="90">
        <v>44926</v>
      </c>
      <c r="AD38" s="101" t="s">
        <v>482</v>
      </c>
      <c r="AE38" s="87" t="s">
        <v>666</v>
      </c>
    </row>
    <row r="39" spans="1:31" s="70" customFormat="1" ht="102">
      <c r="A39" s="64" t="str">
        <f>Plan!B37</f>
        <v xml:space="preserve">Promoción efectiva de la participación ciudadana </v>
      </c>
      <c r="B39" s="64">
        <f>Plan!C37</f>
        <v>31</v>
      </c>
      <c r="C39" s="64" t="str">
        <f>Plan!D37</f>
        <v>Realizar encuestas a medios de comunicación para medir el impacto  de la información generada por la entidad.</v>
      </c>
      <c r="D39" s="65" t="str">
        <f>Plan!W37</f>
        <v>Oficina de Prensa y Comunicaciones</v>
      </c>
      <c r="E39" s="66">
        <f>Plan!U37</f>
        <v>44562</v>
      </c>
      <c r="F39" s="66">
        <f>Plan!V37</f>
        <v>44926</v>
      </c>
      <c r="G39" s="64" t="str">
        <f>Plan!F37</f>
        <v>Encuesta</v>
      </c>
      <c r="H39" s="64">
        <f>Plan!G37</f>
        <v>1</v>
      </c>
      <c r="I39" s="67">
        <v>0</v>
      </c>
      <c r="J39" s="68">
        <f t="shared" si="2"/>
        <v>0</v>
      </c>
      <c r="K39" s="68">
        <v>0.3</v>
      </c>
      <c r="L39" s="103" t="s">
        <v>602</v>
      </c>
      <c r="M39" s="99" t="s">
        <v>603</v>
      </c>
      <c r="N39" s="98">
        <v>44669</v>
      </c>
      <c r="O39" s="103" t="s">
        <v>604</v>
      </c>
      <c r="P39" s="103" t="s">
        <v>605</v>
      </c>
      <c r="Q39" s="103" t="s">
        <v>606</v>
      </c>
      <c r="R39" s="103" t="s">
        <v>605</v>
      </c>
      <c r="S39" s="103" t="s">
        <v>606</v>
      </c>
      <c r="T39" s="103">
        <v>14</v>
      </c>
      <c r="U39" s="98">
        <v>44669</v>
      </c>
      <c r="V39" s="103" t="s">
        <v>604</v>
      </c>
      <c r="W39" s="103" t="s">
        <v>607</v>
      </c>
      <c r="X39" s="103" t="s">
        <v>607</v>
      </c>
      <c r="Y39" s="103" t="s">
        <v>607</v>
      </c>
      <c r="Z39" s="103" t="s">
        <v>608</v>
      </c>
      <c r="AA39" s="103" t="s">
        <v>607</v>
      </c>
      <c r="AB39" s="103" t="s">
        <v>609</v>
      </c>
      <c r="AC39" s="98">
        <v>44925</v>
      </c>
      <c r="AD39" s="100" t="s">
        <v>704</v>
      </c>
      <c r="AE39" s="102" t="s">
        <v>710</v>
      </c>
    </row>
    <row r="40" spans="1:31" s="70" customFormat="1" ht="89.25">
      <c r="A40" s="64" t="str">
        <f>Plan!B38</f>
        <v xml:space="preserve">Promoción efectiva de la participación ciudadana </v>
      </c>
      <c r="B40" s="64">
        <f>Plan!C38</f>
        <v>32</v>
      </c>
      <c r="C40" s="64" t="str">
        <f>Plan!D38</f>
        <v>Publicar los Proyectos de Decretos Reglamentarios y Agenda Regulatoria del Sector Justicia y del Derecho (Arts. 2.1.2.1.14 y 2.1.2.1.20 Decreto 1081 de 2015)  para observaciones y comentarios de la ciudadanía-</v>
      </c>
      <c r="D40" s="65" t="str">
        <f>Plan!W38</f>
        <v>Dirección Jurídica</v>
      </c>
      <c r="E40" s="66">
        <f>Plan!U38</f>
        <v>44562</v>
      </c>
      <c r="F40" s="66">
        <f>Plan!V38</f>
        <v>44926</v>
      </c>
      <c r="G40" s="64" t="str">
        <f>Plan!F38</f>
        <v>Informe consolidado de observaciones y respuestas por proyecto</v>
      </c>
      <c r="H40" s="64" t="str">
        <f>Plan!G38</f>
        <v>Por demanda</v>
      </c>
      <c r="I40" s="67">
        <v>0</v>
      </c>
      <c r="J40" s="76" t="s">
        <v>313</v>
      </c>
      <c r="K40" s="68">
        <v>0.33</v>
      </c>
      <c r="L40" s="100" t="s">
        <v>610</v>
      </c>
      <c r="M40" s="105" t="s">
        <v>611</v>
      </c>
      <c r="N40" s="100" t="s">
        <v>612</v>
      </c>
      <c r="O40" s="100" t="s">
        <v>524</v>
      </c>
      <c r="P40" s="101" t="s">
        <v>466</v>
      </c>
      <c r="Q40" s="101" t="s">
        <v>466</v>
      </c>
      <c r="R40" s="101" t="s">
        <v>466</v>
      </c>
      <c r="S40" s="101" t="s">
        <v>466</v>
      </c>
      <c r="T40" s="101" t="s">
        <v>466</v>
      </c>
      <c r="U40" s="101" t="s">
        <v>466</v>
      </c>
      <c r="V40" s="101" t="s">
        <v>466</v>
      </c>
      <c r="W40" s="101" t="s">
        <v>466</v>
      </c>
      <c r="X40" s="101" t="s">
        <v>466</v>
      </c>
      <c r="Y40" s="101" t="s">
        <v>466</v>
      </c>
      <c r="Z40" s="101" t="s">
        <v>466</v>
      </c>
      <c r="AA40" s="101" t="s">
        <v>466</v>
      </c>
      <c r="AB40" s="101" t="s">
        <v>466</v>
      </c>
      <c r="AC40" s="101" t="s">
        <v>466</v>
      </c>
      <c r="AD40" s="100" t="s">
        <v>705</v>
      </c>
      <c r="AE40" s="102" t="s">
        <v>706</v>
      </c>
    </row>
    <row r="41" spans="1:31" s="70" customFormat="1" ht="76.5">
      <c r="A41" s="64" t="str">
        <f>Plan!B39</f>
        <v xml:space="preserve">Promoción efectiva de la participación ciudadana </v>
      </c>
      <c r="B41" s="64">
        <f>Plan!C39</f>
        <v>33</v>
      </c>
      <c r="C41" s="64" t="str">
        <f>Plan!D39</f>
        <v>Publicar los proyectos de actos administrativos de carácter general que no lleven la firma del Presidente (Art. 2.1.2.1.23 Decreto 1081 de 2015) para observaciones y comentarios de la ciudadanía-.</v>
      </c>
      <c r="D41" s="65" t="str">
        <f>Plan!W39</f>
        <v>Dirección Jurídica</v>
      </c>
      <c r="E41" s="66">
        <f>Plan!U39</f>
        <v>44562</v>
      </c>
      <c r="F41" s="66">
        <f>Plan!V39</f>
        <v>44926</v>
      </c>
      <c r="G41" s="64" t="str">
        <f>Plan!F39</f>
        <v>Informe consolidado de observaciones y respuestas por proyecto</v>
      </c>
      <c r="H41" s="64" t="str">
        <f>Plan!G39</f>
        <v>Por demanda</v>
      </c>
      <c r="I41" s="67">
        <v>0</v>
      </c>
      <c r="J41" s="76" t="s">
        <v>313</v>
      </c>
      <c r="K41" s="68">
        <v>0</v>
      </c>
      <c r="L41" s="100" t="s">
        <v>613</v>
      </c>
      <c r="M41" s="101" t="s">
        <v>466</v>
      </c>
      <c r="N41" s="101" t="s">
        <v>466</v>
      </c>
      <c r="O41" s="101" t="s">
        <v>466</v>
      </c>
      <c r="P41" s="101" t="s">
        <v>466</v>
      </c>
      <c r="Q41" s="101" t="s">
        <v>466</v>
      </c>
      <c r="R41" s="101" t="s">
        <v>466</v>
      </c>
      <c r="S41" s="101" t="s">
        <v>466</v>
      </c>
      <c r="T41" s="101" t="s">
        <v>466</v>
      </c>
      <c r="U41" s="101" t="s">
        <v>466</v>
      </c>
      <c r="V41" s="101" t="s">
        <v>466</v>
      </c>
      <c r="W41" s="101" t="s">
        <v>466</v>
      </c>
      <c r="X41" s="101" t="s">
        <v>466</v>
      </c>
      <c r="Y41" s="101" t="s">
        <v>466</v>
      </c>
      <c r="Z41" s="101" t="s">
        <v>466</v>
      </c>
      <c r="AA41" s="101" t="s">
        <v>466</v>
      </c>
      <c r="AB41" s="101" t="s">
        <v>466</v>
      </c>
      <c r="AC41" s="101" t="s">
        <v>466</v>
      </c>
      <c r="AD41" s="101" t="s">
        <v>667</v>
      </c>
      <c r="AE41" s="102" t="s">
        <v>700</v>
      </c>
    </row>
    <row r="42" spans="1:31" s="70" customFormat="1" ht="102">
      <c r="A42" s="64" t="str">
        <f>Plan!B40</f>
        <v xml:space="preserve">Promoción efectiva de la participación ciudadana </v>
      </c>
      <c r="B42" s="64">
        <f>Plan!C40</f>
        <v>34</v>
      </c>
      <c r="C42" s="64" t="str">
        <f>Plan!D40</f>
        <v xml:space="preserve">Realizar la medición de la percepción y expectativas de los grupos de interés sobre las actividades de participación del Ministerio a través de la encuesta minjusticia te escucha y y socializar los resultados a los articuladores de participación de la Entidad </v>
      </c>
      <c r="D42" s="65" t="str">
        <f>Plan!W40</f>
        <v>Grupo de Servicio al Ciudadano</v>
      </c>
      <c r="E42" s="66">
        <f>Plan!U40</f>
        <v>44588</v>
      </c>
      <c r="F42" s="66">
        <f>Plan!V40</f>
        <v>44834</v>
      </c>
      <c r="G42" s="64" t="str">
        <f>Plan!F40</f>
        <v>Encuesta aplicada</v>
      </c>
      <c r="H42" s="64">
        <f>Plan!G40</f>
        <v>1</v>
      </c>
      <c r="I42" s="67">
        <v>0</v>
      </c>
      <c r="J42" s="68">
        <f t="shared" si="2"/>
        <v>0</v>
      </c>
      <c r="K42" s="68">
        <v>0.33300000000000002</v>
      </c>
      <c r="L42" s="74" t="s">
        <v>522</v>
      </c>
      <c r="M42" s="74" t="s">
        <v>523</v>
      </c>
      <c r="N42" s="90">
        <v>44378</v>
      </c>
      <c r="O42" s="74" t="s">
        <v>524</v>
      </c>
      <c r="P42" s="90">
        <v>44378</v>
      </c>
      <c r="Q42" s="74" t="s">
        <v>524</v>
      </c>
      <c r="R42" s="90" t="s">
        <v>553</v>
      </c>
      <c r="S42" s="74" t="s">
        <v>524</v>
      </c>
      <c r="T42" s="74" t="s">
        <v>525</v>
      </c>
      <c r="U42" s="74" t="s">
        <v>466</v>
      </c>
      <c r="V42" s="74" t="s">
        <v>466</v>
      </c>
      <c r="W42" s="74" t="s">
        <v>87</v>
      </c>
      <c r="X42" s="74" t="s">
        <v>325</v>
      </c>
      <c r="Y42" s="74" t="s">
        <v>325</v>
      </c>
      <c r="Z42" s="74" t="s">
        <v>526</v>
      </c>
      <c r="AA42" s="74" t="s">
        <v>325</v>
      </c>
      <c r="AB42" s="74" t="s">
        <v>325</v>
      </c>
      <c r="AC42" s="74" t="s">
        <v>325</v>
      </c>
      <c r="AD42" s="100" t="s">
        <v>707</v>
      </c>
      <c r="AE42" s="102" t="s">
        <v>709</v>
      </c>
    </row>
    <row r="43" spans="1:31" s="70" customFormat="1" ht="152.25" customHeight="1">
      <c r="A43" s="64" t="str">
        <f>Plan!B41</f>
        <v xml:space="preserve">Promoción efectiva de la participación ciudadana </v>
      </c>
      <c r="B43" s="64">
        <f>Plan!C41</f>
        <v>35</v>
      </c>
      <c r="C43" s="64" t="str">
        <f>Plan!D41</f>
        <v>Realizar la construcción participativa del plan de participación ciudadana del Ministerio de Justicia y del Derecho para la vigencia 2022 en colaboración con los grupos de interés.</v>
      </c>
      <c r="D43" s="65" t="str">
        <f>Plan!W41</f>
        <v>Grupo de Servicio al Ciudadano</v>
      </c>
      <c r="E43" s="66">
        <f>Plan!U41</f>
        <v>44576</v>
      </c>
      <c r="F43" s="66">
        <f>Plan!V41</f>
        <v>44635</v>
      </c>
      <c r="G43" s="64" t="str">
        <f>Plan!F41</f>
        <v>Diálogo implementado</v>
      </c>
      <c r="H43" s="64">
        <f>Plan!G41</f>
        <v>1</v>
      </c>
      <c r="I43" s="67">
        <v>1</v>
      </c>
      <c r="J43" s="68">
        <f t="shared" si="2"/>
        <v>1</v>
      </c>
      <c r="K43" s="68">
        <v>1</v>
      </c>
      <c r="L43" s="74" t="s">
        <v>669</v>
      </c>
      <c r="M43" s="74" t="s">
        <v>528</v>
      </c>
      <c r="N43" s="90" t="s">
        <v>529</v>
      </c>
      <c r="O43" s="74" t="s">
        <v>530</v>
      </c>
      <c r="P43" s="90" t="s">
        <v>529</v>
      </c>
      <c r="Q43" s="74" t="s">
        <v>531</v>
      </c>
      <c r="R43" s="90" t="s">
        <v>529</v>
      </c>
      <c r="S43" s="74" t="s">
        <v>532</v>
      </c>
      <c r="T43" s="74" t="s">
        <v>533</v>
      </c>
      <c r="U43" s="90">
        <v>44273</v>
      </c>
      <c r="V43" s="74" t="s">
        <v>535</v>
      </c>
      <c r="W43" s="74" t="s">
        <v>87</v>
      </c>
      <c r="X43" s="74" t="s">
        <v>325</v>
      </c>
      <c r="Y43" s="74" t="s">
        <v>325</v>
      </c>
      <c r="Z43" s="74" t="s">
        <v>534</v>
      </c>
      <c r="AA43" s="74" t="s">
        <v>536</v>
      </c>
      <c r="AB43" s="74" t="s">
        <v>537</v>
      </c>
      <c r="AC43" s="90">
        <v>44657</v>
      </c>
      <c r="AD43" s="100" t="s">
        <v>670</v>
      </c>
      <c r="AE43" s="93" t="s">
        <v>670</v>
      </c>
    </row>
    <row r="44" spans="1:31" s="70" customFormat="1" ht="51">
      <c r="A44" s="64" t="str">
        <f>Plan!B42</f>
        <v xml:space="preserve">Promoción efectiva de la participación ciudadana </v>
      </c>
      <c r="B44" s="64">
        <f>Plan!C42</f>
        <v>36</v>
      </c>
      <c r="C44" s="64" t="str">
        <f>Plan!D42</f>
        <v>Medir la percepción de los grupos de interés sobre las actividades de diálogo de RDC programadas en la vigencia 2022</v>
      </c>
      <c r="D44" s="65" t="str">
        <f>Plan!W42</f>
        <v>Grupo de Servicio al Ciudadano</v>
      </c>
      <c r="E44" s="66">
        <f>Plan!U42</f>
        <v>44805</v>
      </c>
      <c r="F44" s="66">
        <f>Plan!V42</f>
        <v>44926</v>
      </c>
      <c r="G44" s="64" t="str">
        <f>Plan!F42</f>
        <v>Encuesta realizada</v>
      </c>
      <c r="H44" s="64">
        <f>Plan!G42</f>
        <v>1</v>
      </c>
      <c r="I44" s="67">
        <v>0</v>
      </c>
      <c r="J44" s="68">
        <f t="shared" si="2"/>
        <v>0</v>
      </c>
      <c r="K44" s="68">
        <v>0.15</v>
      </c>
      <c r="L44" s="100" t="s">
        <v>540</v>
      </c>
      <c r="M44" s="74" t="s">
        <v>538</v>
      </c>
      <c r="N44" s="74" t="s">
        <v>466</v>
      </c>
      <c r="O44" s="74" t="s">
        <v>466</v>
      </c>
      <c r="P44" s="74" t="s">
        <v>466</v>
      </c>
      <c r="Q44" s="74" t="s">
        <v>466</v>
      </c>
      <c r="R44" s="74" t="s">
        <v>466</v>
      </c>
      <c r="S44" s="74" t="s">
        <v>466</v>
      </c>
      <c r="T44" s="74" t="s">
        <v>466</v>
      </c>
      <c r="U44" s="74" t="s">
        <v>466</v>
      </c>
      <c r="V44" s="74" t="s">
        <v>466</v>
      </c>
      <c r="W44" s="74" t="s">
        <v>87</v>
      </c>
      <c r="X44" s="74" t="s">
        <v>325</v>
      </c>
      <c r="Y44" s="74" t="s">
        <v>325</v>
      </c>
      <c r="Z44" s="74" t="s">
        <v>466</v>
      </c>
      <c r="AA44" s="74" t="s">
        <v>466</v>
      </c>
      <c r="AB44" s="74" t="s">
        <v>466</v>
      </c>
      <c r="AC44" s="74" t="s">
        <v>466</v>
      </c>
      <c r="AD44" s="100" t="s">
        <v>540</v>
      </c>
      <c r="AE44" s="93" t="s">
        <v>539</v>
      </c>
    </row>
    <row r="45" spans="1:31" s="70" customFormat="1" ht="151.5" customHeight="1">
      <c r="A45" s="64" t="str">
        <f>Plan!B43</f>
        <v xml:space="preserve">Promoción efectiva de la participación ciudadana </v>
      </c>
      <c r="B45" s="64">
        <f>Plan!C43</f>
        <v>37</v>
      </c>
      <c r="C45" s="64" t="str">
        <f>Plan!D43</f>
        <v>Participar en las ferias acércate que sean programadas por el DAFP para llevar la oferta institucional a la ciudadanía en territorio</v>
      </c>
      <c r="D45" s="65" t="str">
        <f>Plan!W43</f>
        <v>Grupo de Servicio al Ciudadano</v>
      </c>
      <c r="E45" s="66">
        <f>Plan!U43</f>
        <v>44591</v>
      </c>
      <c r="F45" s="66">
        <f>Plan!V43</f>
        <v>44926</v>
      </c>
      <c r="G45" s="64" t="str">
        <f>Plan!F43</f>
        <v>Ferias</v>
      </c>
      <c r="H45" s="64">
        <f>Plan!G43</f>
        <v>3</v>
      </c>
      <c r="I45" s="67">
        <v>1</v>
      </c>
      <c r="J45" s="68">
        <f t="shared" si="2"/>
        <v>0.33333333333333331</v>
      </c>
      <c r="K45" s="68">
        <v>0.33</v>
      </c>
      <c r="L45" s="91" t="s">
        <v>542</v>
      </c>
      <c r="M45" s="91" t="s">
        <v>543</v>
      </c>
      <c r="N45" s="90">
        <v>44635</v>
      </c>
      <c r="O45" s="74" t="s">
        <v>544</v>
      </c>
      <c r="P45" s="90">
        <v>44635</v>
      </c>
      <c r="Q45" s="74" t="s">
        <v>545</v>
      </c>
      <c r="R45" s="74" t="s">
        <v>546</v>
      </c>
      <c r="S45" s="74" t="s">
        <v>547</v>
      </c>
      <c r="T45" s="74" t="s">
        <v>548</v>
      </c>
      <c r="U45" s="90">
        <v>44680</v>
      </c>
      <c r="V45" s="74" t="s">
        <v>549</v>
      </c>
      <c r="W45" s="96"/>
      <c r="X45" s="97">
        <v>7471080</v>
      </c>
      <c r="Y45" s="97">
        <v>1500000</v>
      </c>
      <c r="Z45" s="74" t="s">
        <v>550</v>
      </c>
      <c r="AA45" s="74" t="s">
        <v>325</v>
      </c>
      <c r="AB45" s="74" t="s">
        <v>325</v>
      </c>
      <c r="AC45" s="74" t="s">
        <v>325</v>
      </c>
      <c r="AD45" s="103" t="s">
        <v>671</v>
      </c>
      <c r="AE45" s="93" t="s">
        <v>600</v>
      </c>
    </row>
    <row r="46" spans="1:31" s="70" customFormat="1" ht="249" customHeight="1">
      <c r="A46" s="64" t="str">
        <f>Plan!B44</f>
        <v xml:space="preserve">Promoción efectiva de la participación ciudadana </v>
      </c>
      <c r="B46" s="64">
        <f>Plan!C44</f>
        <v>38</v>
      </c>
      <c r="C46" s="64" t="str">
        <f>Plan!D44</f>
        <v>Medir la percepción de la atención de los grupos de interés por los canales oficiales del MJD.</v>
      </c>
      <c r="D46" s="65" t="str">
        <f>Plan!W44</f>
        <v>Grupo de Servicio al Ciudadano</v>
      </c>
      <c r="E46" s="66">
        <f>Plan!U44</f>
        <v>44562</v>
      </c>
      <c r="F46" s="66">
        <f>Plan!V44</f>
        <v>44803</v>
      </c>
      <c r="G46" s="64" t="str">
        <f>Plan!F44</f>
        <v>Encuesta realizada</v>
      </c>
      <c r="H46" s="64">
        <f>Plan!G44</f>
        <v>2</v>
      </c>
      <c r="I46" s="67">
        <v>1</v>
      </c>
      <c r="J46" s="68">
        <f t="shared" si="2"/>
        <v>0.5</v>
      </c>
      <c r="K46" s="68">
        <v>0.5</v>
      </c>
      <c r="L46" s="74" t="s">
        <v>551</v>
      </c>
      <c r="M46" s="75" t="s">
        <v>552</v>
      </c>
      <c r="N46" s="90">
        <v>44378</v>
      </c>
      <c r="O46" s="74" t="s">
        <v>524</v>
      </c>
      <c r="P46" s="90">
        <v>44378</v>
      </c>
      <c r="Q46" s="74" t="s">
        <v>524</v>
      </c>
      <c r="R46" s="90" t="s">
        <v>553</v>
      </c>
      <c r="S46" s="74" t="s">
        <v>524</v>
      </c>
      <c r="T46" s="74" t="s">
        <v>554</v>
      </c>
      <c r="U46" s="90">
        <v>44621</v>
      </c>
      <c r="V46" s="74" t="s">
        <v>549</v>
      </c>
      <c r="W46" s="74" t="s">
        <v>87</v>
      </c>
      <c r="X46" s="74" t="s">
        <v>325</v>
      </c>
      <c r="Y46" s="74" t="s">
        <v>325</v>
      </c>
      <c r="Z46" s="74" t="s">
        <v>555</v>
      </c>
      <c r="AA46" s="74" t="s">
        <v>556</v>
      </c>
      <c r="AB46" s="74" t="s">
        <v>557</v>
      </c>
      <c r="AC46" s="74" t="s">
        <v>557</v>
      </c>
      <c r="AD46" s="103" t="s">
        <v>672</v>
      </c>
      <c r="AE46" s="93" t="s">
        <v>673</v>
      </c>
    </row>
    <row r="47" spans="1:31" s="70" customFormat="1" ht="173.25" customHeight="1">
      <c r="A47" s="64" t="str">
        <f>Plan!B45</f>
        <v xml:space="preserve">Condiciones institucionales idóneas para la promoción de la participación </v>
      </c>
      <c r="B47" s="64">
        <f>Plan!C45</f>
        <v>39</v>
      </c>
      <c r="C47" s="64" t="str">
        <f>Plan!D45</f>
        <v>Elaborar y socializar al interior de la Entidad el diagnóstico del estado actual de la participación ciudadana en la Entidad correspondete a la vigencia.</v>
      </c>
      <c r="D47" s="65" t="str">
        <f>Plan!W45</f>
        <v>Grupo de Servicio al Ciudadano</v>
      </c>
      <c r="E47" s="66">
        <f>Plan!U45</f>
        <v>44576</v>
      </c>
      <c r="F47" s="66">
        <f>Plan!V45</f>
        <v>44620</v>
      </c>
      <c r="G47" s="64" t="str">
        <f>Plan!F45</f>
        <v>Diagnóstico socializado</v>
      </c>
      <c r="H47" s="64">
        <f>Plan!G45</f>
        <v>1</v>
      </c>
      <c r="I47" s="67">
        <v>1</v>
      </c>
      <c r="J47" s="68">
        <f t="shared" si="2"/>
        <v>1</v>
      </c>
      <c r="K47" s="68">
        <v>1</v>
      </c>
      <c r="L47" s="74" t="s">
        <v>559</v>
      </c>
      <c r="M47" s="74" t="s">
        <v>560</v>
      </c>
      <c r="N47" s="74" t="s">
        <v>325</v>
      </c>
      <c r="O47" s="74" t="s">
        <v>325</v>
      </c>
      <c r="P47" s="74" t="s">
        <v>325</v>
      </c>
      <c r="Q47" s="74" t="s">
        <v>325</v>
      </c>
      <c r="R47" s="74" t="s">
        <v>325</v>
      </c>
      <c r="S47" s="74" t="s">
        <v>325</v>
      </c>
      <c r="T47" s="74" t="s">
        <v>325</v>
      </c>
      <c r="U47" s="74" t="s">
        <v>325</v>
      </c>
      <c r="V47" s="74" t="s">
        <v>325</v>
      </c>
      <c r="W47" s="74" t="s">
        <v>325</v>
      </c>
      <c r="X47" s="74" t="s">
        <v>325</v>
      </c>
      <c r="Y47" s="74" t="s">
        <v>325</v>
      </c>
      <c r="Z47" s="74" t="s">
        <v>325</v>
      </c>
      <c r="AA47" s="74" t="s">
        <v>325</v>
      </c>
      <c r="AB47" s="74" t="s">
        <v>325</v>
      </c>
      <c r="AC47" s="74" t="s">
        <v>325</v>
      </c>
      <c r="AD47" s="75" t="s">
        <v>674</v>
      </c>
      <c r="AE47" s="93" t="s">
        <v>482</v>
      </c>
    </row>
    <row r="48" spans="1:31" s="70" customFormat="1" ht="199.5" customHeight="1">
      <c r="A48" s="64" t="str">
        <f>Plan!B46</f>
        <v xml:space="preserve">Condiciones institucionales idóneas para la promoción de la participación </v>
      </c>
      <c r="B48" s="64">
        <f>Plan!C46</f>
        <v>40</v>
      </c>
      <c r="C48" s="64" t="str">
        <f>Plan!D46</f>
        <v>Realizar la construcción del proyecto del plan de participación ciudadana 2022 con las dependencias de la Entidad.</v>
      </c>
      <c r="D48" s="65" t="str">
        <f>Plan!W46</f>
        <v>Grupo de Servicio al Ciudadano</v>
      </c>
      <c r="E48" s="66">
        <f>Plan!U46</f>
        <v>44576</v>
      </c>
      <c r="F48" s="66">
        <f>Plan!V46</f>
        <v>44620</v>
      </c>
      <c r="G48" s="64" t="str">
        <f>Plan!F46</f>
        <v>Proyecto de plan construido</v>
      </c>
      <c r="H48" s="64">
        <f>Plan!G46</f>
        <v>1</v>
      </c>
      <c r="I48" s="67">
        <v>1</v>
      </c>
      <c r="J48" s="68">
        <f t="shared" si="2"/>
        <v>1</v>
      </c>
      <c r="K48" s="68">
        <v>1</v>
      </c>
      <c r="L48" s="74" t="s">
        <v>561</v>
      </c>
      <c r="M48" s="74" t="s">
        <v>562</v>
      </c>
      <c r="N48" s="74" t="s">
        <v>325</v>
      </c>
      <c r="O48" s="74" t="s">
        <v>325</v>
      </c>
      <c r="P48" s="74" t="s">
        <v>325</v>
      </c>
      <c r="Q48" s="74" t="s">
        <v>325</v>
      </c>
      <c r="R48" s="74" t="s">
        <v>325</v>
      </c>
      <c r="S48" s="74" t="s">
        <v>325</v>
      </c>
      <c r="T48" s="74" t="s">
        <v>325</v>
      </c>
      <c r="U48" s="74" t="s">
        <v>325</v>
      </c>
      <c r="V48" s="74" t="s">
        <v>325</v>
      </c>
      <c r="W48" s="74" t="s">
        <v>325</v>
      </c>
      <c r="X48" s="74" t="s">
        <v>325</v>
      </c>
      <c r="Y48" s="74" t="s">
        <v>325</v>
      </c>
      <c r="Z48" s="74" t="s">
        <v>325</v>
      </c>
      <c r="AA48" s="74" t="s">
        <v>325</v>
      </c>
      <c r="AB48" s="74" t="s">
        <v>325</v>
      </c>
      <c r="AC48" s="74" t="s">
        <v>325</v>
      </c>
      <c r="AD48" s="100" t="s">
        <v>674</v>
      </c>
      <c r="AE48" s="93" t="s">
        <v>482</v>
      </c>
    </row>
    <row r="49" spans="1:31" s="70" customFormat="1" ht="177.75" customHeight="1">
      <c r="A49" s="64" t="str">
        <f>Plan!B47</f>
        <v xml:space="preserve">Condiciones institucionales idóneas para la promoción de la participación </v>
      </c>
      <c r="B49" s="64">
        <f>Plan!C47</f>
        <v>41</v>
      </c>
      <c r="C49" s="64" t="str">
        <f>Plan!D47</f>
        <v>Realizar seguimiento a la implementación del plan de participación ciudadana a través del formato interno de reporte.</v>
      </c>
      <c r="D49" s="65" t="str">
        <f>Plan!W47</f>
        <v>Grupo de Servicio al Ciudadano</v>
      </c>
      <c r="E49" s="66">
        <f>Plan!U47</f>
        <v>44588</v>
      </c>
      <c r="F49" s="66">
        <f>Plan!V47</f>
        <v>44926</v>
      </c>
      <c r="G49" s="64" t="str">
        <f>Plan!F47</f>
        <v>Seguimientos realizados</v>
      </c>
      <c r="H49" s="64">
        <f>Plan!G47</f>
        <v>3</v>
      </c>
      <c r="I49" s="67">
        <v>1</v>
      </c>
      <c r="J49" s="68">
        <f t="shared" si="2"/>
        <v>0.33333333333333331</v>
      </c>
      <c r="K49" s="68">
        <v>0.33</v>
      </c>
      <c r="L49" s="74" t="s">
        <v>564</v>
      </c>
      <c r="M49" s="74" t="s">
        <v>565</v>
      </c>
      <c r="N49" s="74" t="s">
        <v>325</v>
      </c>
      <c r="O49" s="74" t="s">
        <v>325</v>
      </c>
      <c r="P49" s="74" t="s">
        <v>325</v>
      </c>
      <c r="Q49" s="74" t="s">
        <v>325</v>
      </c>
      <c r="R49" s="74" t="s">
        <v>325</v>
      </c>
      <c r="S49" s="74" t="s">
        <v>325</v>
      </c>
      <c r="T49" s="74" t="s">
        <v>325</v>
      </c>
      <c r="U49" s="74" t="s">
        <v>325</v>
      </c>
      <c r="V49" s="74" t="s">
        <v>325</v>
      </c>
      <c r="W49" s="74" t="s">
        <v>325</v>
      </c>
      <c r="X49" s="74" t="s">
        <v>325</v>
      </c>
      <c r="Y49" s="74" t="s">
        <v>325</v>
      </c>
      <c r="Z49" s="74" t="s">
        <v>325</v>
      </c>
      <c r="AA49" s="74" t="s">
        <v>325</v>
      </c>
      <c r="AB49" s="74" t="s">
        <v>325</v>
      </c>
      <c r="AC49" s="74" t="s">
        <v>325</v>
      </c>
      <c r="AD49" s="100" t="s">
        <v>675</v>
      </c>
      <c r="AE49" s="93" t="s">
        <v>541</v>
      </c>
    </row>
    <row r="50" spans="1:31" s="70" customFormat="1" ht="165.75">
      <c r="A50" s="64" t="str">
        <f>Plan!B48</f>
        <v xml:space="preserve">Condiciones institucionales idóneas para la promoción de la participación </v>
      </c>
      <c r="B50" s="64">
        <f>Plan!C48</f>
        <v>42</v>
      </c>
      <c r="C50" s="64" t="str">
        <f>Plan!D48</f>
        <v>Construir y publicar informe de resultados obtenidos de las diferentes actividades de participación ciudadana adelantadas en el plan 2021 y las buenas prácticas identificadas.</v>
      </c>
      <c r="D50" s="65" t="str">
        <f>Plan!W48</f>
        <v>Grupo de Servicio al Ciudadano</v>
      </c>
      <c r="E50" s="66">
        <f>Plan!U48</f>
        <v>44571</v>
      </c>
      <c r="F50" s="66">
        <f>Plan!V48</f>
        <v>44603</v>
      </c>
      <c r="G50" s="64" t="str">
        <f>Plan!F48</f>
        <v>Informe socializado (semestral)</v>
      </c>
      <c r="H50" s="64">
        <f>Plan!G48</f>
        <v>1</v>
      </c>
      <c r="I50" s="67">
        <v>1</v>
      </c>
      <c r="J50" s="68">
        <f t="shared" si="2"/>
        <v>1</v>
      </c>
      <c r="K50" s="68">
        <v>1</v>
      </c>
      <c r="L50" s="74" t="s">
        <v>566</v>
      </c>
      <c r="M50" s="74" t="s">
        <v>567</v>
      </c>
      <c r="N50" s="74" t="s">
        <v>325</v>
      </c>
      <c r="O50" s="74" t="s">
        <v>325</v>
      </c>
      <c r="P50" s="74" t="s">
        <v>325</v>
      </c>
      <c r="Q50" s="74" t="s">
        <v>325</v>
      </c>
      <c r="R50" s="74" t="s">
        <v>325</v>
      </c>
      <c r="S50" s="74" t="s">
        <v>325</v>
      </c>
      <c r="T50" s="74" t="s">
        <v>325</v>
      </c>
      <c r="U50" s="74" t="s">
        <v>325</v>
      </c>
      <c r="V50" s="74" t="s">
        <v>325</v>
      </c>
      <c r="W50" s="74" t="s">
        <v>325</v>
      </c>
      <c r="X50" s="74" t="s">
        <v>325</v>
      </c>
      <c r="Y50" s="74" t="s">
        <v>325</v>
      </c>
      <c r="Z50" s="74" t="s">
        <v>325</v>
      </c>
      <c r="AA50" s="74" t="s">
        <v>325</v>
      </c>
      <c r="AB50" s="74" t="s">
        <v>325</v>
      </c>
      <c r="AC50" s="74" t="s">
        <v>325</v>
      </c>
      <c r="AD50" s="100" t="s">
        <v>676</v>
      </c>
      <c r="AE50" s="93" t="s">
        <v>482</v>
      </c>
    </row>
    <row r="51" spans="1:31" s="70" customFormat="1" ht="153">
      <c r="A51" s="64" t="str">
        <f>Plan!B49</f>
        <v xml:space="preserve">Condiciones institucionales idóneas para la promoción de la participación </v>
      </c>
      <c r="B51" s="64">
        <f>Plan!C49</f>
        <v>43</v>
      </c>
      <c r="C51" s="64" t="str">
        <f>Plan!D49</f>
        <v>Fortalecer y manterner actualizado el menú destacado participe de la página web con nuevos contenidos aplicando criterios de lenguaje claro.</v>
      </c>
      <c r="D51" s="65" t="str">
        <f>Plan!W49</f>
        <v>Grupo de Servicio al Ciudadano</v>
      </c>
      <c r="E51" s="66">
        <f>Plan!U49</f>
        <v>44652</v>
      </c>
      <c r="F51" s="66">
        <f>Plan!V49</f>
        <v>44926</v>
      </c>
      <c r="G51" s="64" t="str">
        <f>Plan!F49</f>
        <v>Actualizaciones realizadas</v>
      </c>
      <c r="H51" s="64">
        <f>Plan!G49</f>
        <v>2</v>
      </c>
      <c r="I51" s="67">
        <v>1</v>
      </c>
      <c r="J51" s="68">
        <f t="shared" si="2"/>
        <v>0.5</v>
      </c>
      <c r="K51" s="71">
        <v>0.5</v>
      </c>
      <c r="L51" s="74" t="s">
        <v>568</v>
      </c>
      <c r="M51" s="74" t="s">
        <v>569</v>
      </c>
      <c r="N51" s="74" t="s">
        <v>325</v>
      </c>
      <c r="O51" s="74" t="s">
        <v>325</v>
      </c>
      <c r="P51" s="74" t="s">
        <v>325</v>
      </c>
      <c r="Q51" s="74" t="s">
        <v>325</v>
      </c>
      <c r="R51" s="74" t="s">
        <v>325</v>
      </c>
      <c r="S51" s="74" t="s">
        <v>325</v>
      </c>
      <c r="T51" s="74" t="s">
        <v>325</v>
      </c>
      <c r="U51" s="74" t="s">
        <v>325</v>
      </c>
      <c r="V51" s="74" t="s">
        <v>325</v>
      </c>
      <c r="W51" s="74" t="s">
        <v>325</v>
      </c>
      <c r="X51" s="74" t="s">
        <v>325</v>
      </c>
      <c r="Y51" s="74" t="s">
        <v>325</v>
      </c>
      <c r="Z51" s="74" t="s">
        <v>325</v>
      </c>
      <c r="AA51" s="74" t="s">
        <v>325</v>
      </c>
      <c r="AB51" s="74" t="s">
        <v>325</v>
      </c>
      <c r="AC51" s="74" t="s">
        <v>325</v>
      </c>
      <c r="AD51" s="100" t="s">
        <v>677</v>
      </c>
      <c r="AE51" s="93" t="s">
        <v>558</v>
      </c>
    </row>
    <row r="52" spans="1:31" s="70" customFormat="1" ht="344.25">
      <c r="A52" s="64" t="str">
        <f>Plan!B50</f>
        <v xml:space="preserve">Condiciones institucionales idóneas para la promoción de la participación </v>
      </c>
      <c r="B52" s="64">
        <f>Plan!C50</f>
        <v>44</v>
      </c>
      <c r="C52" s="64" t="str">
        <f>Plan!D50</f>
        <v>Realizar la publicación de los formatos internos de reporte del plan de participación ciudadana en página web.</v>
      </c>
      <c r="D52" s="65" t="s">
        <v>565</v>
      </c>
      <c r="E52" s="66">
        <f>Plan!U50</f>
        <v>44588</v>
      </c>
      <c r="F52" s="66">
        <f>Plan!V50</f>
        <v>44926</v>
      </c>
      <c r="G52" s="64" t="str">
        <f>Plan!F50</f>
        <v>Formatos publicados</v>
      </c>
      <c r="H52" s="64">
        <f>Plan!G50</f>
        <v>3</v>
      </c>
      <c r="I52" s="67">
        <v>1</v>
      </c>
      <c r="J52" s="68">
        <f t="shared" si="2"/>
        <v>0.33333333333333331</v>
      </c>
      <c r="K52" s="68">
        <v>0.33</v>
      </c>
      <c r="L52" s="74" t="s">
        <v>678</v>
      </c>
      <c r="M52" s="74" t="s">
        <v>565</v>
      </c>
      <c r="N52" s="74" t="s">
        <v>325</v>
      </c>
      <c r="O52" s="74" t="s">
        <v>325</v>
      </c>
      <c r="P52" s="74" t="s">
        <v>325</v>
      </c>
      <c r="Q52" s="74" t="s">
        <v>325</v>
      </c>
      <c r="R52" s="74" t="s">
        <v>325</v>
      </c>
      <c r="S52" s="74" t="s">
        <v>325</v>
      </c>
      <c r="T52" s="74" t="s">
        <v>325</v>
      </c>
      <c r="U52" s="74" t="s">
        <v>325</v>
      </c>
      <c r="V52" s="74" t="s">
        <v>325</v>
      </c>
      <c r="W52" s="74" t="s">
        <v>325</v>
      </c>
      <c r="X52" s="74" t="s">
        <v>325</v>
      </c>
      <c r="Y52" s="74" t="s">
        <v>325</v>
      </c>
      <c r="Z52" s="74" t="s">
        <v>325</v>
      </c>
      <c r="AA52" s="74" t="s">
        <v>325</v>
      </c>
      <c r="AB52" s="74" t="s">
        <v>325</v>
      </c>
      <c r="AC52" s="74" t="s">
        <v>325</v>
      </c>
      <c r="AD52" s="100" t="s">
        <v>679</v>
      </c>
      <c r="AE52" s="93" t="s">
        <v>541</v>
      </c>
    </row>
    <row r="53" spans="1:31" s="70" customFormat="1" ht="153">
      <c r="A53" s="64" t="str">
        <f>Plan!B51</f>
        <v xml:space="preserve">Condiciones institucionales idóneas para la promoción de la participación </v>
      </c>
      <c r="B53" s="64">
        <f>Plan!C51</f>
        <v>45</v>
      </c>
      <c r="C53" s="64" t="str">
        <f>Plan!D51</f>
        <v>Actualizar y publicar la caracterización de grupos de valor para las estrategias de Rendición de Cuentas del Ministerio y de Participación Ciudadana.</v>
      </c>
      <c r="D53" s="65" t="str">
        <f>Plan!W51</f>
        <v>Grupo de Servicio al Ciudadano</v>
      </c>
      <c r="E53" s="66">
        <f>Plan!U51</f>
        <v>44743</v>
      </c>
      <c r="F53" s="66">
        <f>Plan!V51</f>
        <v>44926</v>
      </c>
      <c r="G53" s="64" t="str">
        <f>Plan!F51</f>
        <v>Caracterización construida</v>
      </c>
      <c r="H53" s="64">
        <f>Plan!G51</f>
        <v>1</v>
      </c>
      <c r="I53" s="67">
        <v>0</v>
      </c>
      <c r="J53" s="68">
        <f t="shared" si="2"/>
        <v>0</v>
      </c>
      <c r="K53" s="68">
        <v>0</v>
      </c>
      <c r="L53" s="74" t="s">
        <v>681</v>
      </c>
      <c r="M53" s="75" t="s">
        <v>466</v>
      </c>
      <c r="N53" s="74" t="s">
        <v>325</v>
      </c>
      <c r="O53" s="74" t="s">
        <v>325</v>
      </c>
      <c r="P53" s="74" t="s">
        <v>325</v>
      </c>
      <c r="Q53" s="74" t="s">
        <v>325</v>
      </c>
      <c r="R53" s="74" t="s">
        <v>325</v>
      </c>
      <c r="S53" s="74" t="s">
        <v>325</v>
      </c>
      <c r="T53" s="74" t="s">
        <v>325</v>
      </c>
      <c r="U53" s="74" t="s">
        <v>325</v>
      </c>
      <c r="V53" s="74" t="s">
        <v>325</v>
      </c>
      <c r="W53" s="74" t="s">
        <v>325</v>
      </c>
      <c r="X53" s="74" t="s">
        <v>325</v>
      </c>
      <c r="Y53" s="74" t="s">
        <v>325</v>
      </c>
      <c r="Z53" s="74" t="s">
        <v>325</v>
      </c>
      <c r="AA53" s="74" t="s">
        <v>325</v>
      </c>
      <c r="AB53" s="74" t="s">
        <v>325</v>
      </c>
      <c r="AC53" s="74" t="s">
        <v>325</v>
      </c>
      <c r="AD53" s="100" t="s">
        <v>680</v>
      </c>
      <c r="AE53" s="93" t="s">
        <v>701</v>
      </c>
    </row>
    <row r="54" spans="1:31" s="70" customFormat="1" ht="395.25">
      <c r="A54" s="64" t="str">
        <f>Plan!B52</f>
        <v xml:space="preserve">Condiciones institucionales idóneas para la promoción de la participación </v>
      </c>
      <c r="B54" s="64">
        <f>Plan!C52</f>
        <v>46</v>
      </c>
      <c r="C54" s="64" t="str">
        <f>Plan!D52</f>
        <v>Fortalecer y manterner actualizado el menú destacado servicio al ciudadano de la página web con nuevos contenidos aplicando criterios de lenguaje claro.</v>
      </c>
      <c r="D54" s="65" t="str">
        <f>Plan!W52</f>
        <v>Grupo de Servicio al Ciudadano</v>
      </c>
      <c r="E54" s="66">
        <f>Plan!U52</f>
        <v>44652</v>
      </c>
      <c r="F54" s="66">
        <f>Plan!V52</f>
        <v>44926</v>
      </c>
      <c r="G54" s="64" t="str">
        <f>Plan!F52</f>
        <v>Menú actualizado</v>
      </c>
      <c r="H54" s="64">
        <f>Plan!G52</f>
        <v>1</v>
      </c>
      <c r="I54" s="67">
        <v>0</v>
      </c>
      <c r="J54" s="68">
        <f t="shared" si="2"/>
        <v>0</v>
      </c>
      <c r="K54" s="68">
        <v>0.5</v>
      </c>
      <c r="L54" s="74" t="s">
        <v>682</v>
      </c>
      <c r="M54" s="74" t="s">
        <v>570</v>
      </c>
      <c r="N54" s="74" t="s">
        <v>325</v>
      </c>
      <c r="O54" s="74" t="s">
        <v>325</v>
      </c>
      <c r="P54" s="74" t="s">
        <v>325</v>
      </c>
      <c r="Q54" s="74" t="s">
        <v>325</v>
      </c>
      <c r="R54" s="74" t="s">
        <v>325</v>
      </c>
      <c r="S54" s="74" t="s">
        <v>325</v>
      </c>
      <c r="T54" s="74" t="s">
        <v>325</v>
      </c>
      <c r="U54" s="74" t="s">
        <v>325</v>
      </c>
      <c r="V54" s="74" t="s">
        <v>325</v>
      </c>
      <c r="W54" s="74" t="s">
        <v>325</v>
      </c>
      <c r="X54" s="74" t="s">
        <v>325</v>
      </c>
      <c r="Y54" s="74" t="s">
        <v>325</v>
      </c>
      <c r="Z54" s="74" t="s">
        <v>325</v>
      </c>
      <c r="AA54" s="74" t="s">
        <v>325</v>
      </c>
      <c r="AB54" s="74" t="s">
        <v>325</v>
      </c>
      <c r="AC54" s="74" t="s">
        <v>325</v>
      </c>
      <c r="AD54" s="100" t="s">
        <v>680</v>
      </c>
      <c r="AE54" s="93" t="s">
        <v>701</v>
      </c>
    </row>
    <row r="55" spans="1:31" s="70" customFormat="1" ht="178.5">
      <c r="A55" s="64" t="str">
        <f>Plan!B53</f>
        <v>Fomento de la cultura institucional de participación ciudadana</v>
      </c>
      <c r="B55" s="64">
        <f>Plan!C53</f>
        <v>47</v>
      </c>
      <c r="C55" s="64" t="str">
        <f>Plan!D53</f>
        <v>Diseñar e implementar una campaña de cualificación institucional  a grupos de interés internos y externos (capacitación y sensibilización) sobre participación ciudadana.</v>
      </c>
      <c r="D55" s="65" t="str">
        <f>Plan!W53</f>
        <v>Grupo de Servicio al Ciudadano</v>
      </c>
      <c r="E55" s="66">
        <f>Plan!U53</f>
        <v>44588</v>
      </c>
      <c r="F55" s="66">
        <f>Plan!V53</f>
        <v>44926</v>
      </c>
      <c r="G55" s="64" t="str">
        <f>Plan!F53</f>
        <v>Estrategia implementada</v>
      </c>
      <c r="H55" s="64">
        <f>Plan!G53</f>
        <v>1</v>
      </c>
      <c r="I55" s="67">
        <v>0</v>
      </c>
      <c r="J55" s="68">
        <f t="shared" si="2"/>
        <v>0</v>
      </c>
      <c r="K55" s="68">
        <f>(0.395*0.7)+0.3</f>
        <v>0.57650000000000001</v>
      </c>
      <c r="L55" s="74" t="s">
        <v>571</v>
      </c>
      <c r="M55" s="74" t="s">
        <v>572</v>
      </c>
      <c r="N55" s="74"/>
      <c r="O55" s="74"/>
      <c r="P55" s="74"/>
      <c r="Q55" s="74"/>
      <c r="R55" s="74"/>
      <c r="S55" s="74"/>
      <c r="T55" s="74"/>
      <c r="U55" s="74"/>
      <c r="V55" s="74"/>
      <c r="W55" s="74"/>
      <c r="X55" s="74"/>
      <c r="Y55" s="74"/>
      <c r="Z55" s="74"/>
      <c r="AA55" s="74"/>
      <c r="AB55" s="74"/>
      <c r="AC55" s="74"/>
      <c r="AD55" s="100" t="s">
        <v>702</v>
      </c>
      <c r="AE55" s="93" t="s">
        <v>703</v>
      </c>
    </row>
    <row r="56" spans="1:31" s="70" customFormat="1" ht="165.75">
      <c r="A56" s="64" t="str">
        <f>Plan!B54</f>
        <v>Fomento de la cultura institucional de participación ciudadana</v>
      </c>
      <c r="B56" s="64">
        <f>Plan!C54</f>
        <v>48</v>
      </c>
      <c r="C56" s="64" t="str">
        <f>Plan!D54</f>
        <v>Asesoría técnica integral territorial en el municipio de Santiago de Cali (Valle del Cauca)</v>
      </c>
      <c r="D56" s="65" t="str">
        <f>Plan!W54</f>
        <v>Dirección de Métodos Alternativos de Solución de Conflictos</v>
      </c>
      <c r="E56" s="66">
        <f>Plan!U54</f>
        <v>44576</v>
      </c>
      <c r="F56" s="66">
        <f>Plan!V54</f>
        <v>44592</v>
      </c>
      <c r="G56" s="64" t="str">
        <f>Plan!F54</f>
        <v>Mesa técnica realizada</v>
      </c>
      <c r="H56" s="64">
        <f>Plan!G54</f>
        <v>1</v>
      </c>
      <c r="I56" s="67">
        <v>1</v>
      </c>
      <c r="J56" s="68">
        <f t="shared" si="2"/>
        <v>1</v>
      </c>
      <c r="K56" s="68">
        <v>1</v>
      </c>
      <c r="L56" s="89" t="s">
        <v>495</v>
      </c>
      <c r="M56" s="89" t="s">
        <v>496</v>
      </c>
      <c r="N56" s="90">
        <v>44586</v>
      </c>
      <c r="O56" s="74" t="s">
        <v>497</v>
      </c>
      <c r="P56" s="90">
        <v>44586</v>
      </c>
      <c r="Q56" s="74" t="s">
        <v>497</v>
      </c>
      <c r="R56" s="90">
        <v>44589</v>
      </c>
      <c r="S56" s="74" t="s">
        <v>75</v>
      </c>
      <c r="T56" s="74" t="s">
        <v>498</v>
      </c>
      <c r="U56" s="92" t="s">
        <v>510</v>
      </c>
      <c r="V56" s="74" t="s">
        <v>517</v>
      </c>
      <c r="W56" s="74" t="s">
        <v>499</v>
      </c>
      <c r="X56" s="86" t="s">
        <v>325</v>
      </c>
      <c r="Y56" s="86" t="s">
        <v>325</v>
      </c>
      <c r="Z56" s="86" t="s">
        <v>487</v>
      </c>
      <c r="AA56" s="74" t="s">
        <v>500</v>
      </c>
      <c r="AB56" s="74" t="s">
        <v>501</v>
      </c>
      <c r="AC56" s="74" t="s">
        <v>502</v>
      </c>
      <c r="AD56" s="86" t="s">
        <v>482</v>
      </c>
      <c r="AE56" s="93" t="s">
        <v>482</v>
      </c>
    </row>
    <row r="57" spans="1:31" s="70" customFormat="1" ht="306">
      <c r="A57" s="64" t="str">
        <f>Plan!B55</f>
        <v>Fomento de la cultura institucional de participación ciudadana</v>
      </c>
      <c r="B57" s="64">
        <f>Plan!C55</f>
        <v>49</v>
      </c>
      <c r="C57" s="64" t="str">
        <f>Plan!D55</f>
        <v>Jornadas de capacitación sobre procedimiento legislativo.</v>
      </c>
      <c r="D57" s="65" t="str">
        <f>Plan!W55</f>
        <v>Grupo de Asuntos Legislativos</v>
      </c>
      <c r="E57" s="66">
        <f>Plan!U55</f>
        <v>44805</v>
      </c>
      <c r="F57" s="66">
        <f>Plan!V55</f>
        <v>44925</v>
      </c>
      <c r="G57" s="64" t="str">
        <f>Plan!F55</f>
        <v>Jornada presencial realizada</v>
      </c>
      <c r="H57" s="64">
        <f>Plan!G55</f>
        <v>1</v>
      </c>
      <c r="I57" s="67">
        <v>0</v>
      </c>
      <c r="J57" s="68">
        <f t="shared" si="2"/>
        <v>0</v>
      </c>
      <c r="K57" s="68">
        <v>0</v>
      </c>
      <c r="L57" s="94" t="s">
        <v>662</v>
      </c>
      <c r="M57" s="101" t="s">
        <v>466</v>
      </c>
      <c r="N57" s="101" t="s">
        <v>466</v>
      </c>
      <c r="O57" s="101" t="s">
        <v>466</v>
      </c>
      <c r="P57" s="101" t="s">
        <v>466</v>
      </c>
      <c r="Q57" s="101" t="s">
        <v>466</v>
      </c>
      <c r="R57" s="101" t="s">
        <v>466</v>
      </c>
      <c r="S57" s="101" t="s">
        <v>466</v>
      </c>
      <c r="T57" s="101" t="s">
        <v>466</v>
      </c>
      <c r="U57" s="101" t="s">
        <v>466</v>
      </c>
      <c r="V57" s="101" t="s">
        <v>466</v>
      </c>
      <c r="W57" s="101" t="s">
        <v>466</v>
      </c>
      <c r="X57" s="101" t="s">
        <v>466</v>
      </c>
      <c r="Y57" s="101" t="s">
        <v>466</v>
      </c>
      <c r="Z57" s="101" t="s">
        <v>466</v>
      </c>
      <c r="AA57" s="101" t="s">
        <v>466</v>
      </c>
      <c r="AB57" s="101" t="s">
        <v>466</v>
      </c>
      <c r="AC57" s="101" t="s">
        <v>466</v>
      </c>
      <c r="AD57" s="94" t="s">
        <v>663</v>
      </c>
      <c r="AE57" s="93" t="s">
        <v>664</v>
      </c>
    </row>
    <row r="58" spans="1:31" s="70" customFormat="1" ht="178.5">
      <c r="A58" s="64" t="str">
        <f>Plan!B56</f>
        <v>Fomento de la cultura institucional de participación ciudadana</v>
      </c>
      <c r="B58" s="64">
        <f>Plan!C56</f>
        <v>50</v>
      </c>
      <c r="C58" s="64" t="str">
        <f>Plan!D56</f>
        <v>Construcción participativa de la estrategia para la organización de archivos y transferencias documentales.</v>
      </c>
      <c r="D58" s="65" t="str">
        <f>Plan!W56</f>
        <v>Grupo de Gestión Documental</v>
      </c>
      <c r="E58" s="66">
        <f>Plan!U56</f>
        <v>44621</v>
      </c>
      <c r="F58" s="66">
        <f>Plan!V56</f>
        <v>44926</v>
      </c>
      <c r="G58" s="64" t="str">
        <f>Plan!F56</f>
        <v>Ejercicio de participación implementado</v>
      </c>
      <c r="H58" s="64">
        <f>Plan!G56</f>
        <v>1</v>
      </c>
      <c r="I58" s="67">
        <v>0</v>
      </c>
      <c r="J58" s="68">
        <f t="shared" si="2"/>
        <v>0</v>
      </c>
      <c r="K58" s="68">
        <v>0.33</v>
      </c>
      <c r="L58" s="74" t="s">
        <v>577</v>
      </c>
      <c r="M58" s="74" t="s">
        <v>573</v>
      </c>
      <c r="N58" s="90">
        <v>44627</v>
      </c>
      <c r="O58" s="74" t="s">
        <v>574</v>
      </c>
      <c r="P58" s="90" t="s">
        <v>325</v>
      </c>
      <c r="Q58" s="74" t="s">
        <v>325</v>
      </c>
      <c r="R58" s="74" t="s">
        <v>325</v>
      </c>
      <c r="S58" s="74" t="s">
        <v>325</v>
      </c>
      <c r="T58" s="74" t="s">
        <v>325</v>
      </c>
      <c r="U58" s="74" t="s">
        <v>325</v>
      </c>
      <c r="V58" s="74" t="s">
        <v>325</v>
      </c>
      <c r="W58" s="74" t="s">
        <v>325</v>
      </c>
      <c r="X58" s="74" t="s">
        <v>325</v>
      </c>
      <c r="Y58" s="74" t="s">
        <v>575</v>
      </c>
      <c r="Z58" s="74" t="s">
        <v>325</v>
      </c>
      <c r="AA58" s="74" t="s">
        <v>576</v>
      </c>
      <c r="AB58" s="95">
        <v>0.1</v>
      </c>
      <c r="AC58" s="90">
        <v>44926</v>
      </c>
      <c r="AD58" s="103" t="s">
        <v>708</v>
      </c>
      <c r="AE58" s="93" t="s">
        <v>527</v>
      </c>
    </row>
    <row r="59" spans="1:31" s="70" customFormat="1" ht="239.25" customHeight="1">
      <c r="A59" s="64" t="str">
        <f>Plan!B57</f>
        <v>Fomento de la cultura institucional de participación ciudadana</v>
      </c>
      <c r="B59" s="64">
        <f>Plan!C57</f>
        <v>51</v>
      </c>
      <c r="C59" s="64" t="str">
        <f>Plan!D57</f>
        <v>Gestionando la Integridad en el Ministerio de Justicia y del Derecho</v>
      </c>
      <c r="D59" s="65" t="str">
        <f>Plan!W57</f>
        <v>Grupo de Gestión Humana</v>
      </c>
      <c r="E59" s="66">
        <f>Plan!U57</f>
        <v>44621</v>
      </c>
      <c r="F59" s="66">
        <f>Plan!V57</f>
        <v>44926</v>
      </c>
      <c r="G59" s="64" t="str">
        <f>Plan!F57</f>
        <v>Número de actividades de participación 
Número de participantes en cada actividad</v>
      </c>
      <c r="H59" s="64">
        <f>Plan!G57</f>
        <v>6</v>
      </c>
      <c r="I59" s="67">
        <v>1</v>
      </c>
      <c r="J59" s="68">
        <f t="shared" si="2"/>
        <v>0.16666666666666666</v>
      </c>
      <c r="K59" s="68">
        <v>0.17</v>
      </c>
      <c r="L59" s="96" t="s">
        <v>578</v>
      </c>
      <c r="M59" s="91" t="s">
        <v>586</v>
      </c>
      <c r="N59" s="96" t="s">
        <v>579</v>
      </c>
      <c r="O59" s="96" t="s">
        <v>580</v>
      </c>
      <c r="P59" s="96" t="s">
        <v>581</v>
      </c>
      <c r="Q59" s="96" t="s">
        <v>580</v>
      </c>
      <c r="R59" s="96" t="s">
        <v>582</v>
      </c>
      <c r="S59" s="96" t="s">
        <v>580</v>
      </c>
      <c r="T59" s="96" t="s">
        <v>583</v>
      </c>
      <c r="U59" s="96" t="s">
        <v>584</v>
      </c>
      <c r="V59" s="96" t="s">
        <v>470</v>
      </c>
      <c r="W59" s="96" t="s">
        <v>275</v>
      </c>
      <c r="X59" s="96"/>
      <c r="Y59" s="96"/>
      <c r="Z59" s="96" t="s">
        <v>325</v>
      </c>
      <c r="AA59" s="96" t="s">
        <v>325</v>
      </c>
      <c r="AB59" s="96" t="s">
        <v>325</v>
      </c>
      <c r="AC59" s="96" t="s">
        <v>325</v>
      </c>
      <c r="AD59" s="96" t="s">
        <v>585</v>
      </c>
      <c r="AE59" s="93" t="s">
        <v>587</v>
      </c>
    </row>
    <row r="60" spans="1:31" s="70" customFormat="1" ht="242.25">
      <c r="A60" s="64" t="str">
        <f>Plan!B58</f>
        <v>Fomento de la cultura institucional de participación ciudadana</v>
      </c>
      <c r="B60" s="64">
        <f>Plan!C58</f>
        <v>52</v>
      </c>
      <c r="C60" s="64" t="str">
        <f>Plan!D58</f>
        <v>Realizar procesos de formación en resocialización e inclusión social a entidades competentes y relacionadas</v>
      </c>
      <c r="D60" s="65" t="str">
        <f>Plan!W58</f>
        <v>Dirección de Política Criminal y Penitenciaria</v>
      </c>
      <c r="E60" s="66">
        <f>Plan!U58</f>
        <v>44652</v>
      </c>
      <c r="F60" s="66">
        <f>Plan!V58</f>
        <v>44926</v>
      </c>
      <c r="G60" s="64" t="str">
        <f>Plan!F58</f>
        <v>Jornadas  realizadas</v>
      </c>
      <c r="H60" s="64">
        <f>Plan!G58</f>
        <v>4</v>
      </c>
      <c r="I60" s="67">
        <v>4</v>
      </c>
      <c r="J60" s="68">
        <f t="shared" si="2"/>
        <v>1</v>
      </c>
      <c r="K60" s="68">
        <v>0.9</v>
      </c>
      <c r="L60" s="89" t="s">
        <v>620</v>
      </c>
      <c r="M60" s="101" t="s">
        <v>615</v>
      </c>
      <c r="N60" s="85" t="s">
        <v>616</v>
      </c>
      <c r="O60" s="100" t="s">
        <v>617</v>
      </c>
      <c r="P60" s="92">
        <v>44614</v>
      </c>
      <c r="Q60" s="69" t="s">
        <v>470</v>
      </c>
      <c r="R60" s="85" t="s">
        <v>616</v>
      </c>
      <c r="S60" s="100" t="s">
        <v>617</v>
      </c>
      <c r="T60" s="104">
        <f>37+46+16</f>
        <v>99</v>
      </c>
      <c r="U60" s="69" t="s">
        <v>466</v>
      </c>
      <c r="V60" s="69" t="s">
        <v>466</v>
      </c>
      <c r="W60" s="86" t="s">
        <v>87</v>
      </c>
      <c r="X60" s="69"/>
      <c r="Y60" s="100"/>
      <c r="Z60" s="100"/>
      <c r="AA60" s="100" t="s">
        <v>618</v>
      </c>
      <c r="AB60" s="100" t="s">
        <v>619</v>
      </c>
      <c r="AC60" s="90">
        <v>44804</v>
      </c>
      <c r="AD60" s="86" t="s">
        <v>683</v>
      </c>
      <c r="AE60" s="102" t="s">
        <v>649</v>
      </c>
    </row>
    <row r="61" spans="1:31" s="70" customFormat="1" ht="165.75">
      <c r="A61" s="64" t="str">
        <f>Plan!B59</f>
        <v>Fomento de la cultura institucional de participación ciudadana</v>
      </c>
      <c r="B61" s="64">
        <f>Plan!C59</f>
        <v>53</v>
      </c>
      <c r="C61" s="64" t="str">
        <f>Plan!D59</f>
        <v>Talleres virtuales gratuitos de resolución de conflictos para diferentes grupos de interés</v>
      </c>
      <c r="D61" s="65" t="str">
        <f>Plan!W59</f>
        <v>Dirección de Métodos Alternativos de Solución de Conflictos</v>
      </c>
      <c r="E61" s="66">
        <f>Plan!U59</f>
        <v>44621</v>
      </c>
      <c r="F61" s="66">
        <f>Plan!V59</f>
        <v>44681</v>
      </c>
      <c r="G61" s="64" t="str">
        <f>Plan!F59</f>
        <v>No. de asistentes a los talleres</v>
      </c>
      <c r="H61" s="64" t="str">
        <f>Plan!G59</f>
        <v>Por demanda</v>
      </c>
      <c r="I61" s="67">
        <v>416</v>
      </c>
      <c r="J61" s="71">
        <v>1</v>
      </c>
      <c r="K61" s="68">
        <v>1</v>
      </c>
      <c r="L61" s="89" t="s">
        <v>503</v>
      </c>
      <c r="M61" s="91" t="s">
        <v>504</v>
      </c>
      <c r="N61" s="90">
        <v>44636</v>
      </c>
      <c r="O61" s="74" t="s">
        <v>505</v>
      </c>
      <c r="P61" s="90">
        <v>44635</v>
      </c>
      <c r="Q61" s="74" t="s">
        <v>497</v>
      </c>
      <c r="R61" s="74" t="s">
        <v>506</v>
      </c>
      <c r="S61" s="86" t="s">
        <v>493</v>
      </c>
      <c r="T61" s="74">
        <v>416</v>
      </c>
      <c r="U61" s="92">
        <v>44680</v>
      </c>
      <c r="V61" s="74" t="s">
        <v>511</v>
      </c>
      <c r="W61" s="86" t="s">
        <v>478</v>
      </c>
      <c r="X61" s="86" t="s">
        <v>325</v>
      </c>
      <c r="Y61" s="86" t="s">
        <v>325</v>
      </c>
      <c r="Z61" s="74" t="s">
        <v>507</v>
      </c>
      <c r="AA61" s="74" t="s">
        <v>508</v>
      </c>
      <c r="AB61" s="86" t="s">
        <v>49</v>
      </c>
      <c r="AC61" s="86" t="s">
        <v>49</v>
      </c>
      <c r="AD61" s="86" t="s">
        <v>482</v>
      </c>
      <c r="AE61" s="93" t="s">
        <v>482</v>
      </c>
    </row>
  </sheetData>
  <autoFilter ref="A8:CC61" xr:uid="{00000000-0009-0000-0000-00000100000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autoFilter>
  <mergeCells count="32">
    <mergeCell ref="A2:G2"/>
    <mergeCell ref="H2:J2"/>
    <mergeCell ref="L2:M2"/>
    <mergeCell ref="A3:C5"/>
    <mergeCell ref="H3:N3"/>
    <mergeCell ref="H4:N4"/>
    <mergeCell ref="H5:N5"/>
    <mergeCell ref="D3:G3"/>
    <mergeCell ref="D4:G4"/>
    <mergeCell ref="D5:G5"/>
    <mergeCell ref="H7:M7"/>
    <mergeCell ref="P7:Q7"/>
    <mergeCell ref="A6:AE6"/>
    <mergeCell ref="AE7:AE8"/>
    <mergeCell ref="R7:T7"/>
    <mergeCell ref="W7:Y7"/>
    <mergeCell ref="O2:U5"/>
    <mergeCell ref="D1:F1"/>
    <mergeCell ref="G1:AE1"/>
    <mergeCell ref="AF1:CC22"/>
    <mergeCell ref="A7:A8"/>
    <mergeCell ref="C7:C8"/>
    <mergeCell ref="D7:D8"/>
    <mergeCell ref="N7:O7"/>
    <mergeCell ref="Z7:Z8"/>
    <mergeCell ref="AA7:AC7"/>
    <mergeCell ref="AD7:AD8"/>
    <mergeCell ref="B7:B8"/>
    <mergeCell ref="E7:E8"/>
    <mergeCell ref="F7:F8"/>
    <mergeCell ref="U7:V7"/>
    <mergeCell ref="G7:G8"/>
  </mergeCells>
  <phoneticPr fontId="16" type="noConversion"/>
  <conditionalFormatting sqref="K9 K11:K61">
    <cfRule type="cellIs" dxfId="35" priority="53" operator="equal">
      <formula>1</formula>
    </cfRule>
    <cfRule type="cellIs" dxfId="34" priority="54" operator="between">
      <formula>0.01</formula>
      <formula>0.99</formula>
    </cfRule>
    <cfRule type="cellIs" dxfId="33" priority="55" operator="equal">
      <formula>0</formula>
    </cfRule>
    <cfRule type="containsText" dxfId="32" priority="56" operator="containsText" text="0%">
      <formula>NOT(ISERROR(SEARCH("0%",K9)))</formula>
    </cfRule>
  </conditionalFormatting>
  <conditionalFormatting sqref="J18:J20 J13:J14 J23:J39 J42:J61 J10:K10 J9">
    <cfRule type="cellIs" dxfId="31" priority="49" operator="equal">
      <formula>1</formula>
    </cfRule>
    <cfRule type="cellIs" dxfId="30" priority="50" operator="between">
      <formula>0.01</formula>
      <formula>0.99</formula>
    </cfRule>
    <cfRule type="cellIs" dxfId="29" priority="51" operator="equal">
      <formula>0</formula>
    </cfRule>
    <cfRule type="containsText" dxfId="28" priority="52" operator="containsText" text="0%">
      <formula>NOT(ISERROR(SEARCH("0%",J9)))</formula>
    </cfRule>
  </conditionalFormatting>
  <conditionalFormatting sqref="J11:J12">
    <cfRule type="cellIs" dxfId="27" priority="45" operator="equal">
      <formula>1</formula>
    </cfRule>
    <cfRule type="cellIs" dxfId="26" priority="46" operator="between">
      <formula>0.01</formula>
      <formula>0.99</formula>
    </cfRule>
    <cfRule type="cellIs" dxfId="25" priority="47" operator="equal">
      <formula>0</formula>
    </cfRule>
    <cfRule type="containsText" dxfId="24" priority="48" operator="containsText" text="0%">
      <formula>NOT(ISERROR(SEARCH("0%",J11)))</formula>
    </cfRule>
  </conditionalFormatting>
  <conditionalFormatting sqref="J16">
    <cfRule type="cellIs" dxfId="23" priority="33" operator="equal">
      <formula>1</formula>
    </cfRule>
    <cfRule type="cellIs" dxfId="22" priority="34" operator="between">
      <formula>0.01</formula>
      <formula>0.99</formula>
    </cfRule>
    <cfRule type="cellIs" dxfId="21" priority="35" operator="equal">
      <formula>0</formula>
    </cfRule>
    <cfRule type="containsText" dxfId="20" priority="36" operator="containsText" text="0%">
      <formula>NOT(ISERROR(SEARCH("0%",J16)))</formula>
    </cfRule>
  </conditionalFormatting>
  <conditionalFormatting sqref="J17">
    <cfRule type="cellIs" dxfId="19" priority="37" operator="equal">
      <formula>1</formula>
    </cfRule>
    <cfRule type="cellIs" dxfId="18" priority="38" operator="between">
      <formula>0.01</formula>
      <formula>0.99</formula>
    </cfRule>
    <cfRule type="cellIs" dxfId="17" priority="39" operator="equal">
      <formula>0</formula>
    </cfRule>
    <cfRule type="containsText" dxfId="16" priority="40" operator="containsText" text="0%">
      <formula>NOT(ISERROR(SEARCH("0%",J17)))</formula>
    </cfRule>
  </conditionalFormatting>
  <conditionalFormatting sqref="J15">
    <cfRule type="cellIs" dxfId="15" priority="29" operator="equal">
      <formula>1</formula>
    </cfRule>
    <cfRule type="cellIs" dxfId="14" priority="30" operator="between">
      <formula>0.01</formula>
      <formula>0.99</formula>
    </cfRule>
    <cfRule type="cellIs" dxfId="13" priority="31" operator="equal">
      <formula>0</formula>
    </cfRule>
    <cfRule type="containsText" dxfId="12" priority="32" operator="containsText" text="0%">
      <formula>NOT(ISERROR(SEARCH("0%",J15)))</formula>
    </cfRule>
  </conditionalFormatting>
  <conditionalFormatting sqref="J21:J22">
    <cfRule type="cellIs" dxfId="11" priority="21" operator="equal">
      <formula>1</formula>
    </cfRule>
    <cfRule type="cellIs" dxfId="10" priority="22" operator="between">
      <formula>0.01</formula>
      <formula>0.99</formula>
    </cfRule>
    <cfRule type="cellIs" dxfId="9" priority="23" operator="equal">
      <formula>0</formula>
    </cfRule>
    <cfRule type="containsText" dxfId="8" priority="24" operator="containsText" text="0%">
      <formula>NOT(ISERROR(SEARCH("0%",J21)))</formula>
    </cfRule>
  </conditionalFormatting>
  <conditionalFormatting sqref="K2">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NOT(ISERROR(SEARCH("0%",K2)))</formula>
    </cfRule>
  </conditionalFormatting>
  <conditionalFormatting sqref="N2">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NOT(ISERROR(SEARCH("0%",N2)))</formula>
    </cfRule>
  </conditionalFormatting>
  <hyperlinks>
    <hyperlink ref="M39" r:id="rId1" display="https://www.minjusticia.gov.co/sala-prensa/noticias" xr:uid="{00000000-0004-0000-0100-000000000000}"/>
    <hyperlink ref="M40" r:id="rId2" xr:uid="{00000000-0004-0000-0100-000001000000}"/>
  </hyperlinks>
  <pageMargins left="0.75" right="0.75" top="1" bottom="1" header="0.5" footer="0.5"/>
  <pageSetup orientation="portrait" horizontalDpi="4294967292" verticalDpi="4294967292"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F10"/>
  <sheetViews>
    <sheetView workbookViewId="0">
      <selection activeCell="D17" sqref="D17"/>
    </sheetView>
  </sheetViews>
  <sheetFormatPr baseColWidth="10" defaultRowHeight="15"/>
  <cols>
    <col min="3" max="3" width="75.140625" customWidth="1"/>
    <col min="6" max="6" width="19.7109375" customWidth="1"/>
  </cols>
  <sheetData>
    <row r="5" spans="2:6">
      <c r="B5" s="106"/>
      <c r="C5" s="109" t="s">
        <v>625</v>
      </c>
      <c r="D5" s="110" t="s">
        <v>623</v>
      </c>
      <c r="E5" s="110" t="s">
        <v>624</v>
      </c>
      <c r="F5" s="110" t="s">
        <v>626</v>
      </c>
    </row>
    <row r="6" spans="2:6">
      <c r="B6" s="106"/>
      <c r="C6" s="106" t="s">
        <v>621</v>
      </c>
      <c r="D6" s="107">
        <f>'Reporte 1º'!K2</f>
        <v>0.38692810457516341</v>
      </c>
      <c r="E6" s="107">
        <f>'Reporte 1º'!N2</f>
        <v>0.4415</v>
      </c>
      <c r="F6" s="106">
        <v>53</v>
      </c>
    </row>
    <row r="7" spans="2:6">
      <c r="B7" s="207" t="s">
        <v>622</v>
      </c>
      <c r="C7" s="106" t="str">
        <f>'Reporte 1º'!A9</f>
        <v xml:space="preserve">Promoción efectiva de la participación ciudadana </v>
      </c>
      <c r="D7" s="111">
        <f>AVERAGE('Reporte 1º'!J9:J46)</f>
        <v>0.34444444444444444</v>
      </c>
      <c r="E7" s="111">
        <f>AVERAGE('Reporte 1º'!K9:K46)</f>
        <v>0.38850000000000007</v>
      </c>
      <c r="F7" s="106">
        <v>38</v>
      </c>
    </row>
    <row r="8" spans="2:6">
      <c r="B8" s="207"/>
      <c r="C8" s="106" t="str">
        <f>'Reporte 1º'!A47</f>
        <v xml:space="preserve">Condiciones institucionales idóneas para la promoción de la participación </v>
      </c>
      <c r="D8" s="111">
        <f>AVERAGE('Reporte 1º'!J47:J54)</f>
        <v>0.52083333333333337</v>
      </c>
      <c r="E8" s="111">
        <f>AVERAGE('Reporte 1º'!K47:K54)</f>
        <v>0.58250000000000002</v>
      </c>
      <c r="F8" s="106">
        <v>7</v>
      </c>
    </row>
    <row r="9" spans="2:6">
      <c r="B9" s="207"/>
      <c r="C9" s="106" t="str">
        <f>'Reporte 1º'!A55</f>
        <v>Fomento de la cultura institucional de participación ciudadana</v>
      </c>
      <c r="D9" s="111">
        <f>AVERAGE('Reporte 1º'!J55:J61)</f>
        <v>0.45238095238095244</v>
      </c>
      <c r="E9" s="111">
        <f>AVERAGE('Reporte 1º'!K55:K61)</f>
        <v>0.56807142857142856</v>
      </c>
      <c r="F9" s="106">
        <v>8</v>
      </c>
    </row>
    <row r="10" spans="2:6">
      <c r="B10" s="108"/>
    </row>
  </sheetData>
  <mergeCells count="1">
    <mergeCell ref="B7:B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2TV4CCKVFCYA-109545416-266</_dlc_DocId>
    <_dlc_DocIdUrl xmlns="81cc8fc0-8d1e-4295-8f37-5d076116407c">
      <Url>https://www.minjusticia.gov.co/servicio-ciudadano/_layouts/15/DocIdRedir.aspx?ID=2TV4CCKVFCYA-109545416-266</Url>
      <Description>2TV4CCKVFCYA-109545416-266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FD39A-5E78-4D1C-BEA9-9130B9521874}"/>
</file>

<file path=customXml/itemProps2.xml><?xml version="1.0" encoding="utf-8"?>
<ds:datastoreItem xmlns:ds="http://schemas.openxmlformats.org/officeDocument/2006/customXml" ds:itemID="{98EDA5F7-8574-4A22-AC38-23B4C01884CC}"/>
</file>

<file path=customXml/itemProps3.xml><?xml version="1.0" encoding="utf-8"?>
<ds:datastoreItem xmlns:ds="http://schemas.openxmlformats.org/officeDocument/2006/customXml" ds:itemID="{5868A1E7-62F5-42C5-818C-D9F8079F5A3A}"/>
</file>

<file path=customXml/itemProps4.xml><?xml version="1.0" encoding="utf-8"?>
<ds:datastoreItem xmlns:ds="http://schemas.openxmlformats.org/officeDocument/2006/customXml" ds:itemID="{2BBBB76F-7A7B-4B66-BAE3-A302D89868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vt:lpstr>
      <vt:lpstr>Reporte 1º</vt:lpstr>
      <vt:lpstr>Gráficas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Suárez</dc:creator>
  <cp:lastModifiedBy>CLAUDIA MAYELLY VELA DIAZ</cp:lastModifiedBy>
  <cp:lastPrinted>2020-05-18T20:37:39Z</cp:lastPrinted>
  <dcterms:created xsi:type="dcterms:W3CDTF">2019-01-13T03:35:50Z</dcterms:created>
  <dcterms:modified xsi:type="dcterms:W3CDTF">2022-06-21T22:00:16Z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2bca290b-d8a1-4576-b34e-533bdf7be6c0</vt:lpwstr>
  </property>
</Properties>
</file>