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Encargo OAP\Informes\noviembre\web\"/>
    </mc:Choice>
  </mc:AlternateContent>
  <xr:revisionPtr revIDLastSave="0" documentId="13_ncr:1_{E92A130B-7518-464B-A166-8B3B36307AFA}" xr6:coauthVersionLast="47" xr6:coauthVersionMax="47" xr10:uidLastSave="{00000000-0000-0000-0000-000000000000}"/>
  <bookViews>
    <workbookView xWindow="-98" yWindow="-98" windowWidth="22695" windowHeight="14476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9" i="1" l="1"/>
  <c r="D89" i="1"/>
  <c r="C89" i="1"/>
  <c r="F88" i="1"/>
  <c r="D88" i="1"/>
  <c r="C88" i="1"/>
  <c r="F87" i="1"/>
  <c r="D87" i="1"/>
  <c r="C87" i="1"/>
  <c r="D75" i="1"/>
  <c r="F74" i="1"/>
  <c r="D74" i="1"/>
  <c r="C75" i="1"/>
  <c r="C74" i="1"/>
  <c r="F71" i="1"/>
  <c r="D71" i="1"/>
  <c r="C71" i="1"/>
  <c r="F54" i="1"/>
  <c r="D54" i="1"/>
  <c r="C54" i="1"/>
  <c r="F108" i="1" l="1"/>
  <c r="C108" i="1"/>
  <c r="D106" i="1"/>
  <c r="D107" i="1"/>
  <c r="F106" i="1"/>
  <c r="C106" i="1"/>
  <c r="F36" i="1"/>
  <c r="F39" i="1"/>
  <c r="F37" i="1"/>
  <c r="D104" i="1" l="1"/>
  <c r="D108" i="1"/>
  <c r="F107" i="1"/>
  <c r="C107" i="1"/>
  <c r="C105" i="1"/>
  <c r="F76" i="1"/>
  <c r="D76" i="1"/>
  <c r="C76" i="1"/>
  <c r="F75" i="1"/>
  <c r="D21" i="1"/>
  <c r="C21" i="1"/>
  <c r="D20" i="1"/>
  <c r="C20" i="1"/>
  <c r="F73" i="1"/>
  <c r="D73" i="1"/>
  <c r="C73" i="1"/>
  <c r="F72" i="1"/>
  <c r="D72" i="1"/>
  <c r="C72" i="1"/>
  <c r="F57" i="1"/>
  <c r="D57" i="1"/>
  <c r="C57" i="1"/>
  <c r="F56" i="1"/>
  <c r="D56" i="1"/>
  <c r="C56" i="1"/>
  <c r="F55" i="1"/>
  <c r="D55" i="1"/>
  <c r="C55" i="1"/>
  <c r="D39" i="1"/>
  <c r="C39" i="1"/>
  <c r="D38" i="1"/>
  <c r="C38" i="1"/>
  <c r="D37" i="1"/>
  <c r="C37" i="1"/>
  <c r="D36" i="1"/>
  <c r="D17" i="1" s="1"/>
  <c r="C36" i="1"/>
  <c r="C17" i="1" s="1"/>
  <c r="D110" i="1" l="1"/>
  <c r="D19" i="1"/>
  <c r="D53" i="1"/>
  <c r="D59" i="1" s="1"/>
  <c r="C18" i="1"/>
  <c r="D18" i="1"/>
  <c r="D22" i="1"/>
  <c r="C22" i="1"/>
  <c r="C19" i="1"/>
  <c r="F53" i="1"/>
  <c r="F59" i="1" s="1"/>
  <c r="C53" i="1"/>
  <c r="C59" i="1" s="1"/>
  <c r="E55" i="1"/>
  <c r="D86" i="1"/>
  <c r="D91" i="1" s="1"/>
  <c r="G55" i="1"/>
  <c r="C86" i="1"/>
  <c r="C91" i="1" s="1"/>
  <c r="F86" i="1"/>
  <c r="G88" i="1"/>
  <c r="E87" i="1"/>
  <c r="G87" i="1"/>
  <c r="E88" i="1"/>
  <c r="E89" i="1"/>
  <c r="G89" i="1"/>
  <c r="F21" i="1"/>
  <c r="F22" i="1"/>
  <c r="F38" i="1"/>
  <c r="F19" i="1" s="1"/>
  <c r="F18" i="1"/>
  <c r="F17" i="1"/>
  <c r="E59" i="1" l="1"/>
  <c r="G59" i="1"/>
  <c r="E91" i="1"/>
  <c r="F91" i="1"/>
  <c r="G91" i="1" s="1"/>
  <c r="E110" i="1"/>
  <c r="D16" i="1"/>
  <c r="D24" i="1" s="1"/>
  <c r="C16" i="1"/>
  <c r="C24" i="1" s="1"/>
  <c r="E86" i="1"/>
  <c r="G86" i="1"/>
  <c r="F104" i="1"/>
  <c r="F110" i="1" s="1"/>
  <c r="C104" i="1"/>
  <c r="C110" i="1" s="1"/>
  <c r="E105" i="1"/>
  <c r="G105" i="1"/>
  <c r="F35" i="1"/>
  <c r="F41" i="1" s="1"/>
  <c r="C35" i="1"/>
  <c r="C41" i="1" s="1"/>
  <c r="D35" i="1"/>
  <c r="D41" i="1" s="1"/>
  <c r="E36" i="1"/>
  <c r="G36" i="1"/>
  <c r="E24" i="1" l="1"/>
  <c r="G110" i="1"/>
  <c r="G41" i="1"/>
  <c r="E41" i="1"/>
  <c r="G56" i="1"/>
  <c r="E56" i="1"/>
  <c r="E76" i="1" l="1"/>
  <c r="E57" i="1"/>
  <c r="E54" i="1"/>
  <c r="G74" i="1" l="1"/>
  <c r="E74" i="1"/>
  <c r="G76" i="1"/>
  <c r="G75" i="1"/>
  <c r="G73" i="1"/>
  <c r="G71" i="1"/>
  <c r="G57" i="1"/>
  <c r="E38" i="1"/>
  <c r="G38" i="1"/>
  <c r="E37" i="1"/>
  <c r="G37" i="1"/>
  <c r="E71" i="1"/>
  <c r="F20" i="1"/>
  <c r="E106" i="1"/>
  <c r="E107" i="1"/>
  <c r="E72" i="1"/>
  <c r="E73" i="1"/>
  <c r="E75" i="1"/>
  <c r="C70" i="1"/>
  <c r="C78" i="1" s="1"/>
  <c r="F70" i="1"/>
  <c r="F78" i="1" s="1"/>
  <c r="G78" i="1" s="1"/>
  <c r="D70" i="1"/>
  <c r="D78" i="1" s="1"/>
  <c r="E78" i="1" s="1"/>
  <c r="G108" i="1"/>
  <c r="G107" i="1"/>
  <c r="G106" i="1"/>
  <c r="E108" i="1"/>
  <c r="G72" i="1"/>
  <c r="G54" i="1"/>
  <c r="G39" i="1"/>
  <c r="E39" i="1"/>
  <c r="E17" i="1" l="1"/>
  <c r="G53" i="1"/>
  <c r="E20" i="1"/>
  <c r="G22" i="1"/>
  <c r="E21" i="1"/>
  <c r="E70" i="1"/>
  <c r="G17" i="1"/>
  <c r="G21" i="1"/>
  <c r="G20" i="1"/>
  <c r="G70" i="1"/>
  <c r="F16" i="1"/>
  <c r="F24" i="1" s="1"/>
  <c r="G24" i="1" s="1"/>
  <c r="E22" i="1"/>
  <c r="G19" i="1"/>
  <c r="G35" i="1"/>
  <c r="G18" i="1"/>
  <c r="E19" i="1"/>
  <c r="G104" i="1"/>
  <c r="E104" i="1"/>
  <c r="E53" i="1"/>
  <c r="E18" i="1"/>
  <c r="E35" i="1"/>
  <c r="G16" i="1" l="1"/>
  <c r="E16" i="1"/>
</calcChain>
</file>

<file path=xl/sharedStrings.xml><?xml version="1.0" encoding="utf-8"?>
<sst xmlns="http://schemas.openxmlformats.org/spreadsheetml/2006/main" count="1171" uniqueCount="192">
  <si>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</si>
  <si>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</si>
  <si>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</si>
  <si>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</si>
  <si>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</si>
  <si>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</si>
  <si>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</si>
  <si>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</si>
  <si>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</si>
  <si>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</si>
  <si>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</si>
  <si>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</si>
  <si>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</si>
  <si>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</si>
  <si>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</si>
  <si>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</si>
  <si>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</si>
  <si>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</si>
  <si>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</si>
  <si>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</si>
  <si>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</si>
  <si>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</si>
  <si>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</si>
  <si>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</si>
  <si>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</si>
  <si>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</si>
  <si>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</si>
  <si>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</si>
  <si>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</si>
  <si>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</si>
  <si>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</si>
  <si>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</si>
  <si>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</si>
  <si>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</si>
  <si>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</si>
  <si>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</si>
  <si>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</si>
  <si>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</si>
  <si>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</si>
  <si>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</si>
  <si>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</si>
  <si>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</si>
  <si>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</si>
  <si>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</si>
  <si>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</si>
  <si>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</si>
  <si>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</si>
  <si>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02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</si>
  <si>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</si>
  <si>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</si>
  <si>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</si>
  <si>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</si>
  <si>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</si>
  <si>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</si>
  <si>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</si>
  <si>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</si>
  <si>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</si>
  <si>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</si>
  <si>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</si>
  <si>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</si>
  <si>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</si>
  <si>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</si>
  <si>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</si>
  <si>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</si>
  <si>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</si>
  <si>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</si>
  <si>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</si>
  <si>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</si>
  <si>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</si>
  <si>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</si>
  <si>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</si>
  <si>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</si>
  <si>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</si>
  <si>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</si>
  <si>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</si>
  <si>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</si>
  <si>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</si>
  <si>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</si>
  <si>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</si>
  <si>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</si>
  <si>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</si>
  <si>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</si>
  <si>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</si>
  <si>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</si>
  <si>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</si>
  <si>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</si>
  <si>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</si>
  <si>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</si>
  <si>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</si>
  <si>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</si>
  <si>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</si>
  <si>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</si>
  <si>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</si>
  <si>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</si>
  <si>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</si>
  <si>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</si>
  <si>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</si>
  <si>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</si>
  <si>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</si>
  <si>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</si>
  <si>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</si>
  <si>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</si>
  <si>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</si>
  <si>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</si>
  <si>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</si>
  <si>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</si>
  <si>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</si>
  <si>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</si>
  <si>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</si>
  <si>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</si>
  <si>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05</t>
  </si>
  <si>
    <t>A-08-03</t>
  </si>
  <si>
    <t>TASAS Y DERECHOS ADMINISTRATIVOS</t>
  </si>
  <si>
    <t>C-1206-0800-6</t>
  </si>
  <si>
    <t>1206</t>
  </si>
  <si>
    <t>C-1206-0800-7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</si>
  <si>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</si>
  <si>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</si>
  <si>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</si>
  <si>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</si>
  <si>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</si>
  <si>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</si>
  <si>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</si>
  <si>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</si>
  <si>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</si>
  <si>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</si>
  <si>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</si>
  <si>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</si>
  <si>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</si>
  <si>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</si>
  <si>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</si>
  <si>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</si>
  <si>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</si>
  <si>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</si>
  <si>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</si>
  <si>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</si>
  <si>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</si>
  <si>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</si>
  <si>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</si>
  <si>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</si>
  <si>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</si>
  <si>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</si>
  <si>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</si>
  <si>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</si>
  <si>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</si>
  <si>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</si>
  <si>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</si>
  <si>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FORTALECIMIENTO EN LA PRESTACIÓN DEL SERVICIO DE FORMACIÓN VIRTUAL AL CUERPO DE CUSTODIA Y VIGILANCIA DEL INPEC A NIVEL NACIONAL</t>
  </si>
  <si>
    <t>A-02</t>
  </si>
  <si>
    <t>ADQUISICIÓN DE BIENES  Y SERVICIOS</t>
  </si>
  <si>
    <t>A-03-10</t>
  </si>
  <si>
    <t>SENTENCIAS Y CONCILIACIONES</t>
  </si>
  <si>
    <t>C-1201-0800-2</t>
  </si>
  <si>
    <t>1201</t>
  </si>
  <si>
    <t>MEJORAMIENTO DE LA APLICACIÓN DEL PRINCIPIO DE SEGURIDAD JURÍDICA A NIVEL NACIONAL</t>
  </si>
  <si>
    <t>MEJORAMIENTO DE LA EFICIENCIA INSTITUCIONAL DEL MJD PARA EL FORTALECIMIENTO DEL ACCESO A LA JUSTICIA A NIVEL  NACIONAL</t>
  </si>
  <si>
    <t>C-1299-0800-9</t>
  </si>
  <si>
    <t>MEJORAMIENTO DE LA OFERTA DE SERVICIOS DE GESTION DOCUMENTAL DEL MINISTERIO DE JUSTICIA Y DEL DERECHO A NIVEL  NACIONAL</t>
  </si>
  <si>
    <t>A-03-04-02-004</t>
  </si>
  <si>
    <t>004</t>
  </si>
  <si>
    <t>BONOS PENSIONALES (DE PENSIONES)</t>
  </si>
  <si>
    <t>A-03-04-02-089</t>
  </si>
  <si>
    <t>089</t>
  </si>
  <si>
    <t>PRESTACIONES ECONÓMICAS FONPRENOR - LEY 1668 DE 1997 (OTRAS PRESTACIONES DE JUBILACIÓN)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</si>
  <si>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</si>
  <si>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</si>
  <si>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</si>
  <si>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</si>
  <si>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</si>
  <si>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</si>
  <si>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A-03-03-01-019</t>
  </si>
  <si>
    <t>019</t>
  </si>
  <si>
    <t>SERVICIO POSTPENITENCIARIO LEY 65 DE 1993</t>
  </si>
  <si>
    <t>A-05</t>
  </si>
  <si>
    <t>GASTOS DE COMERCIALIZACIÓN Y PRODUCCIÓN</t>
  </si>
  <si>
    <t>C-1206-0800-11</t>
  </si>
  <si>
    <t>FORTALECIMIENTO DEL PROCESO DE RESOCIALIZACION EN LOS ERON A NIVEL  NACIONAL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</si>
  <si>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</si>
  <si>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</si>
  <si>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</si>
  <si>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</si>
  <si>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</si>
  <si>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</si>
  <si>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</t>
  </si>
  <si>
    <t>1205</t>
  </si>
  <si>
    <t>IMPLEMENTACIÓN DEL PROGRAMA DE FORTALECIMIENTO DE LA AGENCIA DE DEFENSA JURÍDICA A NIVEL  NACIONAL</t>
  </si>
  <si>
    <t>C-1206-0800-10</t>
  </si>
  <si>
    <t>MEJORAMIENTO TECNOLOGICO DE LA SEGURIDAD EN LOS ESTABLECIMIENTOS DE RECLUSION DEL ORDEN  NACIONAL</t>
  </si>
  <si>
    <t>MINISTERIO DE JUSTICIA Y DEL DERECHO - GESTION GENERAL</t>
  </si>
  <si>
    <t>Reservas Presupuestales a 30 de noviembre de 2023</t>
  </si>
  <si>
    <t>Enero-Noviembre</t>
  </si>
  <si>
    <t>Generada Dic-1 8:33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</si>
</sst>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5" fillId="0" borderId="0" xfId="3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12" fillId="0" borderId="0" xfId="3" applyFont="1" applyAlignment="1">
      <alignment horizontal="center"/>
    </xf>
    <xf numFmtId="0" fontId="0" fillId="0" borderId="0" xfId="0"/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43</xdr:row>
      <xdr:rowOff>52335</xdr:rowOff>
    </xdr:from>
    <xdr:to>
      <xdr:col>2</xdr:col>
      <xdr:colOff>243359</xdr:colOff>
      <xdr:row>49</xdr:row>
      <xdr:rowOff>80910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:a16="http://schemas.microsoft.com/office/drawing/2014/main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:a16="http://schemas.microsoft.com/office/drawing/2014/main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27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:a16="http://schemas.microsoft.com/office/drawing/2014/main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1</xdr:col>
      <xdr:colOff>1549121</xdr:colOff>
      <xdr:row>65</xdr:row>
      <xdr:rowOff>167131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164366</xdr:rowOff>
    </xdr:from>
    <xdr:to>
      <xdr:col>1</xdr:col>
      <xdr:colOff>2281813</xdr:colOff>
      <xdr:row>82</xdr:row>
      <xdr:rowOff>1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297846</xdr:colOff>
      <xdr:row>97</xdr:row>
      <xdr:rowOff>20935</xdr:rowOff>
    </xdr:from>
    <xdr:to>
      <xdr:col>1</xdr:col>
      <xdr:colOff>2344615</xdr:colOff>
      <xdr:row>100</xdr:row>
      <xdr:rowOff>41317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517654" y="19981567"/>
          <a:ext cx="2046769" cy="72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workbookViewId="0">
      <selection activeCell="P78" sqref="P78"/>
    </sheetView>
  </sheetViews>
  <sheetFormatPr baseColWidth="10" defaultColWidth="11.3984375" defaultRowHeight="14.25" x14ac:dyDescent="0.45"/>
  <cols>
    <col min="1" max="1" width="13.3984375" style="47" customWidth="1"/>
    <col min="2" max="2" width="27" style="47" customWidth="1"/>
    <col min="3" max="3" width="21.59765625" style="47" customWidth="1"/>
    <col min="4" max="11" width="5.3984375" style="47" customWidth="1"/>
    <col min="12" max="12" width="7" style="47" customWidth="1"/>
    <col min="13" max="13" width="9.59765625" style="47" customWidth="1"/>
    <col min="14" max="14" width="8" style="47" customWidth="1"/>
    <col min="15" max="15" width="9.59765625" style="47" customWidth="1"/>
    <col min="16" max="16" width="27.59765625" style="47" customWidth="1"/>
    <col min="17" max="17" width="15.1328125" style="47" customWidth="1"/>
    <col min="18" max="18" width="17.86328125" style="47" customWidth="1"/>
    <col min="19" max="22" width="18.86328125" style="47" customWidth="1"/>
    <col min="23" max="23" width="0" style="47" hidden="1" customWidth="1"/>
    <col min="24" max="24" width="6.3984375" style="47" customWidth="1"/>
    <col min="25" max="16384" width="11.3984375" style="47"/>
  </cols>
  <sheetData>
    <row r="1" spans="1:22" x14ac:dyDescent="0.45">
      <c r="A1" s="54" t="s">
        <v>15</v>
      </c>
      <c r="B1" s="54">
        <v>2023</v>
      </c>
      <c r="C1" s="55" t="s">
        <v>16</v>
      </c>
      <c r="D1" s="55" t="s">
        <v>16</v>
      </c>
      <c r="E1" s="55" t="s">
        <v>16</v>
      </c>
      <c r="F1" s="55" t="s">
        <v>16</v>
      </c>
      <c r="G1" s="55" t="s">
        <v>16</v>
      </c>
      <c r="H1" s="55" t="s">
        <v>16</v>
      </c>
      <c r="I1" s="55" t="s">
        <v>16</v>
      </c>
      <c r="J1" s="55" t="s">
        <v>16</v>
      </c>
      <c r="K1" s="55" t="s">
        <v>16</v>
      </c>
      <c r="L1" s="55" t="s">
        <v>16</v>
      </c>
      <c r="M1" s="55" t="s">
        <v>16</v>
      </c>
      <c r="N1" s="55" t="s">
        <v>16</v>
      </c>
      <c r="O1" s="55" t="s">
        <v>16</v>
      </c>
      <c r="P1" s="55" t="s">
        <v>16</v>
      </c>
      <c r="Q1" s="55" t="s">
        <v>16</v>
      </c>
      <c r="R1" s="55" t="s">
        <v>16</v>
      </c>
      <c r="S1" s="55" t="s">
        <v>16</v>
      </c>
      <c r="T1" s="55" t="s">
        <v>16</v>
      </c>
      <c r="U1" s="55" t="s">
        <v>16</v>
      </c>
      <c r="V1" s="55" t="s">
        <v>16</v>
      </c>
    </row>
    <row r="2" spans="1:22" x14ac:dyDescent="0.45">
      <c r="A2" s="54" t="s">
        <v>17</v>
      </c>
      <c r="B2" s="54" t="s">
        <v>128</v>
      </c>
      <c r="C2" s="55" t="s">
        <v>16</v>
      </c>
      <c r="D2" s="55" t="s">
        <v>16</v>
      </c>
      <c r="E2" s="55" t="s">
        <v>16</v>
      </c>
      <c r="F2" s="55" t="s">
        <v>16</v>
      </c>
      <c r="G2" s="55" t="s">
        <v>16</v>
      </c>
      <c r="H2" s="55" t="s">
        <v>16</v>
      </c>
      <c r="I2" s="55" t="s">
        <v>16</v>
      </c>
      <c r="J2" s="55" t="s">
        <v>16</v>
      </c>
      <c r="K2" s="55" t="s">
        <v>16</v>
      </c>
      <c r="L2" s="55" t="s">
        <v>16</v>
      </c>
      <c r="M2" s="55" t="s">
        <v>16</v>
      </c>
      <c r="N2" s="55" t="s">
        <v>16</v>
      </c>
      <c r="O2" s="55" t="s">
        <v>16</v>
      </c>
      <c r="P2" s="55" t="s">
        <v>16</v>
      </c>
      <c r="Q2" s="55" t="s">
        <v>16</v>
      </c>
      <c r="R2" s="55" t="s">
        <v>16</v>
      </c>
      <c r="S2" s="55" t="s">
        <v>16</v>
      </c>
      <c r="T2" s="55" t="s">
        <v>16</v>
      </c>
      <c r="U2" s="55" t="s">
        <v>16</v>
      </c>
      <c r="V2" s="55" t="s">
        <v>16</v>
      </c>
    </row>
    <row r="3" spans="1:22" x14ac:dyDescent="0.45">
      <c r="A3" s="54" t="s">
        <v>18</v>
      </c>
      <c r="B3" s="54" t="s">
        <v>190</v>
      </c>
      <c r="C3" s="55" t="s">
        <v>191</v>
      </c>
      <c r="D3" s="55" t="s">
        <v>16</v>
      </c>
      <c r="E3" s="55" t="s">
        <v>16</v>
      </c>
      <c r="F3" s="55" t="s">
        <v>16</v>
      </c>
      <c r="G3" s="55" t="s">
        <v>16</v>
      </c>
      <c r="H3" s="55" t="s">
        <v>16</v>
      </c>
      <c r="I3" s="55" t="s">
        <v>16</v>
      </c>
      <c r="J3" s="55" t="s">
        <v>16</v>
      </c>
      <c r="K3" s="55" t="s">
        <v>16</v>
      </c>
      <c r="L3" s="55" t="s">
        <v>16</v>
      </c>
      <c r="M3" s="55" t="s">
        <v>16</v>
      </c>
      <c r="N3" s="55" t="s">
        <v>16</v>
      </c>
      <c r="O3" s="55" t="s">
        <v>16</v>
      </c>
      <c r="P3" s="55" t="s">
        <v>16</v>
      </c>
      <c r="Q3" s="55" t="s">
        <v>16</v>
      </c>
      <c r="R3" s="55" t="s">
        <v>16</v>
      </c>
      <c r="S3" s="55" t="s">
        <v>16</v>
      </c>
      <c r="T3" s="55" t="s">
        <v>16</v>
      </c>
      <c r="U3" s="55" t="s">
        <v>16</v>
      </c>
      <c r="V3" s="55" t="s">
        <v>16</v>
      </c>
    </row>
    <row r="4" spans="1:22" ht="22.5" x14ac:dyDescent="0.45">
      <c r="A4" s="54" t="s">
        <v>19</v>
      </c>
      <c r="B4" s="54" t="s">
        <v>20</v>
      </c>
      <c r="C4" s="54" t="s">
        <v>21</v>
      </c>
      <c r="D4" s="54" t="s">
        <v>22</v>
      </c>
      <c r="E4" s="54" t="s">
        <v>23</v>
      </c>
      <c r="F4" s="54" t="s">
        <v>24</v>
      </c>
      <c r="G4" s="54" t="s">
        <v>25</v>
      </c>
      <c r="H4" s="54" t="s">
        <v>26</v>
      </c>
      <c r="I4" s="54" t="s">
        <v>27</v>
      </c>
      <c r="J4" s="54" t="s">
        <v>28</v>
      </c>
      <c r="K4" s="54" t="s">
        <v>29</v>
      </c>
      <c r="L4" s="54" t="s">
        <v>30</v>
      </c>
      <c r="M4" s="54" t="s">
        <v>31</v>
      </c>
      <c r="N4" s="54" t="s">
        <v>32</v>
      </c>
      <c r="O4" s="54" t="s">
        <v>33</v>
      </c>
      <c r="P4" s="54" t="s">
        <v>34</v>
      </c>
      <c r="Q4" s="54" t="s">
        <v>129</v>
      </c>
      <c r="R4" s="54" t="s">
        <v>130</v>
      </c>
      <c r="S4" s="54" t="s">
        <v>35</v>
      </c>
      <c r="T4" s="54" t="s">
        <v>36</v>
      </c>
      <c r="U4" s="54" t="s">
        <v>37</v>
      </c>
      <c r="V4" s="54" t="s">
        <v>38</v>
      </c>
    </row>
    <row r="5" spans="1:22" ht="20.25" x14ac:dyDescent="0.45">
      <c r="A5" s="56" t="s">
        <v>39</v>
      </c>
      <c r="B5" s="57" t="s">
        <v>188</v>
      </c>
      <c r="C5" s="58" t="s">
        <v>40</v>
      </c>
      <c r="D5" s="56" t="s">
        <v>41</v>
      </c>
      <c r="E5" s="56" t="s">
        <v>42</v>
      </c>
      <c r="F5" s="56" t="s">
        <v>42</v>
      </c>
      <c r="G5" s="56" t="s">
        <v>42</v>
      </c>
      <c r="H5" s="56"/>
      <c r="I5" s="56"/>
      <c r="J5" s="56"/>
      <c r="K5" s="56"/>
      <c r="L5" s="56"/>
      <c r="M5" s="56" t="s">
        <v>43</v>
      </c>
      <c r="N5" s="56" t="s">
        <v>44</v>
      </c>
      <c r="O5" s="56" t="s">
        <v>45</v>
      </c>
      <c r="P5" s="57" t="s">
        <v>46</v>
      </c>
      <c r="Q5" s="59" t="s">
        <v>16</v>
      </c>
      <c r="R5" s="59" t="s">
        <v>16</v>
      </c>
      <c r="S5" s="60">
        <v>5220470</v>
      </c>
      <c r="T5" s="60">
        <v>5220470</v>
      </c>
      <c r="U5" s="60">
        <v>5220470</v>
      </c>
      <c r="V5" s="60">
        <v>5220470</v>
      </c>
    </row>
    <row r="6" spans="1:22" ht="20.25" x14ac:dyDescent="0.45">
      <c r="A6" s="56" t="s">
        <v>39</v>
      </c>
      <c r="B6" s="57" t="s">
        <v>188</v>
      </c>
      <c r="C6" s="58" t="s">
        <v>48</v>
      </c>
      <c r="D6" s="56" t="s">
        <v>41</v>
      </c>
      <c r="E6" s="56" t="s">
        <v>42</v>
      </c>
      <c r="F6" s="56" t="s">
        <v>42</v>
      </c>
      <c r="G6" s="56" t="s">
        <v>49</v>
      </c>
      <c r="H6" s="56"/>
      <c r="I6" s="56"/>
      <c r="J6" s="56"/>
      <c r="K6" s="56"/>
      <c r="L6" s="56"/>
      <c r="M6" s="56" t="s">
        <v>43</v>
      </c>
      <c r="N6" s="56" t="s">
        <v>44</v>
      </c>
      <c r="O6" s="56" t="s">
        <v>45</v>
      </c>
      <c r="P6" s="57" t="s">
        <v>50</v>
      </c>
      <c r="Q6" s="59" t="s">
        <v>16</v>
      </c>
      <c r="R6" s="59" t="s">
        <v>16</v>
      </c>
      <c r="S6" s="60">
        <v>4738662</v>
      </c>
      <c r="T6" s="60">
        <v>4738662</v>
      </c>
      <c r="U6" s="60">
        <v>4738662</v>
      </c>
      <c r="V6" s="60">
        <v>4738662</v>
      </c>
    </row>
    <row r="7" spans="1:22" ht="20.25" x14ac:dyDescent="0.45">
      <c r="A7" s="56" t="s">
        <v>39</v>
      </c>
      <c r="B7" s="57" t="s">
        <v>188</v>
      </c>
      <c r="C7" s="58" t="s">
        <v>148</v>
      </c>
      <c r="D7" s="56" t="s">
        <v>41</v>
      </c>
      <c r="E7" s="56" t="s">
        <v>47</v>
      </c>
      <c r="F7" s="56"/>
      <c r="G7" s="56"/>
      <c r="H7" s="56"/>
      <c r="I7" s="56"/>
      <c r="J7" s="56"/>
      <c r="K7" s="56"/>
      <c r="L7" s="56"/>
      <c r="M7" s="56" t="s">
        <v>43</v>
      </c>
      <c r="N7" s="56" t="s">
        <v>44</v>
      </c>
      <c r="O7" s="56" t="s">
        <v>45</v>
      </c>
      <c r="P7" s="57" t="s">
        <v>149</v>
      </c>
      <c r="Q7" s="59" t="s">
        <v>16</v>
      </c>
      <c r="R7" s="59" t="s">
        <v>16</v>
      </c>
      <c r="S7" s="60">
        <v>2470547650.9099998</v>
      </c>
      <c r="T7" s="60">
        <v>2263587532.1399999</v>
      </c>
      <c r="U7" s="60">
        <v>2263587532.1399999</v>
      </c>
      <c r="V7" s="60">
        <v>2263587532.1399999</v>
      </c>
    </row>
    <row r="8" spans="1:22" ht="20.25" x14ac:dyDescent="0.45">
      <c r="A8" s="56" t="s">
        <v>39</v>
      </c>
      <c r="B8" s="57" t="s">
        <v>188</v>
      </c>
      <c r="C8" s="58" t="s">
        <v>148</v>
      </c>
      <c r="D8" s="56" t="s">
        <v>41</v>
      </c>
      <c r="E8" s="56" t="s">
        <v>47</v>
      </c>
      <c r="F8" s="56"/>
      <c r="G8" s="56"/>
      <c r="H8" s="56"/>
      <c r="I8" s="56"/>
      <c r="J8" s="56"/>
      <c r="K8" s="56"/>
      <c r="L8" s="56"/>
      <c r="M8" s="56" t="s">
        <v>43</v>
      </c>
      <c r="N8" s="56" t="s">
        <v>51</v>
      </c>
      <c r="O8" s="56" t="s">
        <v>45</v>
      </c>
      <c r="P8" s="57" t="s">
        <v>149</v>
      </c>
      <c r="Q8" s="59" t="s">
        <v>16</v>
      </c>
      <c r="R8" s="59" t="s">
        <v>16</v>
      </c>
      <c r="S8" s="60">
        <v>4752384</v>
      </c>
      <c r="T8" s="60">
        <v>4752384</v>
      </c>
      <c r="U8" s="60">
        <v>4752384</v>
      </c>
      <c r="V8" s="60">
        <v>4752384</v>
      </c>
    </row>
    <row r="9" spans="1:22" ht="20.25" x14ac:dyDescent="0.45">
      <c r="A9" s="56" t="s">
        <v>39</v>
      </c>
      <c r="B9" s="57" t="s">
        <v>188</v>
      </c>
      <c r="C9" s="58" t="s">
        <v>52</v>
      </c>
      <c r="D9" s="56" t="s">
        <v>41</v>
      </c>
      <c r="E9" s="56" t="s">
        <v>49</v>
      </c>
      <c r="F9" s="56" t="s">
        <v>49</v>
      </c>
      <c r="G9" s="56" t="s">
        <v>42</v>
      </c>
      <c r="H9" s="56" t="s">
        <v>53</v>
      </c>
      <c r="I9" s="56"/>
      <c r="J9" s="56"/>
      <c r="K9" s="56"/>
      <c r="L9" s="56"/>
      <c r="M9" s="56" t="s">
        <v>43</v>
      </c>
      <c r="N9" s="56" t="s">
        <v>44</v>
      </c>
      <c r="O9" s="56" t="s">
        <v>45</v>
      </c>
      <c r="P9" s="57" t="s">
        <v>54</v>
      </c>
      <c r="Q9" s="59" t="s">
        <v>16</v>
      </c>
      <c r="R9" s="59" t="s">
        <v>16</v>
      </c>
      <c r="S9" s="60">
        <v>30383836</v>
      </c>
      <c r="T9" s="60">
        <v>23746518</v>
      </c>
      <c r="U9" s="60">
        <v>23746518</v>
      </c>
      <c r="V9" s="60">
        <v>23746518</v>
      </c>
    </row>
    <row r="10" spans="1:22" ht="30.4" x14ac:dyDescent="0.45">
      <c r="A10" s="56" t="s">
        <v>39</v>
      </c>
      <c r="B10" s="57" t="s">
        <v>188</v>
      </c>
      <c r="C10" s="58" t="s">
        <v>55</v>
      </c>
      <c r="D10" s="56" t="s">
        <v>41</v>
      </c>
      <c r="E10" s="56" t="s">
        <v>49</v>
      </c>
      <c r="F10" s="56" t="s">
        <v>49</v>
      </c>
      <c r="G10" s="56" t="s">
        <v>42</v>
      </c>
      <c r="H10" s="56" t="s">
        <v>56</v>
      </c>
      <c r="I10" s="56"/>
      <c r="J10" s="56"/>
      <c r="K10" s="56"/>
      <c r="L10" s="56"/>
      <c r="M10" s="56" t="s">
        <v>43</v>
      </c>
      <c r="N10" s="56" t="s">
        <v>57</v>
      </c>
      <c r="O10" s="56" t="s">
        <v>45</v>
      </c>
      <c r="P10" s="57" t="s">
        <v>58</v>
      </c>
      <c r="Q10" s="59" t="s">
        <v>16</v>
      </c>
      <c r="R10" s="59" t="s">
        <v>16</v>
      </c>
      <c r="S10" s="60">
        <v>1520371950</v>
      </c>
      <c r="T10" s="60">
        <v>1520371950</v>
      </c>
      <c r="U10" s="60">
        <v>1520371950</v>
      </c>
      <c r="V10" s="60">
        <v>1520371950</v>
      </c>
    </row>
    <row r="11" spans="1:22" ht="40.5" x14ac:dyDescent="0.45">
      <c r="A11" s="56" t="s">
        <v>39</v>
      </c>
      <c r="B11" s="57" t="s">
        <v>188</v>
      </c>
      <c r="C11" s="58" t="s">
        <v>59</v>
      </c>
      <c r="D11" s="56" t="s">
        <v>41</v>
      </c>
      <c r="E11" s="56" t="s">
        <v>49</v>
      </c>
      <c r="F11" s="56" t="s">
        <v>60</v>
      </c>
      <c r="G11" s="56" t="s">
        <v>42</v>
      </c>
      <c r="H11" s="56" t="s">
        <v>61</v>
      </c>
      <c r="I11" s="56"/>
      <c r="J11" s="56"/>
      <c r="K11" s="56"/>
      <c r="L11" s="56"/>
      <c r="M11" s="56" t="s">
        <v>43</v>
      </c>
      <c r="N11" s="56" t="s">
        <v>44</v>
      </c>
      <c r="O11" s="56" t="s">
        <v>45</v>
      </c>
      <c r="P11" s="57" t="s">
        <v>62</v>
      </c>
      <c r="Q11" s="59" t="s">
        <v>16</v>
      </c>
      <c r="R11" s="59" t="s">
        <v>16</v>
      </c>
      <c r="S11" s="60">
        <v>18204117</v>
      </c>
      <c r="T11" s="60">
        <v>3179804</v>
      </c>
      <c r="U11" s="60">
        <v>3179804</v>
      </c>
      <c r="V11" s="60">
        <v>3179804</v>
      </c>
    </row>
    <row r="12" spans="1:22" ht="20.25" x14ac:dyDescent="0.45">
      <c r="A12" s="56" t="s">
        <v>39</v>
      </c>
      <c r="B12" s="57" t="s">
        <v>188</v>
      </c>
      <c r="C12" s="58" t="s">
        <v>150</v>
      </c>
      <c r="D12" s="56" t="s">
        <v>41</v>
      </c>
      <c r="E12" s="56" t="s">
        <v>49</v>
      </c>
      <c r="F12" s="56" t="s">
        <v>44</v>
      </c>
      <c r="G12" s="56"/>
      <c r="H12" s="56"/>
      <c r="I12" s="56"/>
      <c r="J12" s="56"/>
      <c r="K12" s="56"/>
      <c r="L12" s="56"/>
      <c r="M12" s="56" t="s">
        <v>43</v>
      </c>
      <c r="N12" s="56" t="s">
        <v>44</v>
      </c>
      <c r="O12" s="56" t="s">
        <v>45</v>
      </c>
      <c r="P12" s="57" t="s">
        <v>151</v>
      </c>
      <c r="Q12" s="59" t="s">
        <v>16</v>
      </c>
      <c r="R12" s="59" t="s">
        <v>16</v>
      </c>
      <c r="S12" s="60">
        <v>0</v>
      </c>
      <c r="T12" s="60">
        <v>0</v>
      </c>
      <c r="U12" s="60">
        <v>0</v>
      </c>
      <c r="V12" s="60">
        <v>0</v>
      </c>
    </row>
    <row r="13" spans="1:22" ht="30.4" x14ac:dyDescent="0.45">
      <c r="A13" s="56" t="s">
        <v>39</v>
      </c>
      <c r="B13" s="57" t="s">
        <v>188</v>
      </c>
      <c r="C13" s="58" t="s">
        <v>152</v>
      </c>
      <c r="D13" s="56" t="s">
        <v>66</v>
      </c>
      <c r="E13" s="56" t="s">
        <v>153</v>
      </c>
      <c r="F13" s="56" t="s">
        <v>67</v>
      </c>
      <c r="G13" s="56" t="s">
        <v>68</v>
      </c>
      <c r="H13" s="56" t="s">
        <v>16</v>
      </c>
      <c r="I13" s="56" t="s">
        <v>16</v>
      </c>
      <c r="J13" s="56" t="s">
        <v>16</v>
      </c>
      <c r="K13" s="56" t="s">
        <v>16</v>
      </c>
      <c r="L13" s="56" t="s">
        <v>16</v>
      </c>
      <c r="M13" s="56" t="s">
        <v>43</v>
      </c>
      <c r="N13" s="56" t="s">
        <v>51</v>
      </c>
      <c r="O13" s="56" t="s">
        <v>45</v>
      </c>
      <c r="P13" s="57" t="s">
        <v>154</v>
      </c>
      <c r="Q13" s="59" t="s">
        <v>16</v>
      </c>
      <c r="R13" s="59" t="s">
        <v>16</v>
      </c>
      <c r="S13" s="60">
        <v>0</v>
      </c>
      <c r="T13" s="60">
        <v>0</v>
      </c>
      <c r="U13" s="60">
        <v>0</v>
      </c>
      <c r="V13" s="60">
        <v>0</v>
      </c>
    </row>
    <row r="14" spans="1:22" ht="30.4" x14ac:dyDescent="0.45">
      <c r="A14" s="56" t="s">
        <v>39</v>
      </c>
      <c r="B14" s="57" t="s">
        <v>188</v>
      </c>
      <c r="C14" s="58" t="s">
        <v>131</v>
      </c>
      <c r="D14" s="56" t="s">
        <v>66</v>
      </c>
      <c r="E14" s="56" t="s">
        <v>69</v>
      </c>
      <c r="F14" s="56" t="s">
        <v>67</v>
      </c>
      <c r="G14" s="56" t="s">
        <v>70</v>
      </c>
      <c r="H14" s="56" t="s">
        <v>16</v>
      </c>
      <c r="I14" s="56" t="s">
        <v>16</v>
      </c>
      <c r="J14" s="56" t="s">
        <v>16</v>
      </c>
      <c r="K14" s="56" t="s">
        <v>16</v>
      </c>
      <c r="L14" s="56" t="s">
        <v>16</v>
      </c>
      <c r="M14" s="56" t="s">
        <v>43</v>
      </c>
      <c r="N14" s="56" t="s">
        <v>57</v>
      </c>
      <c r="O14" s="56" t="s">
        <v>45</v>
      </c>
      <c r="P14" s="57" t="s">
        <v>132</v>
      </c>
      <c r="Q14" s="59" t="s">
        <v>16</v>
      </c>
      <c r="R14" s="59" t="s">
        <v>16</v>
      </c>
      <c r="S14" s="60">
        <v>0</v>
      </c>
      <c r="T14" s="60">
        <v>0</v>
      </c>
      <c r="U14" s="60">
        <v>0</v>
      </c>
      <c r="V14" s="60">
        <v>0</v>
      </c>
    </row>
    <row r="15" spans="1:22" ht="30.4" x14ac:dyDescent="0.45">
      <c r="A15" s="56" t="s">
        <v>39</v>
      </c>
      <c r="B15" s="57" t="s">
        <v>188</v>
      </c>
      <c r="C15" s="58" t="s">
        <v>131</v>
      </c>
      <c r="D15" s="56" t="s">
        <v>66</v>
      </c>
      <c r="E15" s="56" t="s">
        <v>69</v>
      </c>
      <c r="F15" s="56" t="s">
        <v>67</v>
      </c>
      <c r="G15" s="56" t="s">
        <v>70</v>
      </c>
      <c r="H15" s="56" t="s">
        <v>16</v>
      </c>
      <c r="I15" s="56" t="s">
        <v>16</v>
      </c>
      <c r="J15" s="56" t="s">
        <v>16</v>
      </c>
      <c r="K15" s="56" t="s">
        <v>16</v>
      </c>
      <c r="L15" s="56" t="s">
        <v>16</v>
      </c>
      <c r="M15" s="56" t="s">
        <v>43</v>
      </c>
      <c r="N15" s="56" t="s">
        <v>51</v>
      </c>
      <c r="O15" s="56" t="s">
        <v>45</v>
      </c>
      <c r="P15" s="57" t="s">
        <v>132</v>
      </c>
      <c r="Q15" s="59" t="s">
        <v>16</v>
      </c>
      <c r="R15" s="59" t="s">
        <v>16</v>
      </c>
      <c r="S15" s="60">
        <v>34120612</v>
      </c>
      <c r="T15" s="60">
        <v>34120611</v>
      </c>
      <c r="U15" s="60">
        <v>34120611</v>
      </c>
      <c r="V15" s="60">
        <v>34120611</v>
      </c>
    </row>
    <row r="16" spans="1:22" ht="30.4" x14ac:dyDescent="0.45">
      <c r="A16" s="56" t="s">
        <v>39</v>
      </c>
      <c r="B16" s="57" t="s">
        <v>188</v>
      </c>
      <c r="C16" s="58" t="s">
        <v>133</v>
      </c>
      <c r="D16" s="56" t="s">
        <v>66</v>
      </c>
      <c r="E16" s="56" t="s">
        <v>69</v>
      </c>
      <c r="F16" s="56" t="s">
        <v>67</v>
      </c>
      <c r="G16" s="56" t="s">
        <v>71</v>
      </c>
      <c r="H16" s="56" t="s">
        <v>16</v>
      </c>
      <c r="I16" s="56" t="s">
        <v>16</v>
      </c>
      <c r="J16" s="56" t="s">
        <v>16</v>
      </c>
      <c r="K16" s="56" t="s">
        <v>16</v>
      </c>
      <c r="L16" s="56" t="s">
        <v>16</v>
      </c>
      <c r="M16" s="56" t="s">
        <v>43</v>
      </c>
      <c r="N16" s="56" t="s">
        <v>57</v>
      </c>
      <c r="O16" s="56" t="s">
        <v>45</v>
      </c>
      <c r="P16" s="57" t="s">
        <v>134</v>
      </c>
      <c r="Q16" s="59" t="s">
        <v>16</v>
      </c>
      <c r="R16" s="59" t="s">
        <v>16</v>
      </c>
      <c r="S16" s="60">
        <v>640000000</v>
      </c>
      <c r="T16" s="60">
        <v>640000000</v>
      </c>
      <c r="U16" s="60">
        <v>640000000</v>
      </c>
      <c r="V16" s="60">
        <v>640000000</v>
      </c>
    </row>
    <row r="17" spans="1:22" ht="30.4" x14ac:dyDescent="0.45">
      <c r="A17" s="56" t="s">
        <v>39</v>
      </c>
      <c r="B17" s="57" t="s">
        <v>188</v>
      </c>
      <c r="C17" s="58" t="s">
        <v>133</v>
      </c>
      <c r="D17" s="56" t="s">
        <v>66</v>
      </c>
      <c r="E17" s="56" t="s">
        <v>69</v>
      </c>
      <c r="F17" s="56" t="s">
        <v>67</v>
      </c>
      <c r="G17" s="56" t="s">
        <v>71</v>
      </c>
      <c r="H17" s="56" t="s">
        <v>16</v>
      </c>
      <c r="I17" s="56" t="s">
        <v>16</v>
      </c>
      <c r="J17" s="56" t="s">
        <v>16</v>
      </c>
      <c r="K17" s="56" t="s">
        <v>16</v>
      </c>
      <c r="L17" s="56" t="s">
        <v>16</v>
      </c>
      <c r="M17" s="56" t="s">
        <v>43</v>
      </c>
      <c r="N17" s="56" t="s">
        <v>51</v>
      </c>
      <c r="O17" s="56" t="s">
        <v>45</v>
      </c>
      <c r="P17" s="57" t="s">
        <v>134</v>
      </c>
      <c r="Q17" s="59" t="s">
        <v>16</v>
      </c>
      <c r="R17" s="59" t="s">
        <v>16</v>
      </c>
      <c r="S17" s="60">
        <v>16907917</v>
      </c>
      <c r="T17" s="60">
        <v>14473546</v>
      </c>
      <c r="U17" s="60">
        <v>14473546</v>
      </c>
      <c r="V17" s="60">
        <v>14473546</v>
      </c>
    </row>
    <row r="18" spans="1:22" ht="30.4" x14ac:dyDescent="0.45">
      <c r="A18" s="56" t="s">
        <v>39</v>
      </c>
      <c r="B18" s="57" t="s">
        <v>188</v>
      </c>
      <c r="C18" s="58" t="s">
        <v>135</v>
      </c>
      <c r="D18" s="56" t="s">
        <v>66</v>
      </c>
      <c r="E18" s="56" t="s">
        <v>69</v>
      </c>
      <c r="F18" s="56" t="s">
        <v>67</v>
      </c>
      <c r="G18" s="56" t="s">
        <v>51</v>
      </c>
      <c r="H18" s="56" t="s">
        <v>16</v>
      </c>
      <c r="I18" s="56" t="s">
        <v>16</v>
      </c>
      <c r="J18" s="56" t="s">
        <v>16</v>
      </c>
      <c r="K18" s="56" t="s">
        <v>16</v>
      </c>
      <c r="L18" s="56" t="s">
        <v>16</v>
      </c>
      <c r="M18" s="56" t="s">
        <v>43</v>
      </c>
      <c r="N18" s="56" t="s">
        <v>70</v>
      </c>
      <c r="O18" s="56" t="s">
        <v>45</v>
      </c>
      <c r="P18" s="57" t="s">
        <v>136</v>
      </c>
      <c r="Q18" s="59" t="s">
        <v>16</v>
      </c>
      <c r="R18" s="59" t="s">
        <v>16</v>
      </c>
      <c r="S18" s="60">
        <v>44116945.689999998</v>
      </c>
      <c r="T18" s="60">
        <v>44116945.689999998</v>
      </c>
      <c r="U18" s="60">
        <v>44116945.689999998</v>
      </c>
      <c r="V18" s="60">
        <v>44116945.689999998</v>
      </c>
    </row>
    <row r="19" spans="1:22" ht="30.4" x14ac:dyDescent="0.45">
      <c r="A19" s="56" t="s">
        <v>39</v>
      </c>
      <c r="B19" s="57" t="s">
        <v>188</v>
      </c>
      <c r="C19" s="58" t="s">
        <v>135</v>
      </c>
      <c r="D19" s="56" t="s">
        <v>66</v>
      </c>
      <c r="E19" s="56" t="s">
        <v>69</v>
      </c>
      <c r="F19" s="56" t="s">
        <v>67</v>
      </c>
      <c r="G19" s="56" t="s">
        <v>51</v>
      </c>
      <c r="H19" s="56" t="s">
        <v>16</v>
      </c>
      <c r="I19" s="56" t="s">
        <v>16</v>
      </c>
      <c r="J19" s="56" t="s">
        <v>16</v>
      </c>
      <c r="K19" s="56" t="s">
        <v>16</v>
      </c>
      <c r="L19" s="56" t="s">
        <v>16</v>
      </c>
      <c r="M19" s="56" t="s">
        <v>43</v>
      </c>
      <c r="N19" s="56" t="s">
        <v>51</v>
      </c>
      <c r="O19" s="56" t="s">
        <v>45</v>
      </c>
      <c r="P19" s="57" t="s">
        <v>136</v>
      </c>
      <c r="Q19" s="59" t="s">
        <v>16</v>
      </c>
      <c r="R19" s="59" t="s">
        <v>16</v>
      </c>
      <c r="S19" s="60">
        <v>31248672</v>
      </c>
      <c r="T19" s="60">
        <v>21508988</v>
      </c>
      <c r="U19" s="60">
        <v>21508988</v>
      </c>
      <c r="V19" s="60">
        <v>21508988</v>
      </c>
    </row>
    <row r="20" spans="1:22" ht="30.4" x14ac:dyDescent="0.45">
      <c r="A20" s="56" t="s">
        <v>39</v>
      </c>
      <c r="B20" s="57" t="s">
        <v>188</v>
      </c>
      <c r="C20" s="58" t="s">
        <v>137</v>
      </c>
      <c r="D20" s="56" t="s">
        <v>66</v>
      </c>
      <c r="E20" s="56" t="s">
        <v>73</v>
      </c>
      <c r="F20" s="56" t="s">
        <v>67</v>
      </c>
      <c r="G20" s="56" t="s">
        <v>74</v>
      </c>
      <c r="H20" s="56" t="s">
        <v>16</v>
      </c>
      <c r="I20" s="56" t="s">
        <v>16</v>
      </c>
      <c r="J20" s="56" t="s">
        <v>16</v>
      </c>
      <c r="K20" s="56" t="s">
        <v>16</v>
      </c>
      <c r="L20" s="56" t="s">
        <v>16</v>
      </c>
      <c r="M20" s="56" t="s">
        <v>43</v>
      </c>
      <c r="N20" s="56" t="s">
        <v>51</v>
      </c>
      <c r="O20" s="56" t="s">
        <v>45</v>
      </c>
      <c r="P20" s="57" t="s">
        <v>138</v>
      </c>
      <c r="Q20" s="59" t="s">
        <v>16</v>
      </c>
      <c r="R20" s="59" t="s">
        <v>16</v>
      </c>
      <c r="S20" s="60">
        <v>7211497</v>
      </c>
      <c r="T20" s="60">
        <v>7211497</v>
      </c>
      <c r="U20" s="60">
        <v>7211497</v>
      </c>
      <c r="V20" s="60">
        <v>7211497</v>
      </c>
    </row>
    <row r="21" spans="1:22" ht="50.65" x14ac:dyDescent="0.45">
      <c r="A21" s="56" t="s">
        <v>39</v>
      </c>
      <c r="B21" s="57" t="s">
        <v>188</v>
      </c>
      <c r="C21" s="58" t="s">
        <v>139</v>
      </c>
      <c r="D21" s="56" t="s">
        <v>66</v>
      </c>
      <c r="E21" s="56" t="s">
        <v>75</v>
      </c>
      <c r="F21" s="56" t="s">
        <v>67</v>
      </c>
      <c r="G21" s="56" t="s">
        <v>76</v>
      </c>
      <c r="H21" s="56" t="s">
        <v>16</v>
      </c>
      <c r="I21" s="56" t="s">
        <v>16</v>
      </c>
      <c r="J21" s="56" t="s">
        <v>16</v>
      </c>
      <c r="K21" s="56" t="s">
        <v>16</v>
      </c>
      <c r="L21" s="56" t="s">
        <v>16</v>
      </c>
      <c r="M21" s="56" t="s">
        <v>43</v>
      </c>
      <c r="N21" s="56" t="s">
        <v>57</v>
      </c>
      <c r="O21" s="56" t="s">
        <v>45</v>
      </c>
      <c r="P21" s="57" t="s">
        <v>140</v>
      </c>
      <c r="Q21" s="59" t="s">
        <v>16</v>
      </c>
      <c r="R21" s="59" t="s">
        <v>16</v>
      </c>
      <c r="S21" s="60">
        <v>160099493</v>
      </c>
      <c r="T21" s="60">
        <v>149506160</v>
      </c>
      <c r="U21" s="60">
        <v>149506160</v>
      </c>
      <c r="V21" s="60">
        <v>149506160</v>
      </c>
    </row>
    <row r="22" spans="1:22" ht="30.4" x14ac:dyDescent="0.45">
      <c r="A22" s="56" t="s">
        <v>39</v>
      </c>
      <c r="B22" s="57" t="s">
        <v>188</v>
      </c>
      <c r="C22" s="58" t="s">
        <v>141</v>
      </c>
      <c r="D22" s="56" t="s">
        <v>66</v>
      </c>
      <c r="E22" s="56" t="s">
        <v>77</v>
      </c>
      <c r="F22" s="56" t="s">
        <v>67</v>
      </c>
      <c r="G22" s="56" t="s">
        <v>78</v>
      </c>
      <c r="H22" s="56" t="s">
        <v>16</v>
      </c>
      <c r="I22" s="56" t="s">
        <v>16</v>
      </c>
      <c r="J22" s="56" t="s">
        <v>16</v>
      </c>
      <c r="K22" s="56" t="s">
        <v>16</v>
      </c>
      <c r="L22" s="56" t="s">
        <v>16</v>
      </c>
      <c r="M22" s="56" t="s">
        <v>43</v>
      </c>
      <c r="N22" s="56" t="s">
        <v>51</v>
      </c>
      <c r="O22" s="56" t="s">
        <v>45</v>
      </c>
      <c r="P22" s="57" t="s">
        <v>142</v>
      </c>
      <c r="Q22" s="59" t="s">
        <v>16</v>
      </c>
      <c r="R22" s="59" t="s">
        <v>16</v>
      </c>
      <c r="S22" s="60">
        <v>10404220</v>
      </c>
      <c r="T22" s="60">
        <v>10068600</v>
      </c>
      <c r="U22" s="60">
        <v>10068600</v>
      </c>
      <c r="V22" s="60">
        <v>10068600</v>
      </c>
    </row>
    <row r="23" spans="1:22" ht="30.4" x14ac:dyDescent="0.45">
      <c r="A23" s="56" t="s">
        <v>39</v>
      </c>
      <c r="B23" s="57" t="s">
        <v>188</v>
      </c>
      <c r="C23" s="58" t="s">
        <v>143</v>
      </c>
      <c r="D23" s="56" t="s">
        <v>66</v>
      </c>
      <c r="E23" s="56" t="s">
        <v>77</v>
      </c>
      <c r="F23" s="56" t="s">
        <v>67</v>
      </c>
      <c r="G23" s="56" t="s">
        <v>44</v>
      </c>
      <c r="H23" s="56" t="s">
        <v>16</v>
      </c>
      <c r="I23" s="56" t="s">
        <v>16</v>
      </c>
      <c r="J23" s="56" t="s">
        <v>16</v>
      </c>
      <c r="K23" s="56" t="s">
        <v>16</v>
      </c>
      <c r="L23" s="56" t="s">
        <v>16</v>
      </c>
      <c r="M23" s="56" t="s">
        <v>43</v>
      </c>
      <c r="N23" s="56" t="s">
        <v>51</v>
      </c>
      <c r="O23" s="56" t="s">
        <v>45</v>
      </c>
      <c r="P23" s="57" t="s">
        <v>144</v>
      </c>
      <c r="Q23" s="59" t="s">
        <v>16</v>
      </c>
      <c r="R23" s="59" t="s">
        <v>16</v>
      </c>
      <c r="S23" s="60">
        <v>15561847</v>
      </c>
      <c r="T23" s="60">
        <v>11757109</v>
      </c>
      <c r="U23" s="60">
        <v>11757109</v>
      </c>
      <c r="V23" s="60">
        <v>11757109</v>
      </c>
    </row>
    <row r="24" spans="1:22" ht="40.5" x14ac:dyDescent="0.45">
      <c r="A24" s="56" t="s">
        <v>39</v>
      </c>
      <c r="B24" s="57" t="s">
        <v>188</v>
      </c>
      <c r="C24" s="58" t="s">
        <v>82</v>
      </c>
      <c r="D24" s="56" t="s">
        <v>66</v>
      </c>
      <c r="E24" s="56" t="s">
        <v>80</v>
      </c>
      <c r="F24" s="56" t="s">
        <v>67</v>
      </c>
      <c r="G24" s="56" t="s">
        <v>83</v>
      </c>
      <c r="H24" s="56"/>
      <c r="I24" s="56"/>
      <c r="J24" s="56"/>
      <c r="K24" s="56"/>
      <c r="L24" s="56"/>
      <c r="M24" s="56" t="s">
        <v>43</v>
      </c>
      <c r="N24" s="56" t="s">
        <v>51</v>
      </c>
      <c r="O24" s="56" t="s">
        <v>45</v>
      </c>
      <c r="P24" s="57" t="s">
        <v>155</v>
      </c>
      <c r="Q24" s="59" t="s">
        <v>16</v>
      </c>
      <c r="R24" s="59" t="s">
        <v>16</v>
      </c>
      <c r="S24" s="60">
        <v>20137200</v>
      </c>
      <c r="T24" s="60">
        <v>20137200</v>
      </c>
      <c r="U24" s="60">
        <v>20137200</v>
      </c>
      <c r="V24" s="60">
        <v>20137200</v>
      </c>
    </row>
    <row r="25" spans="1:22" ht="60.75" x14ac:dyDescent="0.45">
      <c r="A25" s="56" t="s">
        <v>39</v>
      </c>
      <c r="B25" s="57" t="s">
        <v>188</v>
      </c>
      <c r="C25" s="58" t="s">
        <v>145</v>
      </c>
      <c r="D25" s="56" t="s">
        <v>66</v>
      </c>
      <c r="E25" s="56" t="s">
        <v>80</v>
      </c>
      <c r="F25" s="56" t="s">
        <v>67</v>
      </c>
      <c r="G25" s="56" t="s">
        <v>84</v>
      </c>
      <c r="H25" s="56" t="s">
        <v>16</v>
      </c>
      <c r="I25" s="56" t="s">
        <v>16</v>
      </c>
      <c r="J25" s="56" t="s">
        <v>16</v>
      </c>
      <c r="K25" s="56" t="s">
        <v>16</v>
      </c>
      <c r="L25" s="56" t="s">
        <v>16</v>
      </c>
      <c r="M25" s="56" t="s">
        <v>43</v>
      </c>
      <c r="N25" s="56" t="s">
        <v>57</v>
      </c>
      <c r="O25" s="56" t="s">
        <v>45</v>
      </c>
      <c r="P25" s="57" t="s">
        <v>146</v>
      </c>
      <c r="Q25" s="59" t="s">
        <v>16</v>
      </c>
      <c r="R25" s="59" t="s">
        <v>16</v>
      </c>
      <c r="S25" s="60">
        <v>1524057897</v>
      </c>
      <c r="T25" s="60">
        <v>1524057897</v>
      </c>
      <c r="U25" s="60">
        <v>1524057897</v>
      </c>
      <c r="V25" s="60">
        <v>1524057897</v>
      </c>
    </row>
    <row r="26" spans="1:22" ht="60.75" x14ac:dyDescent="0.45">
      <c r="A26" s="56" t="s">
        <v>39</v>
      </c>
      <c r="B26" s="57" t="s">
        <v>188</v>
      </c>
      <c r="C26" s="58" t="s">
        <v>145</v>
      </c>
      <c r="D26" s="56" t="s">
        <v>66</v>
      </c>
      <c r="E26" s="56" t="s">
        <v>80</v>
      </c>
      <c r="F26" s="56" t="s">
        <v>67</v>
      </c>
      <c r="G26" s="56" t="s">
        <v>84</v>
      </c>
      <c r="H26" s="56" t="s">
        <v>16</v>
      </c>
      <c r="I26" s="56" t="s">
        <v>16</v>
      </c>
      <c r="J26" s="56" t="s">
        <v>16</v>
      </c>
      <c r="K26" s="56" t="s">
        <v>16</v>
      </c>
      <c r="L26" s="56" t="s">
        <v>16</v>
      </c>
      <c r="M26" s="56" t="s">
        <v>43</v>
      </c>
      <c r="N26" s="56" t="s">
        <v>51</v>
      </c>
      <c r="O26" s="56" t="s">
        <v>45</v>
      </c>
      <c r="P26" s="57" t="s">
        <v>146</v>
      </c>
      <c r="Q26" s="59" t="s">
        <v>16</v>
      </c>
      <c r="R26" s="59" t="s">
        <v>16</v>
      </c>
      <c r="S26" s="60">
        <v>220135840.81999999</v>
      </c>
      <c r="T26" s="60">
        <v>220135840.81999999</v>
      </c>
      <c r="U26" s="60">
        <v>220135840.81999999</v>
      </c>
      <c r="V26" s="60">
        <v>220135840.81999999</v>
      </c>
    </row>
    <row r="27" spans="1:22" ht="40.5" x14ac:dyDescent="0.45">
      <c r="A27" s="56" t="s">
        <v>39</v>
      </c>
      <c r="B27" s="57" t="s">
        <v>188</v>
      </c>
      <c r="C27" s="58" t="s">
        <v>156</v>
      </c>
      <c r="D27" s="56" t="s">
        <v>66</v>
      </c>
      <c r="E27" s="56" t="s">
        <v>80</v>
      </c>
      <c r="F27" s="56" t="s">
        <v>67</v>
      </c>
      <c r="G27" s="56" t="s">
        <v>78</v>
      </c>
      <c r="H27" s="56" t="s">
        <v>16</v>
      </c>
      <c r="I27" s="56" t="s">
        <v>16</v>
      </c>
      <c r="J27" s="56" t="s">
        <v>16</v>
      </c>
      <c r="K27" s="56" t="s">
        <v>16</v>
      </c>
      <c r="L27" s="56" t="s">
        <v>16</v>
      </c>
      <c r="M27" s="56" t="s">
        <v>43</v>
      </c>
      <c r="N27" s="56" t="s">
        <v>51</v>
      </c>
      <c r="O27" s="56" t="s">
        <v>45</v>
      </c>
      <c r="P27" s="57" t="s">
        <v>157</v>
      </c>
      <c r="Q27" s="59" t="s">
        <v>16</v>
      </c>
      <c r="R27" s="59" t="s">
        <v>16</v>
      </c>
      <c r="S27" s="60">
        <v>0</v>
      </c>
      <c r="T27" s="60">
        <v>0</v>
      </c>
      <c r="U27" s="60">
        <v>0</v>
      </c>
      <c r="V27" s="60">
        <v>0</v>
      </c>
    </row>
    <row r="28" spans="1:22" ht="20.25" x14ac:dyDescent="0.45">
      <c r="A28" s="56" t="s">
        <v>85</v>
      </c>
      <c r="B28" s="57" t="s">
        <v>86</v>
      </c>
      <c r="C28" s="58" t="s">
        <v>40</v>
      </c>
      <c r="D28" s="56" t="s">
        <v>41</v>
      </c>
      <c r="E28" s="56" t="s">
        <v>42</v>
      </c>
      <c r="F28" s="56" t="s">
        <v>42</v>
      </c>
      <c r="G28" s="56" t="s">
        <v>42</v>
      </c>
      <c r="H28" s="56"/>
      <c r="I28" s="56"/>
      <c r="J28" s="56"/>
      <c r="K28" s="56"/>
      <c r="L28" s="56"/>
      <c r="M28" s="56" t="s">
        <v>87</v>
      </c>
      <c r="N28" s="56" t="s">
        <v>88</v>
      </c>
      <c r="O28" s="56" t="s">
        <v>45</v>
      </c>
      <c r="P28" s="57" t="s">
        <v>46</v>
      </c>
      <c r="Q28" s="59" t="s">
        <v>16</v>
      </c>
      <c r="R28" s="59" t="s">
        <v>16</v>
      </c>
      <c r="S28" s="60">
        <v>155719</v>
      </c>
      <c r="T28" s="60">
        <v>155719</v>
      </c>
      <c r="U28" s="60">
        <v>155719</v>
      </c>
      <c r="V28" s="60">
        <v>155719</v>
      </c>
    </row>
    <row r="29" spans="1:22" ht="20.25" x14ac:dyDescent="0.45">
      <c r="A29" s="56" t="s">
        <v>85</v>
      </c>
      <c r="B29" s="57" t="s">
        <v>86</v>
      </c>
      <c r="C29" s="58" t="s">
        <v>148</v>
      </c>
      <c r="D29" s="56" t="s">
        <v>41</v>
      </c>
      <c r="E29" s="56" t="s">
        <v>47</v>
      </c>
      <c r="F29" s="56"/>
      <c r="G29" s="56"/>
      <c r="H29" s="56"/>
      <c r="I29" s="56"/>
      <c r="J29" s="56"/>
      <c r="K29" s="56"/>
      <c r="L29" s="56"/>
      <c r="M29" s="56" t="s">
        <v>87</v>
      </c>
      <c r="N29" s="56" t="s">
        <v>88</v>
      </c>
      <c r="O29" s="56" t="s">
        <v>45</v>
      </c>
      <c r="P29" s="57" t="s">
        <v>149</v>
      </c>
      <c r="Q29" s="59" t="s">
        <v>16</v>
      </c>
      <c r="R29" s="59" t="s">
        <v>16</v>
      </c>
      <c r="S29" s="60">
        <v>5578777930.9300003</v>
      </c>
      <c r="T29" s="60">
        <v>4563554079.6400003</v>
      </c>
      <c r="U29" s="60">
        <v>4563554079.6400003</v>
      </c>
      <c r="V29" s="60">
        <v>4563554079.6400003</v>
      </c>
    </row>
    <row r="30" spans="1:22" ht="20.25" x14ac:dyDescent="0.45">
      <c r="A30" s="56" t="s">
        <v>85</v>
      </c>
      <c r="B30" s="57" t="s">
        <v>86</v>
      </c>
      <c r="C30" s="58" t="s">
        <v>148</v>
      </c>
      <c r="D30" s="56" t="s">
        <v>41</v>
      </c>
      <c r="E30" s="56" t="s">
        <v>47</v>
      </c>
      <c r="F30" s="56"/>
      <c r="G30" s="56"/>
      <c r="H30" s="56"/>
      <c r="I30" s="56"/>
      <c r="J30" s="56"/>
      <c r="K30" s="56"/>
      <c r="L30" s="56"/>
      <c r="M30" s="56" t="s">
        <v>87</v>
      </c>
      <c r="N30" s="56" t="s">
        <v>89</v>
      </c>
      <c r="O30" s="56" t="s">
        <v>45</v>
      </c>
      <c r="P30" s="57" t="s">
        <v>149</v>
      </c>
      <c r="Q30" s="59" t="s">
        <v>16</v>
      </c>
      <c r="R30" s="59" t="s">
        <v>16</v>
      </c>
      <c r="S30" s="60">
        <v>337885445.19999999</v>
      </c>
      <c r="T30" s="60">
        <v>314094700</v>
      </c>
      <c r="U30" s="60">
        <v>314094700</v>
      </c>
      <c r="V30" s="60">
        <v>314094700</v>
      </c>
    </row>
    <row r="31" spans="1:22" ht="20.25" x14ac:dyDescent="0.45">
      <c r="A31" s="56" t="s">
        <v>85</v>
      </c>
      <c r="B31" s="57" t="s">
        <v>86</v>
      </c>
      <c r="C31" s="58" t="s">
        <v>158</v>
      </c>
      <c r="D31" s="56" t="s">
        <v>41</v>
      </c>
      <c r="E31" s="56" t="s">
        <v>49</v>
      </c>
      <c r="F31" s="56" t="s">
        <v>60</v>
      </c>
      <c r="G31" s="56" t="s">
        <v>47</v>
      </c>
      <c r="H31" s="56" t="s">
        <v>159</v>
      </c>
      <c r="I31" s="56"/>
      <c r="J31" s="56"/>
      <c r="K31" s="56"/>
      <c r="L31" s="56"/>
      <c r="M31" s="56" t="s">
        <v>87</v>
      </c>
      <c r="N31" s="56" t="s">
        <v>88</v>
      </c>
      <c r="O31" s="56" t="s">
        <v>45</v>
      </c>
      <c r="P31" s="57" t="s">
        <v>160</v>
      </c>
      <c r="Q31" s="59" t="s">
        <v>16</v>
      </c>
      <c r="R31" s="59" t="s">
        <v>16</v>
      </c>
      <c r="S31" s="60">
        <v>3000000</v>
      </c>
      <c r="T31" s="60">
        <v>3000000</v>
      </c>
      <c r="U31" s="60">
        <v>3000000</v>
      </c>
      <c r="V31" s="60">
        <v>3000000</v>
      </c>
    </row>
    <row r="32" spans="1:22" ht="30.4" x14ac:dyDescent="0.45">
      <c r="A32" s="56" t="s">
        <v>85</v>
      </c>
      <c r="B32" s="57" t="s">
        <v>86</v>
      </c>
      <c r="C32" s="58" t="s">
        <v>161</v>
      </c>
      <c r="D32" s="56" t="s">
        <v>41</v>
      </c>
      <c r="E32" s="56" t="s">
        <v>49</v>
      </c>
      <c r="F32" s="56" t="s">
        <v>60</v>
      </c>
      <c r="G32" s="56" t="s">
        <v>47</v>
      </c>
      <c r="H32" s="56" t="s">
        <v>162</v>
      </c>
      <c r="I32" s="56"/>
      <c r="J32" s="56"/>
      <c r="K32" s="56"/>
      <c r="L32" s="56"/>
      <c r="M32" s="56" t="s">
        <v>87</v>
      </c>
      <c r="N32" s="56" t="s">
        <v>88</v>
      </c>
      <c r="O32" s="56" t="s">
        <v>45</v>
      </c>
      <c r="P32" s="57" t="s">
        <v>163</v>
      </c>
      <c r="Q32" s="59" t="s">
        <v>16</v>
      </c>
      <c r="R32" s="59" t="s">
        <v>16</v>
      </c>
      <c r="S32" s="60">
        <v>2455021</v>
      </c>
      <c r="T32" s="60">
        <v>2455021</v>
      </c>
      <c r="U32" s="60">
        <v>2455021</v>
      </c>
      <c r="V32" s="60">
        <v>2455021</v>
      </c>
    </row>
    <row r="33" spans="1:22" ht="40.5" x14ac:dyDescent="0.45">
      <c r="A33" s="56" t="s">
        <v>85</v>
      </c>
      <c r="B33" s="57" t="s">
        <v>86</v>
      </c>
      <c r="C33" s="58" t="s">
        <v>92</v>
      </c>
      <c r="D33" s="56" t="s">
        <v>66</v>
      </c>
      <c r="E33" s="56" t="s">
        <v>75</v>
      </c>
      <c r="F33" s="56" t="s">
        <v>67</v>
      </c>
      <c r="G33" s="56" t="s">
        <v>68</v>
      </c>
      <c r="H33" s="56"/>
      <c r="I33" s="56"/>
      <c r="J33" s="56"/>
      <c r="K33" s="56"/>
      <c r="L33" s="56"/>
      <c r="M33" s="56" t="s">
        <v>87</v>
      </c>
      <c r="N33" s="56" t="s">
        <v>88</v>
      </c>
      <c r="O33" s="56" t="s">
        <v>45</v>
      </c>
      <c r="P33" s="57" t="s">
        <v>93</v>
      </c>
      <c r="Q33" s="59" t="s">
        <v>16</v>
      </c>
      <c r="R33" s="59" t="s">
        <v>16</v>
      </c>
      <c r="S33" s="60">
        <v>530912862.19</v>
      </c>
      <c r="T33" s="60">
        <v>340432760.97000003</v>
      </c>
      <c r="U33" s="60">
        <v>340432760.97000003</v>
      </c>
      <c r="V33" s="60">
        <v>340432760.97000003</v>
      </c>
    </row>
    <row r="34" spans="1:22" ht="40.5" x14ac:dyDescent="0.45">
      <c r="A34" s="56" t="s">
        <v>85</v>
      </c>
      <c r="B34" s="57" t="s">
        <v>86</v>
      </c>
      <c r="C34" s="58" t="s">
        <v>94</v>
      </c>
      <c r="D34" s="56" t="s">
        <v>66</v>
      </c>
      <c r="E34" s="56" t="s">
        <v>95</v>
      </c>
      <c r="F34" s="56" t="s">
        <v>67</v>
      </c>
      <c r="G34" s="56" t="s">
        <v>57</v>
      </c>
      <c r="H34" s="56"/>
      <c r="I34" s="56"/>
      <c r="J34" s="56"/>
      <c r="K34" s="56"/>
      <c r="L34" s="56"/>
      <c r="M34" s="56" t="s">
        <v>87</v>
      </c>
      <c r="N34" s="56" t="s">
        <v>88</v>
      </c>
      <c r="O34" s="56" t="s">
        <v>45</v>
      </c>
      <c r="P34" s="57" t="s">
        <v>96</v>
      </c>
      <c r="Q34" s="59" t="s">
        <v>16</v>
      </c>
      <c r="R34" s="59" t="s">
        <v>16</v>
      </c>
      <c r="S34" s="60">
        <v>6552860</v>
      </c>
      <c r="T34" s="60">
        <v>6552860</v>
      </c>
      <c r="U34" s="60">
        <v>6552860</v>
      </c>
      <c r="V34" s="60">
        <v>6552860</v>
      </c>
    </row>
    <row r="35" spans="1:22" ht="40.5" x14ac:dyDescent="0.45">
      <c r="A35" s="56" t="s">
        <v>85</v>
      </c>
      <c r="B35" s="57" t="s">
        <v>86</v>
      </c>
      <c r="C35" s="58" t="s">
        <v>97</v>
      </c>
      <c r="D35" s="56" t="s">
        <v>66</v>
      </c>
      <c r="E35" s="56" t="s">
        <v>95</v>
      </c>
      <c r="F35" s="56" t="s">
        <v>67</v>
      </c>
      <c r="G35" s="56" t="s">
        <v>72</v>
      </c>
      <c r="H35" s="56"/>
      <c r="I35" s="56"/>
      <c r="J35" s="56"/>
      <c r="K35" s="56"/>
      <c r="L35" s="56"/>
      <c r="M35" s="56" t="s">
        <v>87</v>
      </c>
      <c r="N35" s="56" t="s">
        <v>88</v>
      </c>
      <c r="O35" s="56" t="s">
        <v>45</v>
      </c>
      <c r="P35" s="57" t="s">
        <v>98</v>
      </c>
      <c r="Q35" s="59" t="s">
        <v>16</v>
      </c>
      <c r="R35" s="59" t="s">
        <v>16</v>
      </c>
      <c r="S35" s="60">
        <v>3098497835.5799999</v>
      </c>
      <c r="T35" s="60">
        <v>602631882.00999999</v>
      </c>
      <c r="U35" s="60">
        <v>602631882.00999999</v>
      </c>
      <c r="V35" s="60">
        <v>602631882.00999999</v>
      </c>
    </row>
    <row r="36" spans="1:22" ht="30.4" x14ac:dyDescent="0.45">
      <c r="A36" s="56" t="s">
        <v>85</v>
      </c>
      <c r="B36" s="57" t="s">
        <v>86</v>
      </c>
      <c r="C36" s="58" t="s">
        <v>164</v>
      </c>
      <c r="D36" s="56" t="s">
        <v>66</v>
      </c>
      <c r="E36" s="56" t="s">
        <v>95</v>
      </c>
      <c r="F36" s="56" t="s">
        <v>67</v>
      </c>
      <c r="G36" s="56" t="s">
        <v>70</v>
      </c>
      <c r="H36" s="56"/>
      <c r="I36" s="56"/>
      <c r="J36" s="56"/>
      <c r="K36" s="56"/>
      <c r="L36" s="56"/>
      <c r="M36" s="56" t="s">
        <v>87</v>
      </c>
      <c r="N36" s="56" t="s">
        <v>88</v>
      </c>
      <c r="O36" s="56" t="s">
        <v>45</v>
      </c>
      <c r="P36" s="57" t="s">
        <v>165</v>
      </c>
      <c r="Q36" s="59" t="s">
        <v>16</v>
      </c>
      <c r="R36" s="59" t="s">
        <v>16</v>
      </c>
      <c r="S36" s="60">
        <v>806453782.12</v>
      </c>
      <c r="T36" s="60">
        <v>806453782.12</v>
      </c>
      <c r="U36" s="60">
        <v>806453782.12</v>
      </c>
      <c r="V36" s="60">
        <v>806453782.12</v>
      </c>
    </row>
    <row r="37" spans="1:22" ht="50.65" x14ac:dyDescent="0.45">
      <c r="A37" s="56" t="s">
        <v>85</v>
      </c>
      <c r="B37" s="57" t="s">
        <v>86</v>
      </c>
      <c r="C37" s="58" t="s">
        <v>166</v>
      </c>
      <c r="D37" s="56" t="s">
        <v>66</v>
      </c>
      <c r="E37" s="56" t="s">
        <v>95</v>
      </c>
      <c r="F37" s="56" t="s">
        <v>67</v>
      </c>
      <c r="G37" s="56" t="s">
        <v>71</v>
      </c>
      <c r="H37" s="56" t="s">
        <v>16</v>
      </c>
      <c r="I37" s="56" t="s">
        <v>16</v>
      </c>
      <c r="J37" s="56" t="s">
        <v>16</v>
      </c>
      <c r="K37" s="56" t="s">
        <v>16</v>
      </c>
      <c r="L37" s="56" t="s">
        <v>16</v>
      </c>
      <c r="M37" s="56" t="s">
        <v>43</v>
      </c>
      <c r="N37" s="56" t="s">
        <v>70</v>
      </c>
      <c r="O37" s="56" t="s">
        <v>45</v>
      </c>
      <c r="P37" s="57" t="s">
        <v>167</v>
      </c>
      <c r="Q37" s="59" t="s">
        <v>16</v>
      </c>
      <c r="R37" s="59" t="s">
        <v>16</v>
      </c>
      <c r="S37" s="60">
        <v>10592949919.67</v>
      </c>
      <c r="T37" s="60">
        <v>10585949845.9</v>
      </c>
      <c r="U37" s="60">
        <v>10585949845.9</v>
      </c>
      <c r="V37" s="60">
        <v>10585949845.9</v>
      </c>
    </row>
    <row r="38" spans="1:22" ht="50.65" x14ac:dyDescent="0.45">
      <c r="A38" s="56" t="s">
        <v>85</v>
      </c>
      <c r="B38" s="57" t="s">
        <v>86</v>
      </c>
      <c r="C38" s="58" t="s">
        <v>166</v>
      </c>
      <c r="D38" s="56" t="s">
        <v>66</v>
      </c>
      <c r="E38" s="56" t="s">
        <v>95</v>
      </c>
      <c r="F38" s="56" t="s">
        <v>67</v>
      </c>
      <c r="G38" s="56" t="s">
        <v>71</v>
      </c>
      <c r="H38" s="56" t="s">
        <v>16</v>
      </c>
      <c r="I38" s="56" t="s">
        <v>16</v>
      </c>
      <c r="J38" s="56" t="s">
        <v>16</v>
      </c>
      <c r="K38" s="56" t="s">
        <v>16</v>
      </c>
      <c r="L38" s="56" t="s">
        <v>16</v>
      </c>
      <c r="M38" s="56" t="s">
        <v>87</v>
      </c>
      <c r="N38" s="56" t="s">
        <v>88</v>
      </c>
      <c r="O38" s="56" t="s">
        <v>45</v>
      </c>
      <c r="P38" s="57" t="s">
        <v>167</v>
      </c>
      <c r="Q38" s="59" t="s">
        <v>16</v>
      </c>
      <c r="R38" s="59" t="s">
        <v>16</v>
      </c>
      <c r="S38" s="60">
        <v>58193712.07</v>
      </c>
      <c r="T38" s="60">
        <v>51568602.07</v>
      </c>
      <c r="U38" s="60">
        <v>51568602.07</v>
      </c>
      <c r="V38" s="60">
        <v>51568602.07</v>
      </c>
    </row>
    <row r="39" spans="1:22" ht="40.5" x14ac:dyDescent="0.45">
      <c r="A39" s="56" t="s">
        <v>85</v>
      </c>
      <c r="B39" s="57" t="s">
        <v>86</v>
      </c>
      <c r="C39" s="58" t="s">
        <v>99</v>
      </c>
      <c r="D39" s="56" t="s">
        <v>66</v>
      </c>
      <c r="E39" s="56" t="s">
        <v>80</v>
      </c>
      <c r="F39" s="56" t="s">
        <v>67</v>
      </c>
      <c r="G39" s="56" t="s">
        <v>76</v>
      </c>
      <c r="H39" s="56"/>
      <c r="I39" s="56"/>
      <c r="J39" s="56"/>
      <c r="K39" s="56"/>
      <c r="L39" s="56"/>
      <c r="M39" s="56" t="s">
        <v>87</v>
      </c>
      <c r="N39" s="56" t="s">
        <v>88</v>
      </c>
      <c r="O39" s="56" t="s">
        <v>45</v>
      </c>
      <c r="P39" s="57" t="s">
        <v>100</v>
      </c>
      <c r="Q39" s="59" t="s">
        <v>16</v>
      </c>
      <c r="R39" s="59" t="s">
        <v>16</v>
      </c>
      <c r="S39" s="60">
        <v>20606400</v>
      </c>
      <c r="T39" s="60">
        <v>20606400</v>
      </c>
      <c r="U39" s="60">
        <v>20606400</v>
      </c>
      <c r="V39" s="60">
        <v>20606400</v>
      </c>
    </row>
    <row r="40" spans="1:22" ht="50.65" x14ac:dyDescent="0.45">
      <c r="A40" s="56" t="s">
        <v>85</v>
      </c>
      <c r="B40" s="57" t="s">
        <v>86</v>
      </c>
      <c r="C40" s="58" t="s">
        <v>79</v>
      </c>
      <c r="D40" s="56" t="s">
        <v>66</v>
      </c>
      <c r="E40" s="56" t="s">
        <v>80</v>
      </c>
      <c r="F40" s="56" t="s">
        <v>67</v>
      </c>
      <c r="G40" s="56" t="s">
        <v>81</v>
      </c>
      <c r="H40" s="56"/>
      <c r="I40" s="56"/>
      <c r="J40" s="56"/>
      <c r="K40" s="56"/>
      <c r="L40" s="56"/>
      <c r="M40" s="56" t="s">
        <v>87</v>
      </c>
      <c r="N40" s="56" t="s">
        <v>88</v>
      </c>
      <c r="O40" s="56" t="s">
        <v>45</v>
      </c>
      <c r="P40" s="57" t="s">
        <v>101</v>
      </c>
      <c r="Q40" s="59" t="s">
        <v>16</v>
      </c>
      <c r="R40" s="59" t="s">
        <v>16</v>
      </c>
      <c r="S40" s="60">
        <v>154367509.09</v>
      </c>
      <c r="T40" s="60">
        <v>21104400</v>
      </c>
      <c r="U40" s="60">
        <v>21104400</v>
      </c>
      <c r="V40" s="60">
        <v>21104400</v>
      </c>
    </row>
    <row r="41" spans="1:22" ht="30.4" x14ac:dyDescent="0.45">
      <c r="A41" s="56" t="s">
        <v>85</v>
      </c>
      <c r="B41" s="57" t="s">
        <v>86</v>
      </c>
      <c r="C41" s="58" t="s">
        <v>145</v>
      </c>
      <c r="D41" s="56" t="s">
        <v>66</v>
      </c>
      <c r="E41" s="56" t="s">
        <v>80</v>
      </c>
      <c r="F41" s="56" t="s">
        <v>67</v>
      </c>
      <c r="G41" s="56" t="s">
        <v>84</v>
      </c>
      <c r="H41" s="56" t="s">
        <v>16</v>
      </c>
      <c r="I41" s="56" t="s">
        <v>16</v>
      </c>
      <c r="J41" s="56" t="s">
        <v>16</v>
      </c>
      <c r="K41" s="56" t="s">
        <v>16</v>
      </c>
      <c r="L41" s="56" t="s">
        <v>16</v>
      </c>
      <c r="M41" s="56" t="s">
        <v>87</v>
      </c>
      <c r="N41" s="56" t="s">
        <v>88</v>
      </c>
      <c r="O41" s="56" t="s">
        <v>45</v>
      </c>
      <c r="P41" s="57" t="s">
        <v>168</v>
      </c>
      <c r="Q41" s="59" t="s">
        <v>16</v>
      </c>
      <c r="R41" s="59" t="s">
        <v>16</v>
      </c>
      <c r="S41" s="60">
        <v>2145851163.77</v>
      </c>
      <c r="T41" s="60">
        <v>1649533866.3599999</v>
      </c>
      <c r="U41" s="60">
        <v>1649533866.3599999</v>
      </c>
      <c r="V41" s="60">
        <v>1649533866.3599999</v>
      </c>
    </row>
    <row r="42" spans="1:22" ht="30.4" x14ac:dyDescent="0.45">
      <c r="A42" s="56" t="s">
        <v>85</v>
      </c>
      <c r="B42" s="57" t="s">
        <v>86</v>
      </c>
      <c r="C42" s="58" t="s">
        <v>145</v>
      </c>
      <c r="D42" s="56" t="s">
        <v>66</v>
      </c>
      <c r="E42" s="56" t="s">
        <v>80</v>
      </c>
      <c r="F42" s="56" t="s">
        <v>67</v>
      </c>
      <c r="G42" s="56" t="s">
        <v>84</v>
      </c>
      <c r="H42" s="56" t="s">
        <v>16</v>
      </c>
      <c r="I42" s="56" t="s">
        <v>16</v>
      </c>
      <c r="J42" s="56" t="s">
        <v>16</v>
      </c>
      <c r="K42" s="56" t="s">
        <v>16</v>
      </c>
      <c r="L42" s="56" t="s">
        <v>16</v>
      </c>
      <c r="M42" s="56" t="s">
        <v>87</v>
      </c>
      <c r="N42" s="56" t="s">
        <v>90</v>
      </c>
      <c r="O42" s="56" t="s">
        <v>45</v>
      </c>
      <c r="P42" s="57" t="s">
        <v>168</v>
      </c>
      <c r="Q42" s="59" t="s">
        <v>16</v>
      </c>
      <c r="R42" s="59" t="s">
        <v>16</v>
      </c>
      <c r="S42" s="60">
        <v>313924918.73000002</v>
      </c>
      <c r="T42" s="60">
        <v>101963441.03</v>
      </c>
      <c r="U42" s="60">
        <v>101963441.03</v>
      </c>
      <c r="V42" s="60">
        <v>101963441.03</v>
      </c>
    </row>
    <row r="43" spans="1:22" ht="30.4" x14ac:dyDescent="0.45">
      <c r="A43" s="56" t="s">
        <v>85</v>
      </c>
      <c r="B43" s="57" t="s">
        <v>86</v>
      </c>
      <c r="C43" s="58" t="s">
        <v>156</v>
      </c>
      <c r="D43" s="56" t="s">
        <v>66</v>
      </c>
      <c r="E43" s="56" t="s">
        <v>80</v>
      </c>
      <c r="F43" s="56" t="s">
        <v>67</v>
      </c>
      <c r="G43" s="56" t="s">
        <v>78</v>
      </c>
      <c r="H43" s="56" t="s">
        <v>16</v>
      </c>
      <c r="I43" s="56" t="s">
        <v>16</v>
      </c>
      <c r="J43" s="56" t="s">
        <v>16</v>
      </c>
      <c r="K43" s="56" t="s">
        <v>16</v>
      </c>
      <c r="L43" s="56" t="s">
        <v>16</v>
      </c>
      <c r="M43" s="56" t="s">
        <v>87</v>
      </c>
      <c r="N43" s="56" t="s">
        <v>88</v>
      </c>
      <c r="O43" s="56" t="s">
        <v>45</v>
      </c>
      <c r="P43" s="57" t="s">
        <v>169</v>
      </c>
      <c r="Q43" s="59" t="s">
        <v>16</v>
      </c>
      <c r="R43" s="59" t="s">
        <v>16</v>
      </c>
      <c r="S43" s="60">
        <v>15946708977.379999</v>
      </c>
      <c r="T43" s="60">
        <v>15881635742.040001</v>
      </c>
      <c r="U43" s="60">
        <v>15881635742.040001</v>
      </c>
      <c r="V43" s="60">
        <v>15881635742.040001</v>
      </c>
    </row>
    <row r="44" spans="1:22" ht="20.25" x14ac:dyDescent="0.45">
      <c r="A44" s="56" t="s">
        <v>102</v>
      </c>
      <c r="B44" s="57" t="s">
        <v>103</v>
      </c>
      <c r="C44" s="58" t="s">
        <v>48</v>
      </c>
      <c r="D44" s="56" t="s">
        <v>41</v>
      </c>
      <c r="E44" s="56" t="s">
        <v>42</v>
      </c>
      <c r="F44" s="56" t="s">
        <v>42</v>
      </c>
      <c r="G44" s="56" t="s">
        <v>49</v>
      </c>
      <c r="H44" s="56"/>
      <c r="I44" s="56"/>
      <c r="J44" s="56"/>
      <c r="K44" s="56"/>
      <c r="L44" s="56"/>
      <c r="M44" s="56" t="s">
        <v>43</v>
      </c>
      <c r="N44" s="56" t="s">
        <v>44</v>
      </c>
      <c r="O44" s="56" t="s">
        <v>45</v>
      </c>
      <c r="P44" s="57" t="s">
        <v>50</v>
      </c>
      <c r="Q44" s="59" t="s">
        <v>16</v>
      </c>
      <c r="R44" s="59" t="s">
        <v>16</v>
      </c>
      <c r="S44" s="60">
        <v>374473825.10000002</v>
      </c>
      <c r="T44" s="60">
        <v>369238885.10000002</v>
      </c>
      <c r="U44" s="60">
        <v>369238885.10000002</v>
      </c>
      <c r="V44" s="60">
        <v>369238885.10000002</v>
      </c>
    </row>
    <row r="45" spans="1:22" ht="20.25" x14ac:dyDescent="0.45">
      <c r="A45" s="56" t="s">
        <v>102</v>
      </c>
      <c r="B45" s="57" t="s">
        <v>103</v>
      </c>
      <c r="C45" s="58" t="s">
        <v>148</v>
      </c>
      <c r="D45" s="56" t="s">
        <v>41</v>
      </c>
      <c r="E45" s="56" t="s">
        <v>47</v>
      </c>
      <c r="F45" s="56"/>
      <c r="G45" s="56"/>
      <c r="H45" s="56"/>
      <c r="I45" s="56"/>
      <c r="J45" s="56"/>
      <c r="K45" s="56"/>
      <c r="L45" s="56"/>
      <c r="M45" s="56" t="s">
        <v>43</v>
      </c>
      <c r="N45" s="56" t="s">
        <v>44</v>
      </c>
      <c r="O45" s="56" t="s">
        <v>45</v>
      </c>
      <c r="P45" s="57" t="s">
        <v>149</v>
      </c>
      <c r="Q45" s="59" t="s">
        <v>16</v>
      </c>
      <c r="R45" s="59" t="s">
        <v>16</v>
      </c>
      <c r="S45" s="60">
        <v>38958159317.400002</v>
      </c>
      <c r="T45" s="60">
        <v>26278789997.400002</v>
      </c>
      <c r="U45" s="60">
        <v>26278789997.400002</v>
      </c>
      <c r="V45" s="60">
        <v>26278557260.400002</v>
      </c>
    </row>
    <row r="46" spans="1:22" ht="20.25" x14ac:dyDescent="0.45">
      <c r="A46" s="56" t="s">
        <v>102</v>
      </c>
      <c r="B46" s="57" t="s">
        <v>103</v>
      </c>
      <c r="C46" s="58" t="s">
        <v>148</v>
      </c>
      <c r="D46" s="56" t="s">
        <v>41</v>
      </c>
      <c r="E46" s="56" t="s">
        <v>47</v>
      </c>
      <c r="F46" s="56"/>
      <c r="G46" s="56"/>
      <c r="H46" s="56"/>
      <c r="I46" s="56"/>
      <c r="J46" s="56"/>
      <c r="K46" s="56"/>
      <c r="L46" s="56"/>
      <c r="M46" s="56" t="s">
        <v>87</v>
      </c>
      <c r="N46" s="56" t="s">
        <v>89</v>
      </c>
      <c r="O46" s="56" t="s">
        <v>45</v>
      </c>
      <c r="P46" s="57" t="s">
        <v>149</v>
      </c>
      <c r="Q46" s="59" t="s">
        <v>16</v>
      </c>
      <c r="R46" s="59" t="s">
        <v>16</v>
      </c>
      <c r="S46" s="60">
        <v>178982448.86000001</v>
      </c>
      <c r="T46" s="60">
        <v>178982448.86000001</v>
      </c>
      <c r="U46" s="60">
        <v>178749712.86000001</v>
      </c>
      <c r="V46" s="60">
        <v>178749712.86000001</v>
      </c>
    </row>
    <row r="47" spans="1:22" ht="20.25" x14ac:dyDescent="0.45">
      <c r="A47" s="56" t="s">
        <v>102</v>
      </c>
      <c r="B47" s="57" t="s">
        <v>103</v>
      </c>
      <c r="C47" s="58" t="s">
        <v>104</v>
      </c>
      <c r="D47" s="56" t="s">
        <v>41</v>
      </c>
      <c r="E47" s="56" t="s">
        <v>49</v>
      </c>
      <c r="F47" s="56" t="s">
        <v>49</v>
      </c>
      <c r="G47" s="56" t="s">
        <v>42</v>
      </c>
      <c r="H47" s="56" t="s">
        <v>105</v>
      </c>
      <c r="I47" s="56"/>
      <c r="J47" s="56"/>
      <c r="K47" s="56"/>
      <c r="L47" s="56"/>
      <c r="M47" s="56" t="s">
        <v>43</v>
      </c>
      <c r="N47" s="56" t="s">
        <v>44</v>
      </c>
      <c r="O47" s="56" t="s">
        <v>45</v>
      </c>
      <c r="P47" s="57" t="s">
        <v>106</v>
      </c>
      <c r="Q47" s="59" t="s">
        <v>16</v>
      </c>
      <c r="R47" s="59" t="s">
        <v>16</v>
      </c>
      <c r="S47" s="60">
        <v>2223838161.9899998</v>
      </c>
      <c r="T47" s="60">
        <v>2223838161.9899998</v>
      </c>
      <c r="U47" s="60">
        <v>2223838161.9899998</v>
      </c>
      <c r="V47" s="60">
        <v>2223838161.9899998</v>
      </c>
    </row>
    <row r="48" spans="1:22" ht="20.25" x14ac:dyDescent="0.45">
      <c r="A48" s="56" t="s">
        <v>102</v>
      </c>
      <c r="B48" s="57" t="s">
        <v>103</v>
      </c>
      <c r="C48" s="58" t="s">
        <v>104</v>
      </c>
      <c r="D48" s="56" t="s">
        <v>41</v>
      </c>
      <c r="E48" s="56" t="s">
        <v>49</v>
      </c>
      <c r="F48" s="56" t="s">
        <v>49</v>
      </c>
      <c r="G48" s="56" t="s">
        <v>42</v>
      </c>
      <c r="H48" s="56" t="s">
        <v>105</v>
      </c>
      <c r="I48" s="56"/>
      <c r="J48" s="56"/>
      <c r="K48" s="56"/>
      <c r="L48" s="56"/>
      <c r="M48" s="56" t="s">
        <v>87</v>
      </c>
      <c r="N48" s="56" t="s">
        <v>89</v>
      </c>
      <c r="O48" s="56" t="s">
        <v>45</v>
      </c>
      <c r="P48" s="57" t="s">
        <v>106</v>
      </c>
      <c r="Q48" s="59" t="s">
        <v>16</v>
      </c>
      <c r="R48" s="59" t="s">
        <v>16</v>
      </c>
      <c r="S48" s="60">
        <v>12657197</v>
      </c>
      <c r="T48" s="60">
        <v>12657197</v>
      </c>
      <c r="U48" s="60">
        <v>12657197</v>
      </c>
      <c r="V48" s="60">
        <v>12657197</v>
      </c>
    </row>
    <row r="49" spans="1:22" ht="30.4" x14ac:dyDescent="0.45">
      <c r="A49" s="56" t="s">
        <v>102</v>
      </c>
      <c r="B49" s="57" t="s">
        <v>103</v>
      </c>
      <c r="C49" s="58" t="s">
        <v>107</v>
      </c>
      <c r="D49" s="56" t="s">
        <v>41</v>
      </c>
      <c r="E49" s="56" t="s">
        <v>49</v>
      </c>
      <c r="F49" s="56" t="s">
        <v>49</v>
      </c>
      <c r="G49" s="56" t="s">
        <v>42</v>
      </c>
      <c r="H49" s="56" t="s">
        <v>108</v>
      </c>
      <c r="I49" s="56"/>
      <c r="J49" s="56"/>
      <c r="K49" s="56"/>
      <c r="L49" s="56"/>
      <c r="M49" s="56" t="s">
        <v>43</v>
      </c>
      <c r="N49" s="56" t="s">
        <v>44</v>
      </c>
      <c r="O49" s="56" t="s">
        <v>45</v>
      </c>
      <c r="P49" s="57" t="s">
        <v>109</v>
      </c>
      <c r="Q49" s="59" t="s">
        <v>16</v>
      </c>
      <c r="R49" s="59" t="s">
        <v>16</v>
      </c>
      <c r="S49" s="60">
        <v>7354617.5</v>
      </c>
      <c r="T49" s="60">
        <v>7354617.5</v>
      </c>
      <c r="U49" s="60">
        <v>7354617.5</v>
      </c>
      <c r="V49" s="60">
        <v>7354617.5</v>
      </c>
    </row>
    <row r="50" spans="1:22" ht="20.25" x14ac:dyDescent="0.45">
      <c r="A50" s="56" t="s">
        <v>102</v>
      </c>
      <c r="B50" s="57" t="s">
        <v>103</v>
      </c>
      <c r="C50" s="58" t="s">
        <v>170</v>
      </c>
      <c r="D50" s="56" t="s">
        <v>41</v>
      </c>
      <c r="E50" s="56" t="s">
        <v>49</v>
      </c>
      <c r="F50" s="56" t="s">
        <v>49</v>
      </c>
      <c r="G50" s="56" t="s">
        <v>42</v>
      </c>
      <c r="H50" s="56" t="s">
        <v>171</v>
      </c>
      <c r="I50" s="56"/>
      <c r="J50" s="56"/>
      <c r="K50" s="56"/>
      <c r="L50" s="56"/>
      <c r="M50" s="56" t="s">
        <v>43</v>
      </c>
      <c r="N50" s="56" t="s">
        <v>44</v>
      </c>
      <c r="O50" s="56" t="s">
        <v>45</v>
      </c>
      <c r="P50" s="57" t="s">
        <v>172</v>
      </c>
      <c r="Q50" s="59" t="s">
        <v>16</v>
      </c>
      <c r="R50" s="59" t="s">
        <v>16</v>
      </c>
      <c r="S50" s="60">
        <v>45000000</v>
      </c>
      <c r="T50" s="60">
        <v>45000000</v>
      </c>
      <c r="U50" s="60">
        <v>45000000</v>
      </c>
      <c r="V50" s="60">
        <v>45000000</v>
      </c>
    </row>
    <row r="51" spans="1:22" ht="20.25" x14ac:dyDescent="0.45">
      <c r="A51" s="56" t="s">
        <v>102</v>
      </c>
      <c r="B51" s="57" t="s">
        <v>103</v>
      </c>
      <c r="C51" s="58" t="s">
        <v>150</v>
      </c>
      <c r="D51" s="56" t="s">
        <v>41</v>
      </c>
      <c r="E51" s="56" t="s">
        <v>49</v>
      </c>
      <c r="F51" s="56" t="s">
        <v>44</v>
      </c>
      <c r="G51" s="56"/>
      <c r="H51" s="56"/>
      <c r="I51" s="56"/>
      <c r="J51" s="56"/>
      <c r="K51" s="56"/>
      <c r="L51" s="56"/>
      <c r="M51" s="56" t="s">
        <v>43</v>
      </c>
      <c r="N51" s="56" t="s">
        <v>44</v>
      </c>
      <c r="O51" s="56" t="s">
        <v>45</v>
      </c>
      <c r="P51" s="57" t="s">
        <v>151</v>
      </c>
      <c r="Q51" s="59" t="s">
        <v>16</v>
      </c>
      <c r="R51" s="59" t="s">
        <v>16</v>
      </c>
      <c r="S51" s="60">
        <v>16081841762.68</v>
      </c>
      <c r="T51" s="60">
        <v>16011833176.68</v>
      </c>
      <c r="U51" s="60">
        <v>16011833176.68</v>
      </c>
      <c r="V51" s="60">
        <v>15996699185.68</v>
      </c>
    </row>
    <row r="52" spans="1:22" ht="20.25" x14ac:dyDescent="0.45">
      <c r="A52" s="56" t="s">
        <v>102</v>
      </c>
      <c r="B52" s="57" t="s">
        <v>103</v>
      </c>
      <c r="C52" s="58" t="s">
        <v>173</v>
      </c>
      <c r="D52" s="56" t="s">
        <v>41</v>
      </c>
      <c r="E52" s="56" t="s">
        <v>110</v>
      </c>
      <c r="F52" s="56"/>
      <c r="G52" s="56"/>
      <c r="H52" s="56"/>
      <c r="I52" s="56"/>
      <c r="J52" s="56"/>
      <c r="K52" s="56"/>
      <c r="L52" s="56"/>
      <c r="M52" s="56" t="s">
        <v>87</v>
      </c>
      <c r="N52" s="56" t="s">
        <v>89</v>
      </c>
      <c r="O52" s="56" t="s">
        <v>45</v>
      </c>
      <c r="P52" s="57" t="s">
        <v>174</v>
      </c>
      <c r="Q52" s="59" t="s">
        <v>16</v>
      </c>
      <c r="R52" s="59" t="s">
        <v>16</v>
      </c>
      <c r="S52" s="60">
        <v>1746763437.24</v>
      </c>
      <c r="T52" s="60">
        <v>1746763437.24</v>
      </c>
      <c r="U52" s="60">
        <v>1746683437.24</v>
      </c>
      <c r="V52" s="60">
        <v>1746683437.24</v>
      </c>
    </row>
    <row r="53" spans="1:22" ht="20.25" x14ac:dyDescent="0.45">
      <c r="A53" s="56" t="s">
        <v>102</v>
      </c>
      <c r="B53" s="57" t="s">
        <v>103</v>
      </c>
      <c r="C53" s="58" t="s">
        <v>111</v>
      </c>
      <c r="D53" s="56" t="s">
        <v>41</v>
      </c>
      <c r="E53" s="56" t="s">
        <v>65</v>
      </c>
      <c r="F53" s="56" t="s">
        <v>49</v>
      </c>
      <c r="G53" s="56"/>
      <c r="H53" s="56"/>
      <c r="I53" s="56"/>
      <c r="J53" s="56"/>
      <c r="K53" s="56"/>
      <c r="L53" s="56"/>
      <c r="M53" s="56" t="s">
        <v>43</v>
      </c>
      <c r="N53" s="56" t="s">
        <v>44</v>
      </c>
      <c r="O53" s="56" t="s">
        <v>45</v>
      </c>
      <c r="P53" s="57" t="s">
        <v>112</v>
      </c>
      <c r="Q53" s="59" t="s">
        <v>16</v>
      </c>
      <c r="R53" s="59" t="s">
        <v>16</v>
      </c>
      <c r="S53" s="60">
        <v>31442179</v>
      </c>
      <c r="T53" s="60">
        <v>31442179</v>
      </c>
      <c r="U53" s="60">
        <v>31442179</v>
      </c>
      <c r="V53" s="60">
        <v>31442179</v>
      </c>
    </row>
    <row r="54" spans="1:22" ht="30.4" x14ac:dyDescent="0.45">
      <c r="A54" s="56" t="s">
        <v>102</v>
      </c>
      <c r="B54" s="57" t="s">
        <v>103</v>
      </c>
      <c r="C54" s="58" t="s">
        <v>175</v>
      </c>
      <c r="D54" s="56" t="s">
        <v>66</v>
      </c>
      <c r="E54" s="56" t="s">
        <v>114</v>
      </c>
      <c r="F54" s="56" t="s">
        <v>67</v>
      </c>
      <c r="G54" s="56" t="s">
        <v>57</v>
      </c>
      <c r="H54" s="56"/>
      <c r="I54" s="56"/>
      <c r="J54" s="56"/>
      <c r="K54" s="56"/>
      <c r="L54" s="56"/>
      <c r="M54" s="56" t="s">
        <v>43</v>
      </c>
      <c r="N54" s="56" t="s">
        <v>57</v>
      </c>
      <c r="O54" s="56" t="s">
        <v>45</v>
      </c>
      <c r="P54" s="57" t="s">
        <v>176</v>
      </c>
      <c r="Q54" s="59" t="s">
        <v>16</v>
      </c>
      <c r="R54" s="59" t="s">
        <v>16</v>
      </c>
      <c r="S54" s="60">
        <v>158577200</v>
      </c>
      <c r="T54" s="60">
        <v>158577200</v>
      </c>
      <c r="U54" s="60">
        <v>158577200</v>
      </c>
      <c r="V54" s="60">
        <v>158577200</v>
      </c>
    </row>
    <row r="55" spans="1:22" ht="40.5" x14ac:dyDescent="0.45">
      <c r="A55" s="56" t="s">
        <v>102</v>
      </c>
      <c r="B55" s="57" t="s">
        <v>103</v>
      </c>
      <c r="C55" s="58" t="s">
        <v>79</v>
      </c>
      <c r="D55" s="56" t="s">
        <v>66</v>
      </c>
      <c r="E55" s="56" t="s">
        <v>80</v>
      </c>
      <c r="F55" s="56" t="s">
        <v>67</v>
      </c>
      <c r="G55" s="56" t="s">
        <v>81</v>
      </c>
      <c r="H55" s="56" t="s">
        <v>16</v>
      </c>
      <c r="I55" s="56" t="s">
        <v>16</v>
      </c>
      <c r="J55" s="56" t="s">
        <v>16</v>
      </c>
      <c r="K55" s="56" t="s">
        <v>16</v>
      </c>
      <c r="L55" s="56" t="s">
        <v>16</v>
      </c>
      <c r="M55" s="56" t="s">
        <v>43</v>
      </c>
      <c r="N55" s="56" t="s">
        <v>57</v>
      </c>
      <c r="O55" s="56" t="s">
        <v>45</v>
      </c>
      <c r="P55" s="57" t="s">
        <v>147</v>
      </c>
      <c r="Q55" s="59" t="s">
        <v>16</v>
      </c>
      <c r="R55" s="59" t="s">
        <v>16</v>
      </c>
      <c r="S55" s="60">
        <v>367619234</v>
      </c>
      <c r="T55" s="60">
        <v>367619234</v>
      </c>
      <c r="U55" s="60">
        <v>367619234</v>
      </c>
      <c r="V55" s="60">
        <v>367619234</v>
      </c>
    </row>
    <row r="56" spans="1:22" ht="30.4" x14ac:dyDescent="0.45">
      <c r="A56" s="56" t="s">
        <v>102</v>
      </c>
      <c r="B56" s="57" t="s">
        <v>103</v>
      </c>
      <c r="C56" s="58" t="s">
        <v>82</v>
      </c>
      <c r="D56" s="56" t="s">
        <v>66</v>
      </c>
      <c r="E56" s="56" t="s">
        <v>80</v>
      </c>
      <c r="F56" s="56" t="s">
        <v>67</v>
      </c>
      <c r="G56" s="56" t="s">
        <v>83</v>
      </c>
      <c r="H56" s="56"/>
      <c r="I56" s="56"/>
      <c r="J56" s="56"/>
      <c r="K56" s="56"/>
      <c r="L56" s="56"/>
      <c r="M56" s="56" t="s">
        <v>43</v>
      </c>
      <c r="N56" s="56" t="s">
        <v>57</v>
      </c>
      <c r="O56" s="56" t="s">
        <v>45</v>
      </c>
      <c r="P56" s="57" t="s">
        <v>177</v>
      </c>
      <c r="Q56" s="59" t="s">
        <v>16</v>
      </c>
      <c r="R56" s="59" t="s">
        <v>16</v>
      </c>
      <c r="S56" s="60">
        <v>512104000</v>
      </c>
      <c r="T56" s="60">
        <v>512104000</v>
      </c>
      <c r="U56" s="60">
        <v>512104000</v>
      </c>
      <c r="V56" s="60">
        <v>512104000</v>
      </c>
    </row>
    <row r="57" spans="1:22" ht="30.4" x14ac:dyDescent="0.45">
      <c r="A57" s="56" t="s">
        <v>178</v>
      </c>
      <c r="B57" s="57" t="s">
        <v>179</v>
      </c>
      <c r="C57" s="58" t="s">
        <v>148</v>
      </c>
      <c r="D57" s="56" t="s">
        <v>41</v>
      </c>
      <c r="E57" s="56" t="s">
        <v>47</v>
      </c>
      <c r="F57" s="56"/>
      <c r="G57" s="56"/>
      <c r="H57" s="56"/>
      <c r="I57" s="56"/>
      <c r="J57" s="56"/>
      <c r="K57" s="56"/>
      <c r="L57" s="56"/>
      <c r="M57" s="56" t="s">
        <v>43</v>
      </c>
      <c r="N57" s="56" t="s">
        <v>44</v>
      </c>
      <c r="O57" s="56" t="s">
        <v>45</v>
      </c>
      <c r="P57" s="57" t="s">
        <v>149</v>
      </c>
      <c r="Q57" s="59" t="s">
        <v>16</v>
      </c>
      <c r="R57" s="59" t="s">
        <v>16</v>
      </c>
      <c r="S57" s="60">
        <v>2084702177.95</v>
      </c>
      <c r="T57" s="60">
        <v>2084702177.95</v>
      </c>
      <c r="U57" s="60">
        <v>2084702177.95</v>
      </c>
      <c r="V57" s="60">
        <v>2084702177.95</v>
      </c>
    </row>
    <row r="58" spans="1:22" ht="30.4" x14ac:dyDescent="0.45">
      <c r="A58" s="56" t="s">
        <v>178</v>
      </c>
      <c r="B58" s="57" t="s">
        <v>179</v>
      </c>
      <c r="C58" s="58" t="s">
        <v>180</v>
      </c>
      <c r="D58" s="56" t="s">
        <v>41</v>
      </c>
      <c r="E58" s="56" t="s">
        <v>49</v>
      </c>
      <c r="F58" s="56" t="s">
        <v>49</v>
      </c>
      <c r="G58" s="56" t="s">
        <v>42</v>
      </c>
      <c r="H58" s="56" t="s">
        <v>181</v>
      </c>
      <c r="I58" s="56"/>
      <c r="J58" s="56"/>
      <c r="K58" s="56"/>
      <c r="L58" s="56"/>
      <c r="M58" s="56" t="s">
        <v>43</v>
      </c>
      <c r="N58" s="56" t="s">
        <v>44</v>
      </c>
      <c r="O58" s="56" t="s">
        <v>45</v>
      </c>
      <c r="P58" s="57" t="s">
        <v>182</v>
      </c>
      <c r="Q58" s="59" t="s">
        <v>16</v>
      </c>
      <c r="R58" s="59" t="s">
        <v>16</v>
      </c>
      <c r="S58" s="60">
        <v>7770953</v>
      </c>
      <c r="T58" s="60">
        <v>7770953</v>
      </c>
      <c r="U58" s="60">
        <v>7770953</v>
      </c>
      <c r="V58" s="60">
        <v>7770953</v>
      </c>
    </row>
    <row r="59" spans="1:22" ht="30.4" x14ac:dyDescent="0.45">
      <c r="A59" s="56" t="s">
        <v>178</v>
      </c>
      <c r="B59" s="57" t="s">
        <v>179</v>
      </c>
      <c r="C59" s="58" t="s">
        <v>183</v>
      </c>
      <c r="D59" s="56" t="s">
        <v>66</v>
      </c>
      <c r="E59" s="56" t="s">
        <v>184</v>
      </c>
      <c r="F59" s="56" t="s">
        <v>67</v>
      </c>
      <c r="G59" s="56" t="s">
        <v>116</v>
      </c>
      <c r="H59" s="56"/>
      <c r="I59" s="56"/>
      <c r="J59" s="56"/>
      <c r="K59" s="56"/>
      <c r="L59" s="56"/>
      <c r="M59" s="56" t="s">
        <v>43</v>
      </c>
      <c r="N59" s="56" t="s">
        <v>70</v>
      </c>
      <c r="O59" s="56" t="s">
        <v>45</v>
      </c>
      <c r="P59" s="57" t="s">
        <v>185</v>
      </c>
      <c r="Q59" s="59" t="s">
        <v>16</v>
      </c>
      <c r="R59" s="59" t="s">
        <v>16</v>
      </c>
      <c r="S59" s="60">
        <v>121073456</v>
      </c>
      <c r="T59" s="60">
        <v>121073456</v>
      </c>
      <c r="U59" s="60">
        <v>121073456</v>
      </c>
      <c r="V59" s="60">
        <v>121073456</v>
      </c>
    </row>
    <row r="60" spans="1:22" ht="30.4" x14ac:dyDescent="0.45">
      <c r="A60" s="56" t="s">
        <v>117</v>
      </c>
      <c r="B60" s="57" t="s">
        <v>118</v>
      </c>
      <c r="C60" s="58" t="s">
        <v>40</v>
      </c>
      <c r="D60" s="56" t="s">
        <v>41</v>
      </c>
      <c r="E60" s="56" t="s">
        <v>42</v>
      </c>
      <c r="F60" s="56" t="s">
        <v>42</v>
      </c>
      <c r="G60" s="56" t="s">
        <v>42</v>
      </c>
      <c r="H60" s="56"/>
      <c r="I60" s="56"/>
      <c r="J60" s="56"/>
      <c r="K60" s="56"/>
      <c r="L60" s="56"/>
      <c r="M60" s="56" t="s">
        <v>43</v>
      </c>
      <c r="N60" s="56" t="s">
        <v>44</v>
      </c>
      <c r="O60" s="56" t="s">
        <v>45</v>
      </c>
      <c r="P60" s="57" t="s">
        <v>46</v>
      </c>
      <c r="Q60" s="59" t="s">
        <v>16</v>
      </c>
      <c r="R60" s="59" t="s">
        <v>16</v>
      </c>
      <c r="S60" s="60">
        <v>0</v>
      </c>
      <c r="T60" s="60">
        <v>0</v>
      </c>
      <c r="U60" s="60">
        <v>0</v>
      </c>
      <c r="V60" s="60">
        <v>0</v>
      </c>
    </row>
    <row r="61" spans="1:22" ht="30.4" x14ac:dyDescent="0.45">
      <c r="A61" s="56" t="s">
        <v>117</v>
      </c>
      <c r="B61" s="57" t="s">
        <v>118</v>
      </c>
      <c r="C61" s="58" t="s">
        <v>48</v>
      </c>
      <c r="D61" s="56" t="s">
        <v>41</v>
      </c>
      <c r="E61" s="56" t="s">
        <v>42</v>
      </c>
      <c r="F61" s="56" t="s">
        <v>42</v>
      </c>
      <c r="G61" s="56" t="s">
        <v>49</v>
      </c>
      <c r="H61" s="56"/>
      <c r="I61" s="56"/>
      <c r="J61" s="56"/>
      <c r="K61" s="56"/>
      <c r="L61" s="56"/>
      <c r="M61" s="56" t="s">
        <v>43</v>
      </c>
      <c r="N61" s="56" t="s">
        <v>44</v>
      </c>
      <c r="O61" s="56" t="s">
        <v>45</v>
      </c>
      <c r="P61" s="57" t="s">
        <v>50</v>
      </c>
      <c r="Q61" s="59" t="s">
        <v>16</v>
      </c>
      <c r="R61" s="59" t="s">
        <v>16</v>
      </c>
      <c r="S61" s="60">
        <v>0</v>
      </c>
      <c r="T61" s="60">
        <v>0</v>
      </c>
      <c r="U61" s="60">
        <v>0</v>
      </c>
      <c r="V61" s="60">
        <v>0</v>
      </c>
    </row>
    <row r="62" spans="1:22" ht="30.4" x14ac:dyDescent="0.45">
      <c r="A62" s="56" t="s">
        <v>117</v>
      </c>
      <c r="B62" s="57" t="s">
        <v>118</v>
      </c>
      <c r="C62" s="58" t="s">
        <v>148</v>
      </c>
      <c r="D62" s="56" t="s">
        <v>41</v>
      </c>
      <c r="E62" s="56" t="s">
        <v>47</v>
      </c>
      <c r="F62" s="56"/>
      <c r="G62" s="56"/>
      <c r="H62" s="56"/>
      <c r="I62" s="56"/>
      <c r="J62" s="56"/>
      <c r="K62" s="56"/>
      <c r="L62" s="56"/>
      <c r="M62" s="56" t="s">
        <v>43</v>
      </c>
      <c r="N62" s="56" t="s">
        <v>44</v>
      </c>
      <c r="O62" s="56" t="s">
        <v>45</v>
      </c>
      <c r="P62" s="57" t="s">
        <v>149</v>
      </c>
      <c r="Q62" s="59" t="s">
        <v>16</v>
      </c>
      <c r="R62" s="59" t="s">
        <v>16</v>
      </c>
      <c r="S62" s="60">
        <v>16230142017.98</v>
      </c>
      <c r="T62" s="60">
        <v>12391478489.32</v>
      </c>
      <c r="U62" s="60">
        <v>12391478489.32</v>
      </c>
      <c r="V62" s="60">
        <v>12391478489.32</v>
      </c>
    </row>
    <row r="63" spans="1:22" ht="30.4" x14ac:dyDescent="0.45">
      <c r="A63" s="56" t="s">
        <v>117</v>
      </c>
      <c r="B63" s="57" t="s">
        <v>118</v>
      </c>
      <c r="C63" s="58" t="s">
        <v>119</v>
      </c>
      <c r="D63" s="56" t="s">
        <v>41</v>
      </c>
      <c r="E63" s="56" t="s">
        <v>49</v>
      </c>
      <c r="F63" s="56" t="s">
        <v>60</v>
      </c>
      <c r="G63" s="56" t="s">
        <v>42</v>
      </c>
      <c r="H63" s="56" t="s">
        <v>120</v>
      </c>
      <c r="I63" s="56"/>
      <c r="J63" s="56"/>
      <c r="K63" s="56"/>
      <c r="L63" s="56"/>
      <c r="M63" s="56" t="s">
        <v>43</v>
      </c>
      <c r="N63" s="56" t="s">
        <v>44</v>
      </c>
      <c r="O63" s="56" t="s">
        <v>45</v>
      </c>
      <c r="P63" s="57" t="s">
        <v>121</v>
      </c>
      <c r="Q63" s="59" t="s">
        <v>16</v>
      </c>
      <c r="R63" s="59" t="s">
        <v>16</v>
      </c>
      <c r="S63" s="60">
        <v>58261737475.660004</v>
      </c>
      <c r="T63" s="60">
        <v>58261737475.660004</v>
      </c>
      <c r="U63" s="60">
        <v>58261737475.660004</v>
      </c>
      <c r="V63" s="60">
        <v>58261737475.660004</v>
      </c>
    </row>
    <row r="64" spans="1:22" ht="30.4" x14ac:dyDescent="0.45">
      <c r="A64" s="56" t="s">
        <v>117</v>
      </c>
      <c r="B64" s="57" t="s">
        <v>118</v>
      </c>
      <c r="C64" s="58" t="s">
        <v>122</v>
      </c>
      <c r="D64" s="56" t="s">
        <v>41</v>
      </c>
      <c r="E64" s="56" t="s">
        <v>49</v>
      </c>
      <c r="F64" s="56" t="s">
        <v>60</v>
      </c>
      <c r="G64" s="56" t="s">
        <v>42</v>
      </c>
      <c r="H64" s="56" t="s">
        <v>91</v>
      </c>
      <c r="I64" s="56"/>
      <c r="J64" s="56"/>
      <c r="K64" s="56"/>
      <c r="L64" s="56"/>
      <c r="M64" s="56" t="s">
        <v>43</v>
      </c>
      <c r="N64" s="56" t="s">
        <v>44</v>
      </c>
      <c r="O64" s="56" t="s">
        <v>45</v>
      </c>
      <c r="P64" s="57" t="s">
        <v>123</v>
      </c>
      <c r="Q64" s="59" t="s">
        <v>16</v>
      </c>
      <c r="R64" s="59" t="s">
        <v>16</v>
      </c>
      <c r="S64" s="60">
        <v>230703583778.95999</v>
      </c>
      <c r="T64" s="60">
        <v>214224780008.78</v>
      </c>
      <c r="U64" s="60">
        <v>212948278155.69</v>
      </c>
      <c r="V64" s="60">
        <v>212948278155.69</v>
      </c>
    </row>
    <row r="65" spans="1:22" ht="30.4" x14ac:dyDescent="0.45">
      <c r="A65" s="56" t="s">
        <v>117</v>
      </c>
      <c r="B65" s="57" t="s">
        <v>118</v>
      </c>
      <c r="C65" s="58" t="s">
        <v>63</v>
      </c>
      <c r="D65" s="56" t="s">
        <v>41</v>
      </c>
      <c r="E65" s="56" t="s">
        <v>49</v>
      </c>
      <c r="F65" s="56" t="s">
        <v>60</v>
      </c>
      <c r="G65" s="56" t="s">
        <v>47</v>
      </c>
      <c r="H65" s="56" t="s">
        <v>61</v>
      </c>
      <c r="I65" s="56"/>
      <c r="J65" s="56"/>
      <c r="K65" s="56"/>
      <c r="L65" s="56"/>
      <c r="M65" s="56" t="s">
        <v>43</v>
      </c>
      <c r="N65" s="56" t="s">
        <v>44</v>
      </c>
      <c r="O65" s="56" t="s">
        <v>45</v>
      </c>
      <c r="P65" s="57" t="s">
        <v>64</v>
      </c>
      <c r="Q65" s="59" t="s">
        <v>16</v>
      </c>
      <c r="R65" s="59" t="s">
        <v>16</v>
      </c>
      <c r="S65" s="60">
        <v>0</v>
      </c>
      <c r="T65" s="60">
        <v>0</v>
      </c>
      <c r="U65" s="60">
        <v>0</v>
      </c>
      <c r="V65" s="60">
        <v>0</v>
      </c>
    </row>
    <row r="66" spans="1:22" ht="30.4" x14ac:dyDescent="0.45">
      <c r="A66" s="56" t="s">
        <v>117</v>
      </c>
      <c r="B66" s="57" t="s">
        <v>118</v>
      </c>
      <c r="C66" s="58" t="s">
        <v>150</v>
      </c>
      <c r="D66" s="56" t="s">
        <v>41</v>
      </c>
      <c r="E66" s="56" t="s">
        <v>49</v>
      </c>
      <c r="F66" s="56" t="s">
        <v>44</v>
      </c>
      <c r="G66" s="56"/>
      <c r="H66" s="56"/>
      <c r="I66" s="56"/>
      <c r="J66" s="56"/>
      <c r="K66" s="56"/>
      <c r="L66" s="56"/>
      <c r="M66" s="56" t="s">
        <v>43</v>
      </c>
      <c r="N66" s="56" t="s">
        <v>44</v>
      </c>
      <c r="O66" s="56" t="s">
        <v>45</v>
      </c>
      <c r="P66" s="57" t="s">
        <v>151</v>
      </c>
      <c r="Q66" s="59" t="s">
        <v>16</v>
      </c>
      <c r="R66" s="59" t="s">
        <v>16</v>
      </c>
      <c r="S66" s="60">
        <v>22445000</v>
      </c>
      <c r="T66" s="60">
        <v>22445000</v>
      </c>
      <c r="U66" s="60">
        <v>22445000</v>
      </c>
      <c r="V66" s="60">
        <v>22445000</v>
      </c>
    </row>
    <row r="67" spans="1:22" ht="40.5" x14ac:dyDescent="0.45">
      <c r="A67" s="56" t="s">
        <v>117</v>
      </c>
      <c r="B67" s="57" t="s">
        <v>118</v>
      </c>
      <c r="C67" s="58" t="s">
        <v>113</v>
      </c>
      <c r="D67" s="56" t="s">
        <v>66</v>
      </c>
      <c r="E67" s="56" t="s">
        <v>114</v>
      </c>
      <c r="F67" s="56" t="s">
        <v>67</v>
      </c>
      <c r="G67" s="56" t="s">
        <v>81</v>
      </c>
      <c r="H67" s="56"/>
      <c r="I67" s="56"/>
      <c r="J67" s="56"/>
      <c r="K67" s="56"/>
      <c r="L67" s="56"/>
      <c r="M67" s="56" t="s">
        <v>43</v>
      </c>
      <c r="N67" s="56" t="s">
        <v>57</v>
      </c>
      <c r="O67" s="56" t="s">
        <v>45</v>
      </c>
      <c r="P67" s="57" t="s">
        <v>124</v>
      </c>
      <c r="Q67" s="59" t="s">
        <v>16</v>
      </c>
      <c r="R67" s="59" t="s">
        <v>16</v>
      </c>
      <c r="S67" s="60">
        <v>1409211584</v>
      </c>
      <c r="T67" s="60">
        <v>388929510</v>
      </c>
      <c r="U67" s="60">
        <v>388929510</v>
      </c>
      <c r="V67" s="60">
        <v>388929510</v>
      </c>
    </row>
    <row r="68" spans="1:22" ht="40.5" x14ac:dyDescent="0.45">
      <c r="A68" s="56" t="s">
        <v>117</v>
      </c>
      <c r="B68" s="57" t="s">
        <v>118</v>
      </c>
      <c r="C68" s="58" t="s">
        <v>113</v>
      </c>
      <c r="D68" s="56" t="s">
        <v>66</v>
      </c>
      <c r="E68" s="56" t="s">
        <v>114</v>
      </c>
      <c r="F68" s="56" t="s">
        <v>67</v>
      </c>
      <c r="G68" s="56" t="s">
        <v>81</v>
      </c>
      <c r="H68" s="56"/>
      <c r="I68" s="56"/>
      <c r="J68" s="56"/>
      <c r="K68" s="56"/>
      <c r="L68" s="56"/>
      <c r="M68" s="56" t="s">
        <v>43</v>
      </c>
      <c r="N68" s="56" t="s">
        <v>51</v>
      </c>
      <c r="O68" s="56" t="s">
        <v>45</v>
      </c>
      <c r="P68" s="57" t="s">
        <v>124</v>
      </c>
      <c r="Q68" s="59" t="s">
        <v>16</v>
      </c>
      <c r="R68" s="59" t="s">
        <v>16</v>
      </c>
      <c r="S68" s="60">
        <v>217831806235.64001</v>
      </c>
      <c r="T68" s="60">
        <v>43070835260.379997</v>
      </c>
      <c r="U68" s="60">
        <v>42686383475.160004</v>
      </c>
      <c r="V68" s="60">
        <v>42686383475.160004</v>
      </c>
    </row>
    <row r="69" spans="1:22" ht="30.4" x14ac:dyDescent="0.45">
      <c r="A69" s="56" t="s">
        <v>117</v>
      </c>
      <c r="B69" s="57" t="s">
        <v>118</v>
      </c>
      <c r="C69" s="58" t="s">
        <v>115</v>
      </c>
      <c r="D69" s="56" t="s">
        <v>66</v>
      </c>
      <c r="E69" s="56" t="s">
        <v>114</v>
      </c>
      <c r="F69" s="56" t="s">
        <v>67</v>
      </c>
      <c r="G69" s="56" t="s">
        <v>83</v>
      </c>
      <c r="H69" s="56"/>
      <c r="I69" s="56"/>
      <c r="J69" s="56"/>
      <c r="K69" s="56"/>
      <c r="L69" s="56"/>
      <c r="M69" s="56" t="s">
        <v>43</v>
      </c>
      <c r="N69" s="56" t="s">
        <v>51</v>
      </c>
      <c r="O69" s="56" t="s">
        <v>45</v>
      </c>
      <c r="P69" s="57" t="s">
        <v>125</v>
      </c>
      <c r="Q69" s="59" t="s">
        <v>16</v>
      </c>
      <c r="R69" s="59" t="s">
        <v>16</v>
      </c>
      <c r="S69" s="60">
        <v>76654389417.369995</v>
      </c>
      <c r="T69" s="60">
        <v>39661423292.919998</v>
      </c>
      <c r="U69" s="60">
        <v>38986108670.260002</v>
      </c>
      <c r="V69" s="60">
        <v>38462947885.400002</v>
      </c>
    </row>
    <row r="70" spans="1:22" ht="30.4" x14ac:dyDescent="0.45">
      <c r="A70" s="56" t="s">
        <v>117</v>
      </c>
      <c r="B70" s="57" t="s">
        <v>118</v>
      </c>
      <c r="C70" s="58" t="s">
        <v>186</v>
      </c>
      <c r="D70" s="56" t="s">
        <v>66</v>
      </c>
      <c r="E70" s="56" t="s">
        <v>114</v>
      </c>
      <c r="F70" s="56" t="s">
        <v>67</v>
      </c>
      <c r="G70" s="56" t="s">
        <v>44</v>
      </c>
      <c r="H70" s="56"/>
      <c r="I70" s="56"/>
      <c r="J70" s="56"/>
      <c r="K70" s="56"/>
      <c r="L70" s="56"/>
      <c r="M70" s="56" t="s">
        <v>43</v>
      </c>
      <c r="N70" s="56" t="s">
        <v>51</v>
      </c>
      <c r="O70" s="56" t="s">
        <v>45</v>
      </c>
      <c r="P70" s="57" t="s">
        <v>187</v>
      </c>
      <c r="Q70" s="59" t="s">
        <v>16</v>
      </c>
      <c r="R70" s="59" t="s">
        <v>16</v>
      </c>
      <c r="S70" s="60">
        <v>5598852066</v>
      </c>
      <c r="T70" s="60">
        <v>1684528218</v>
      </c>
      <c r="U70" s="60">
        <v>1684528218</v>
      </c>
      <c r="V70" s="60">
        <v>1684528218</v>
      </c>
    </row>
    <row r="71" spans="1:22" ht="40.5" x14ac:dyDescent="0.45">
      <c r="A71" s="56" t="s">
        <v>117</v>
      </c>
      <c r="B71" s="57" t="s">
        <v>118</v>
      </c>
      <c r="C71" s="58" t="s">
        <v>126</v>
      </c>
      <c r="D71" s="56" t="s">
        <v>66</v>
      </c>
      <c r="E71" s="56" t="s">
        <v>80</v>
      </c>
      <c r="F71" s="56" t="s">
        <v>67</v>
      </c>
      <c r="G71" s="56" t="s">
        <v>116</v>
      </c>
      <c r="H71" s="56"/>
      <c r="I71" s="56"/>
      <c r="J71" s="56"/>
      <c r="K71" s="56"/>
      <c r="L71" s="56"/>
      <c r="M71" s="56" t="s">
        <v>43</v>
      </c>
      <c r="N71" s="56" t="s">
        <v>51</v>
      </c>
      <c r="O71" s="56" t="s">
        <v>45</v>
      </c>
      <c r="P71" s="57" t="s">
        <v>127</v>
      </c>
      <c r="Q71" s="59" t="s">
        <v>16</v>
      </c>
      <c r="R71" s="59" t="s">
        <v>16</v>
      </c>
      <c r="S71" s="60">
        <v>601074806</v>
      </c>
      <c r="T71" s="60">
        <v>478374806</v>
      </c>
      <c r="U71" s="60">
        <v>478374806</v>
      </c>
      <c r="V71" s="60">
        <v>478374806</v>
      </c>
    </row>
    <row r="72" spans="1:22" x14ac:dyDescent="0.45">
      <c r="A72" s="56" t="s">
        <v>16</v>
      </c>
      <c r="B72" s="57" t="s">
        <v>16</v>
      </c>
      <c r="C72" s="58" t="s">
        <v>16</v>
      </c>
      <c r="D72" s="56" t="s">
        <v>16</v>
      </c>
      <c r="E72" s="56" t="s">
        <v>16</v>
      </c>
      <c r="F72" s="56" t="s">
        <v>16</v>
      </c>
      <c r="G72" s="56" t="s">
        <v>16</v>
      </c>
      <c r="H72" s="56" t="s">
        <v>16</v>
      </c>
      <c r="I72" s="56" t="s">
        <v>16</v>
      </c>
      <c r="J72" s="56" t="s">
        <v>16</v>
      </c>
      <c r="K72" s="56" t="s">
        <v>16</v>
      </c>
      <c r="L72" s="56" t="s">
        <v>16</v>
      </c>
      <c r="M72" s="56" t="s">
        <v>16</v>
      </c>
      <c r="N72" s="56" t="s">
        <v>16</v>
      </c>
      <c r="O72" s="56" t="s">
        <v>16</v>
      </c>
      <c r="P72" s="57" t="s">
        <v>16</v>
      </c>
      <c r="Q72" s="59" t="s">
        <v>16</v>
      </c>
      <c r="R72" s="59" t="s">
        <v>16</v>
      </c>
      <c r="S72" s="60">
        <v>716601117617.47998</v>
      </c>
      <c r="T72" s="60">
        <v>461816663999.57001</v>
      </c>
      <c r="U72" s="60">
        <v>459480083002.59998</v>
      </c>
      <c r="V72" s="60">
        <v>458941555489.73999</v>
      </c>
    </row>
    <row r="73" spans="1:22" x14ac:dyDescent="0.45">
      <c r="A73" s="48" t="s">
        <v>16</v>
      </c>
      <c r="B73" s="52" t="s">
        <v>16</v>
      </c>
      <c r="C73" s="50" t="s">
        <v>16</v>
      </c>
      <c r="D73" s="48" t="s">
        <v>16</v>
      </c>
      <c r="E73" s="48" t="s">
        <v>16</v>
      </c>
      <c r="F73" s="48" t="s">
        <v>16</v>
      </c>
      <c r="G73" s="48" t="s">
        <v>16</v>
      </c>
      <c r="H73" s="48" t="s">
        <v>16</v>
      </c>
      <c r="I73" s="48" t="s">
        <v>16</v>
      </c>
      <c r="J73" s="48" t="s">
        <v>16</v>
      </c>
      <c r="K73" s="48" t="s">
        <v>16</v>
      </c>
      <c r="L73" s="48" t="s">
        <v>16</v>
      </c>
      <c r="M73" s="48" t="s">
        <v>16</v>
      </c>
      <c r="N73" s="48" t="s">
        <v>16</v>
      </c>
      <c r="O73" s="48" t="s">
        <v>16</v>
      </c>
      <c r="P73" s="49" t="s">
        <v>16</v>
      </c>
      <c r="Q73" s="51" t="s">
        <v>16</v>
      </c>
      <c r="R73" s="51" t="s">
        <v>16</v>
      </c>
      <c r="S73" s="53" t="s">
        <v>16</v>
      </c>
      <c r="T73" s="53" t="s">
        <v>16</v>
      </c>
      <c r="U73" s="53" t="s">
        <v>16</v>
      </c>
      <c r="V73" s="53" t="s">
        <v>16</v>
      </c>
    </row>
    <row r="74" spans="1:22" ht="0" hidden="1" customHeight="1" x14ac:dyDescent="0.45"/>
    <row r="75" spans="1:22" ht="33.950000000000003" customHeight="1" x14ac:dyDescent="0.4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111"/>
  <sheetViews>
    <sheetView showGridLines="0" tabSelected="1" view="pageBreakPreview" topLeftCell="A112" zoomScale="80" zoomScaleNormal="80" zoomScaleSheetLayoutView="80" workbookViewId="0">
      <selection activeCell="K16" sqref="K16"/>
    </sheetView>
  </sheetViews>
  <sheetFormatPr baseColWidth="10" defaultRowHeight="14.25" x14ac:dyDescent="0.45"/>
  <cols>
    <col min="1" max="1" width="3.265625" customWidth="1"/>
    <col min="2" max="2" width="49.73046875" customWidth="1"/>
    <col min="3" max="3" width="35.3984375" customWidth="1"/>
    <col min="4" max="4" width="31.73046875" customWidth="1"/>
    <col min="5" max="5" width="12" bestFit="1" customWidth="1"/>
    <col min="6" max="6" width="27.86328125" customWidth="1"/>
    <col min="7" max="7" width="12.265625" customWidth="1"/>
    <col min="8" max="8" width="3.59765625" customWidth="1"/>
  </cols>
  <sheetData>
    <row r="8" spans="2:7" ht="22.9" x14ac:dyDescent="0.6">
      <c r="C8" s="12"/>
      <c r="D8" s="61" t="s">
        <v>189</v>
      </c>
      <c r="E8" s="61"/>
      <c r="F8" s="61"/>
      <c r="G8" s="61"/>
    </row>
    <row r="12" spans="2:7" s="10" customFormat="1" ht="21" customHeight="1" x14ac:dyDescent="0.7">
      <c r="B12" s="63" t="s">
        <v>0</v>
      </c>
      <c r="C12" s="63"/>
      <c r="D12" s="63"/>
      <c r="E12" s="63"/>
      <c r="F12" s="63"/>
      <c r="G12" s="63"/>
    </row>
    <row r="13" spans="2:7" ht="9.75" customHeight="1" x14ac:dyDescent="0.45">
      <c r="B13" s="1"/>
      <c r="C13" s="1"/>
      <c r="D13" s="1"/>
      <c r="E13" s="1"/>
      <c r="F13" s="1"/>
      <c r="G13" s="1"/>
    </row>
    <row r="14" spans="2:7" s="2" customFormat="1" x14ac:dyDescent="0.45">
      <c r="B14" s="6" t="s">
        <v>1</v>
      </c>
      <c r="C14" s="6" t="s">
        <v>2</v>
      </c>
      <c r="D14" s="6" t="s">
        <v>4</v>
      </c>
      <c r="E14" s="6" t="s">
        <v>3</v>
      </c>
      <c r="F14" s="6" t="s">
        <v>5</v>
      </c>
      <c r="G14" s="6" t="s">
        <v>3</v>
      </c>
    </row>
    <row r="15" spans="2:7" ht="6" customHeight="1" x14ac:dyDescent="0.45">
      <c r="B15" s="3"/>
      <c r="C15" s="3"/>
      <c r="D15" s="3"/>
      <c r="E15" s="3"/>
      <c r="F15" s="3"/>
      <c r="G15" s="3"/>
    </row>
    <row r="16" spans="2:7" s="4" customFormat="1" ht="17.25" x14ac:dyDescent="0.45">
      <c r="B16" s="13" t="s">
        <v>6</v>
      </c>
      <c r="C16" s="14">
        <f>+C17+C18+C19+C20+C21</f>
        <v>376947387536.35999</v>
      </c>
      <c r="D16" s="14">
        <f>+D17+D18+D19+D20+D21</f>
        <v>342607671045.25995</v>
      </c>
      <c r="E16" s="30">
        <f>+D16/C16</f>
        <v>0.90890050541128198</v>
      </c>
      <c r="F16" s="14">
        <f>+F17+F18+F19+F20+F21</f>
        <v>341315489728.16998</v>
      </c>
      <c r="G16" s="30">
        <f>+F16/C16</f>
        <v>0.90547249036245681</v>
      </c>
    </row>
    <row r="17" spans="2:7" ht="18" customHeight="1" x14ac:dyDescent="0.45">
      <c r="B17" s="17" t="s">
        <v>7</v>
      </c>
      <c r="C17" s="27">
        <f>+C36+C54+C71</f>
        <v>384588676.10000002</v>
      </c>
      <c r="D17" s="27">
        <f>+D36+D54+D71</f>
        <v>379353736.10000002</v>
      </c>
      <c r="E17" s="31">
        <f>+D17/C17</f>
        <v>0.98638821076822647</v>
      </c>
      <c r="F17" s="27">
        <f>+F36+F71+F54</f>
        <v>379353736.10000002</v>
      </c>
      <c r="G17" s="31">
        <f>+F17/C17</f>
        <v>0.98638821076822647</v>
      </c>
    </row>
    <row r="18" spans="2:7" ht="18" customHeight="1" x14ac:dyDescent="0.45">
      <c r="B18" s="17" t="s">
        <v>12</v>
      </c>
      <c r="C18" s="27">
        <f>+C37+C55+C72+C87+C106</f>
        <v>65843949373.229996</v>
      </c>
      <c r="D18" s="27">
        <f>+D37+D55+D72+D87+D106</f>
        <v>48079941809.309998</v>
      </c>
      <c r="E18" s="31">
        <f t="shared" ref="E18:E21" si="0">+D18/C18</f>
        <v>0.73021047897314817</v>
      </c>
      <c r="F18" s="27">
        <f>+F37+F55+F72+F87+F106</f>
        <v>48079476336.309998</v>
      </c>
      <c r="G18" s="31">
        <f t="shared" ref="G18:G21" si="1">+F18/C18</f>
        <v>0.73020340963717378</v>
      </c>
    </row>
    <row r="19" spans="2:7" ht="18" customHeight="1" x14ac:dyDescent="0.45">
      <c r="B19" s="17" t="s">
        <v>13</v>
      </c>
      <c r="C19" s="27">
        <f>+C38+C56+C73+C88+C107</f>
        <v>308940643870.78998</v>
      </c>
      <c r="D19" s="27">
        <f>+D38+D56+D73+D88+D107</f>
        <v>292370169883.60999</v>
      </c>
      <c r="E19" s="31">
        <f t="shared" si="0"/>
        <v>0.94636356751392559</v>
      </c>
      <c r="F19" s="27">
        <f>+F38+F56+F73+F88+F107</f>
        <v>291078534039.52002</v>
      </c>
      <c r="G19" s="31">
        <f t="shared" si="1"/>
        <v>0.94218271313391666</v>
      </c>
    </row>
    <row r="20" spans="2:7" s="20" customFormat="1" ht="24.95" customHeight="1" x14ac:dyDescent="0.45">
      <c r="B20" s="17" t="s">
        <v>8</v>
      </c>
      <c r="C20" s="27">
        <f>+C74</f>
        <v>1746763437.24</v>
      </c>
      <c r="D20" s="27">
        <f>+D74</f>
        <v>1746763437.24</v>
      </c>
      <c r="E20" s="31">
        <f t="shared" si="0"/>
        <v>1</v>
      </c>
      <c r="F20" s="27">
        <f>+F74</f>
        <v>1746683437.24</v>
      </c>
      <c r="G20" s="31">
        <f t="shared" si="1"/>
        <v>0.99995420101068389</v>
      </c>
    </row>
    <row r="21" spans="2:7" ht="30" customHeight="1" x14ac:dyDescent="0.45">
      <c r="B21" s="18" t="s">
        <v>14</v>
      </c>
      <c r="C21" s="29">
        <f>+C75</f>
        <v>31442179</v>
      </c>
      <c r="D21" s="29">
        <f>+D75</f>
        <v>31442179</v>
      </c>
      <c r="E21" s="31">
        <f t="shared" si="0"/>
        <v>1</v>
      </c>
      <c r="F21" s="27">
        <f>+F75</f>
        <v>31442179</v>
      </c>
      <c r="G21" s="31">
        <f t="shared" si="1"/>
        <v>1</v>
      </c>
    </row>
    <row r="22" spans="2:7" s="4" customFormat="1" ht="17.25" x14ac:dyDescent="0.45">
      <c r="B22" s="13" t="s">
        <v>9</v>
      </c>
      <c r="C22" s="14">
        <f>+C39+C57+C76+C108+C89</f>
        <v>339653730081.12</v>
      </c>
      <c r="D22" s="14">
        <f>+D39+D57+D76+D108+D89</f>
        <v>119208992954.31</v>
      </c>
      <c r="E22" s="30">
        <f>+D22/C22</f>
        <v>0.35097212954451917</v>
      </c>
      <c r="F22" s="14">
        <f>+F39+F57+F76+F108+F89</f>
        <v>117626065761.57001</v>
      </c>
      <c r="G22" s="30">
        <f>+F22/C22</f>
        <v>0.34631171497359148</v>
      </c>
    </row>
    <row r="23" spans="2:7" ht="6" customHeight="1" x14ac:dyDescent="0.45">
      <c r="B23" s="3"/>
      <c r="C23" s="3"/>
      <c r="D23" s="3"/>
      <c r="E23" s="32"/>
      <c r="F23" s="3"/>
      <c r="G23" s="32"/>
    </row>
    <row r="24" spans="2:7" s="4" customFormat="1" ht="17.25" x14ac:dyDescent="0.45">
      <c r="B24" s="15" t="s">
        <v>10</v>
      </c>
      <c r="C24" s="16">
        <f>+C22+C16</f>
        <v>716601117617.47998</v>
      </c>
      <c r="D24" s="16">
        <f>+D22+D16</f>
        <v>461816663999.56995</v>
      </c>
      <c r="E24" s="33">
        <f>+D24/C24</f>
        <v>0.64445428934718274</v>
      </c>
      <c r="F24" s="16">
        <f>+F22+F16</f>
        <v>458941555489.73999</v>
      </c>
      <c r="G24" s="33">
        <f>+F24/C24</f>
        <v>0.64044214306503766</v>
      </c>
    </row>
    <row r="25" spans="2:7" x14ac:dyDescent="0.45">
      <c r="F25" s="44"/>
    </row>
    <row r="26" spans="2:7" x14ac:dyDescent="0.45">
      <c r="C26" s="11"/>
      <c r="D26" s="11"/>
      <c r="E26" s="11"/>
      <c r="F26" s="11"/>
      <c r="G26" s="11"/>
    </row>
    <row r="29" spans="2:7" ht="22.9" x14ac:dyDescent="0.6">
      <c r="B29" s="5"/>
      <c r="C29" s="12"/>
      <c r="D29" s="61" t="s">
        <v>189</v>
      </c>
      <c r="E29" s="61"/>
      <c r="F29" s="61"/>
      <c r="G29" s="61"/>
    </row>
    <row r="33" spans="2:7" x14ac:dyDescent="0.45">
      <c r="B33" s="6" t="s">
        <v>1</v>
      </c>
      <c r="C33" s="6" t="s">
        <v>2</v>
      </c>
      <c r="D33" s="6" t="s">
        <v>4</v>
      </c>
      <c r="E33" s="6" t="s">
        <v>3</v>
      </c>
      <c r="F33" s="6" t="s">
        <v>5</v>
      </c>
      <c r="G33" s="6" t="s">
        <v>3</v>
      </c>
    </row>
    <row r="34" spans="2:7" ht="6" customHeight="1" x14ac:dyDescent="0.45">
      <c r="B34" s="7"/>
      <c r="C34" s="7"/>
      <c r="D34" s="7"/>
      <c r="E34" s="7"/>
      <c r="F34" s="7"/>
      <c r="G34" s="7"/>
    </row>
    <row r="35" spans="2:7" ht="17.25" x14ac:dyDescent="0.45">
      <c r="B35" s="21" t="s">
        <v>6</v>
      </c>
      <c r="C35" s="22">
        <f>+C36+C37+C38</f>
        <v>4054219069.9099998</v>
      </c>
      <c r="D35" s="22">
        <f>+D36+D37+D38</f>
        <v>3825597320.1399999</v>
      </c>
      <c r="E35" s="34">
        <f>+D35/C35</f>
        <v>0.94360893039381932</v>
      </c>
      <c r="F35" s="22">
        <f>+F36+F37+F38</f>
        <v>3825597320.1399999</v>
      </c>
      <c r="G35" s="34">
        <f>+F35/C35</f>
        <v>0.94360893039381932</v>
      </c>
    </row>
    <row r="36" spans="2:7" x14ac:dyDescent="0.45">
      <c r="B36" s="17" t="s">
        <v>7</v>
      </c>
      <c r="C36" s="28">
        <f>SUM('REP_EPG034_EjecucionPresupu (2'!S5:S6)</f>
        <v>9959132</v>
      </c>
      <c r="D36" s="28">
        <f>SUM('REP_EPG034_EjecucionPresupu (2'!T5:T6)</f>
        <v>9959132</v>
      </c>
      <c r="E36" s="35">
        <f>+D36/C36</f>
        <v>1</v>
      </c>
      <c r="F36" s="28">
        <f>SUM('REP_EPG034_EjecucionPresupu (2'!V5:V6)</f>
        <v>9959132</v>
      </c>
      <c r="G36" s="35">
        <f>+F36/C36</f>
        <v>1</v>
      </c>
    </row>
    <row r="37" spans="2:7" ht="18" customHeight="1" x14ac:dyDescent="0.45">
      <c r="B37" s="17" t="s">
        <v>12</v>
      </c>
      <c r="C37" s="28">
        <f>SUM('REP_EPG034_EjecucionPresupu (2'!S7:S8)</f>
        <v>2475300034.9099998</v>
      </c>
      <c r="D37" s="28">
        <f>SUM('REP_EPG034_EjecucionPresupu (2'!T7:T8)</f>
        <v>2268339916.1399999</v>
      </c>
      <c r="E37" s="35">
        <f>+D37/C37</f>
        <v>0.91638988573054947</v>
      </c>
      <c r="F37" s="28">
        <f>SUM('REP_EPG034_EjecucionPresupu (2'!V7:V8)</f>
        <v>2268339916.1399999</v>
      </c>
      <c r="G37" s="35">
        <f>+F37/C37</f>
        <v>0.91638988573054947</v>
      </c>
    </row>
    <row r="38" spans="2:7" ht="18" customHeight="1" x14ac:dyDescent="0.45">
      <c r="B38" s="17" t="s">
        <v>13</v>
      </c>
      <c r="C38" s="28">
        <f>SUM('REP_EPG034_EjecucionPresupu (2'!S9:S12)</f>
        <v>1568959903</v>
      </c>
      <c r="D38" s="28">
        <f>SUM('REP_EPG034_EjecucionPresupu (2'!T9:T12)</f>
        <v>1547298272</v>
      </c>
      <c r="E38" s="35">
        <f>+D38/C38</f>
        <v>0.9861936363328464</v>
      </c>
      <c r="F38" s="28">
        <f>SUM('REP_EPG034_EjecucionPresupu (2'!V9:V11)</f>
        <v>1547298272</v>
      </c>
      <c r="G38" s="35">
        <f>+F38/C38</f>
        <v>0.9861936363328464</v>
      </c>
    </row>
    <row r="39" spans="2:7" ht="17.25" x14ac:dyDescent="0.45">
      <c r="B39" s="21" t="s">
        <v>9</v>
      </c>
      <c r="C39" s="23">
        <f>SUM('REP_EPG034_EjecucionPresupu (2'!S13:S27)</f>
        <v>2724002141.5100002</v>
      </c>
      <c r="D39" s="23">
        <f>SUM('REP_EPG034_EjecucionPresupu (2'!T13:T27)</f>
        <v>2697094394.5100002</v>
      </c>
      <c r="E39" s="34">
        <f>+D39/C39</f>
        <v>0.99012198023270126</v>
      </c>
      <c r="F39" s="23">
        <f>SUM('REP_EPG034_EjecucionPresupu (2'!V13:V27)</f>
        <v>2697094394.5100002</v>
      </c>
      <c r="G39" s="34">
        <f>+F39/C39</f>
        <v>0.99012198023270126</v>
      </c>
    </row>
    <row r="40" spans="2:7" ht="6" customHeight="1" x14ac:dyDescent="0.45">
      <c r="B40" s="7"/>
      <c r="C40" s="7"/>
      <c r="D40" s="8"/>
      <c r="E40" s="36"/>
      <c r="F40" s="8"/>
      <c r="G40" s="36"/>
    </row>
    <row r="41" spans="2:7" ht="17.25" x14ac:dyDescent="0.45">
      <c r="B41" s="24" t="s">
        <v>10</v>
      </c>
      <c r="C41" s="25">
        <f>+C39+C35</f>
        <v>6778221211.4200001</v>
      </c>
      <c r="D41" s="25">
        <f>+D39+D35</f>
        <v>6522691714.6499996</v>
      </c>
      <c r="E41" s="37">
        <f>+D41/C41</f>
        <v>0.96230139312368823</v>
      </c>
      <c r="F41" s="25">
        <f>+F39+F35</f>
        <v>6522691714.6499996</v>
      </c>
      <c r="G41" s="37">
        <f>+F41/C41</f>
        <v>0.96230139312368823</v>
      </c>
    </row>
    <row r="43" spans="2:7" x14ac:dyDescent="0.45">
      <c r="F43" s="11"/>
    </row>
    <row r="46" spans="2:7" ht="22.9" x14ac:dyDescent="0.6">
      <c r="C46" s="12"/>
      <c r="D46" s="61" t="s">
        <v>189</v>
      </c>
      <c r="E46" s="61"/>
      <c r="F46" s="61"/>
      <c r="G46" s="61"/>
    </row>
    <row r="50" spans="2:7" ht="14.65" x14ac:dyDescent="0.45">
      <c r="B50" s="1"/>
      <c r="C50" s="1"/>
      <c r="D50" s="1"/>
      <c r="E50" s="1"/>
      <c r="F50" s="1"/>
      <c r="G50" s="1"/>
    </row>
    <row r="51" spans="2:7" ht="21" customHeight="1" x14ac:dyDescent="0.45">
      <c r="B51" s="9" t="s">
        <v>1</v>
      </c>
      <c r="C51" s="9" t="s">
        <v>2</v>
      </c>
      <c r="D51" s="9" t="s">
        <v>4</v>
      </c>
      <c r="E51" s="9" t="s">
        <v>11</v>
      </c>
      <c r="F51" s="9" t="s">
        <v>5</v>
      </c>
      <c r="G51" s="9" t="s">
        <v>11</v>
      </c>
    </row>
    <row r="52" spans="2:7" ht="6" customHeight="1" x14ac:dyDescent="0.45">
      <c r="B52" s="3"/>
      <c r="C52" s="3"/>
      <c r="D52" s="3"/>
      <c r="E52" s="3"/>
      <c r="F52" s="3"/>
      <c r="G52" s="3"/>
    </row>
    <row r="53" spans="2:7" ht="17.25" x14ac:dyDescent="0.45">
      <c r="B53" s="13" t="s">
        <v>6</v>
      </c>
      <c r="C53" s="26">
        <f>SUM(C54:C56)</f>
        <v>5922274116.1300001</v>
      </c>
      <c r="D53" s="26">
        <f>SUM(D54:D56)</f>
        <v>4883259519.6400003</v>
      </c>
      <c r="E53" s="30">
        <f>+D53/C53</f>
        <v>0.82455817206094484</v>
      </c>
      <c r="F53" s="26">
        <f>SUM(F54:F56)</f>
        <v>4883259519.6400003</v>
      </c>
      <c r="G53" s="30">
        <f>+F53/C53</f>
        <v>0.82455817206094484</v>
      </c>
    </row>
    <row r="54" spans="2:7" ht="18" customHeight="1" x14ac:dyDescent="0.45">
      <c r="B54" s="17" t="s">
        <v>7</v>
      </c>
      <c r="C54" s="27">
        <f>SUM('REP_EPG034_EjecucionPresupu (2'!S28:S28)</f>
        <v>155719</v>
      </c>
      <c r="D54" s="27">
        <f>SUM('REP_EPG034_EjecucionPresupu (2'!T28:T28)</f>
        <v>155719</v>
      </c>
      <c r="E54" s="31">
        <f>+D54/C54</f>
        <v>1</v>
      </c>
      <c r="F54" s="27">
        <f>SUM('REP_EPG034_EjecucionPresupu (2'!V28:V28)</f>
        <v>155719</v>
      </c>
      <c r="G54" s="31">
        <f t="shared" ref="G54:G56" si="2">+F54/C54</f>
        <v>1</v>
      </c>
    </row>
    <row r="55" spans="2:7" ht="18" customHeight="1" x14ac:dyDescent="0.45">
      <c r="B55" s="17" t="s">
        <v>12</v>
      </c>
      <c r="C55" s="28">
        <f>SUM('REP_EPG034_EjecucionPresupu (2'!S29:S30)</f>
        <v>5916663376.1300001</v>
      </c>
      <c r="D55" s="28">
        <f>SUM('REP_EPG034_EjecucionPresupu (2'!T29:T30)</f>
        <v>4877648779.6400003</v>
      </c>
      <c r="E55" s="31">
        <f>+D55/C55</f>
        <v>0.8243918015208086</v>
      </c>
      <c r="F55" s="28">
        <f>SUM('REP_EPG034_EjecucionPresupu (2'!V29:V30)</f>
        <v>4877648779.6400003</v>
      </c>
      <c r="G55" s="31">
        <f>+F55/C55</f>
        <v>0.8243918015208086</v>
      </c>
    </row>
    <row r="56" spans="2:7" ht="18" customHeight="1" x14ac:dyDescent="0.45">
      <c r="B56" s="17" t="s">
        <v>13</v>
      </c>
      <c r="C56" s="28">
        <f>SUM('REP_EPG034_EjecucionPresupu (2'!S31:S32)</f>
        <v>5455021</v>
      </c>
      <c r="D56" s="28">
        <f>SUM('REP_EPG034_EjecucionPresupu (2'!T31:T32)</f>
        <v>5455021</v>
      </c>
      <c r="E56" s="31">
        <f>+D56/C56</f>
        <v>1</v>
      </c>
      <c r="F56" s="28">
        <f>SUM('REP_EPG034_EjecucionPresupu (2'!V31:V32)</f>
        <v>5455021</v>
      </c>
      <c r="G56" s="31">
        <f t="shared" si="2"/>
        <v>1</v>
      </c>
    </row>
    <row r="57" spans="2:7" ht="17.25" x14ac:dyDescent="0.45">
      <c r="B57" s="13" t="s">
        <v>9</v>
      </c>
      <c r="C57" s="14">
        <f>SUM('REP_EPG034_EjecucionPresupu (2'!S33:S43)</f>
        <v>33675019940.599998</v>
      </c>
      <c r="D57" s="14">
        <f>SUM('REP_EPG034_EjecucionPresupu (2'!T33:T43)</f>
        <v>30068433582.5</v>
      </c>
      <c r="E57" s="30">
        <f>+D57/C57</f>
        <v>0.89290024580648431</v>
      </c>
      <c r="F57" s="14">
        <f>SUM('REP_EPG034_EjecucionPresupu (2'!V33:V43)</f>
        <v>30068433582.5</v>
      </c>
      <c r="G57" s="30">
        <f>+F57/C57</f>
        <v>0.89290024580648431</v>
      </c>
    </row>
    <row r="58" spans="2:7" ht="6" customHeight="1" x14ac:dyDescent="0.45">
      <c r="B58" s="3"/>
      <c r="C58" s="3"/>
      <c r="D58" s="3"/>
      <c r="E58" s="32"/>
      <c r="F58" s="3"/>
      <c r="G58" s="32"/>
    </row>
    <row r="59" spans="2:7" ht="17.25" x14ac:dyDescent="0.45">
      <c r="B59" s="15" t="s">
        <v>10</v>
      </c>
      <c r="C59" s="16">
        <f>+C53+C57</f>
        <v>39597294056.729996</v>
      </c>
      <c r="D59" s="16">
        <f>+D57+D53</f>
        <v>34951693102.139999</v>
      </c>
      <c r="E59" s="33">
        <f>+D59/C59</f>
        <v>0.88267882780236528</v>
      </c>
      <c r="F59" s="16">
        <f>+F57+F53</f>
        <v>34951693102.139999</v>
      </c>
      <c r="G59" s="33">
        <f>+F59/C59</f>
        <v>0.88267882780236528</v>
      </c>
    </row>
    <row r="64" spans="2:7" ht="22.9" x14ac:dyDescent="0.6">
      <c r="B64" s="5"/>
      <c r="C64" s="12"/>
      <c r="D64" s="61" t="s">
        <v>189</v>
      </c>
      <c r="E64" s="61"/>
      <c r="F64" s="61"/>
      <c r="G64" s="61"/>
    </row>
    <row r="68" spans="2:7" x14ac:dyDescent="0.45">
      <c r="B68" s="6" t="s">
        <v>1</v>
      </c>
      <c r="C68" s="6" t="s">
        <v>2</v>
      </c>
      <c r="D68" s="6" t="s">
        <v>4</v>
      </c>
      <c r="E68" s="6" t="s">
        <v>3</v>
      </c>
      <c r="F68" s="6" t="s">
        <v>5</v>
      </c>
      <c r="G68" s="6" t="s">
        <v>3</v>
      </c>
    </row>
    <row r="69" spans="2:7" ht="6" customHeight="1" x14ac:dyDescent="0.45">
      <c r="B69" s="7"/>
      <c r="C69" s="7"/>
      <c r="D69" s="7"/>
      <c r="E69" s="7"/>
      <c r="F69" s="7"/>
      <c r="G69" s="7"/>
    </row>
    <row r="70" spans="2:7" ht="17.25" x14ac:dyDescent="0.45">
      <c r="B70" s="21" t="s">
        <v>6</v>
      </c>
      <c r="C70" s="22">
        <f>+C71+C72+C73+C74+C75</f>
        <v>59660512946.769997</v>
      </c>
      <c r="D70" s="22">
        <f>+D71+D72+D73+D74+D75</f>
        <v>46905900100.769997</v>
      </c>
      <c r="E70" s="34">
        <f>+D70/C70</f>
        <v>0.78621349002849072</v>
      </c>
      <c r="F70" s="22">
        <f>+F71+F72+F73+F74+F75</f>
        <v>46890220636.769997</v>
      </c>
      <c r="G70" s="34">
        <f>+F70/C70</f>
        <v>0.78595067861059376</v>
      </c>
    </row>
    <row r="71" spans="2:7" ht="18" customHeight="1" x14ac:dyDescent="0.45">
      <c r="B71" s="17" t="s">
        <v>7</v>
      </c>
      <c r="C71" s="28">
        <f>SUM('REP_EPG034_EjecucionPresupu (2'!S44:S44)</f>
        <v>374473825.10000002</v>
      </c>
      <c r="D71" s="28">
        <f>SUM('REP_EPG034_EjecucionPresupu (2'!T44:T44)</f>
        <v>369238885.10000002</v>
      </c>
      <c r="E71" s="38">
        <f>+D71/C71</f>
        <v>0.98602054496438551</v>
      </c>
      <c r="F71" s="28">
        <f>SUM('REP_EPG034_EjecucionPresupu (2'!V44:V44)</f>
        <v>369238885.10000002</v>
      </c>
      <c r="G71" s="38">
        <f t="shared" ref="G71:G76" si="3">+F71/C71</f>
        <v>0.98602054496438551</v>
      </c>
    </row>
    <row r="72" spans="2:7" ht="18" customHeight="1" x14ac:dyDescent="0.45">
      <c r="B72" s="17" t="s">
        <v>12</v>
      </c>
      <c r="C72" s="28">
        <f>SUM('REP_EPG034_EjecucionPresupu (2'!S45:S46)</f>
        <v>39137141766.260002</v>
      </c>
      <c r="D72" s="28">
        <f>SUM('REP_EPG034_EjecucionPresupu (2'!T45:T46)</f>
        <v>26457772446.260002</v>
      </c>
      <c r="E72" s="38">
        <f t="shared" ref="E72:E75" si="4">+D72/C72</f>
        <v>0.67602720209550815</v>
      </c>
      <c r="F72" s="28">
        <f>SUM('REP_EPG034_EjecucionPresupu (2'!V45:V46)</f>
        <v>26457306973.260002</v>
      </c>
      <c r="G72" s="38">
        <f t="shared" si="3"/>
        <v>0.67601530871293103</v>
      </c>
    </row>
    <row r="73" spans="2:7" ht="18" customHeight="1" x14ac:dyDescent="0.45">
      <c r="B73" s="17" t="s">
        <v>13</v>
      </c>
      <c r="C73" s="28">
        <f>SUM('REP_EPG034_EjecucionPresupu (2'!S47:S51)</f>
        <v>18370691739.169998</v>
      </c>
      <c r="D73" s="28">
        <f>SUM('REP_EPG034_EjecucionPresupu (2'!T47:T51)</f>
        <v>18300683153.169998</v>
      </c>
      <c r="E73" s="38">
        <f t="shared" si="4"/>
        <v>0.99618911541307242</v>
      </c>
      <c r="F73" s="28">
        <f>SUM('REP_EPG034_EjecucionPresupu (2'!V47:V51)</f>
        <v>18285549162.169998</v>
      </c>
      <c r="G73" s="38">
        <f t="shared" si="3"/>
        <v>0.99536530370174037</v>
      </c>
    </row>
    <row r="74" spans="2:7" ht="24.95" customHeight="1" x14ac:dyDescent="0.45">
      <c r="B74" s="17" t="s">
        <v>8</v>
      </c>
      <c r="C74" s="45">
        <f>SUM('REP_EPG034_EjecucionPresupu (2'!S52:S52)</f>
        <v>1746763437.24</v>
      </c>
      <c r="D74" s="40">
        <f>SUM('REP_EPG034_EjecucionPresupu (2'!T52:T52)</f>
        <v>1746763437.24</v>
      </c>
      <c r="E74" s="38">
        <f t="shared" si="4"/>
        <v>1</v>
      </c>
      <c r="F74" s="40">
        <f>SUM('REP_EPG034_EjecucionPresupu (2'!V52:V52)</f>
        <v>1746683437.24</v>
      </c>
      <c r="G74" s="38">
        <f t="shared" si="3"/>
        <v>0.99995420101068389</v>
      </c>
    </row>
    <row r="75" spans="2:7" ht="30" customHeight="1" x14ac:dyDescent="0.45">
      <c r="B75" s="18" t="s">
        <v>14</v>
      </c>
      <c r="C75" s="19">
        <f>SUM('REP_EPG034_EjecucionPresupu (2'!S53:S53)</f>
        <v>31442179</v>
      </c>
      <c r="D75" s="19">
        <f>SUM('REP_EPG034_EjecucionPresupu (2'!T53:T53)</f>
        <v>31442179</v>
      </c>
      <c r="E75" s="38">
        <f t="shared" si="4"/>
        <v>1</v>
      </c>
      <c r="F75" s="19">
        <f>SUM('REP_EPG034_EjecucionPresupu (2'!V53)</f>
        <v>31442179</v>
      </c>
      <c r="G75" s="38">
        <f t="shared" si="3"/>
        <v>1</v>
      </c>
    </row>
    <row r="76" spans="2:7" ht="17.25" x14ac:dyDescent="0.45">
      <c r="B76" s="21" t="s">
        <v>9</v>
      </c>
      <c r="C76" s="23">
        <f>SUM('REP_EPG034_EjecucionPresupu (2'!S54:S56)</f>
        <v>1038300434</v>
      </c>
      <c r="D76" s="23">
        <f>SUM('REP_EPG034_EjecucionPresupu (2'!T54:T56)</f>
        <v>1038300434</v>
      </c>
      <c r="E76" s="34">
        <f>+D76/C76</f>
        <v>1</v>
      </c>
      <c r="F76" s="23">
        <f>SUM('REP_EPG034_EjecucionPresupu (2'!V54:V56)</f>
        <v>1038300434</v>
      </c>
      <c r="G76" s="34">
        <f t="shared" si="3"/>
        <v>1</v>
      </c>
    </row>
    <row r="77" spans="2:7" ht="6" customHeight="1" x14ac:dyDescent="0.45">
      <c r="B77" s="7"/>
      <c r="C77" s="7"/>
      <c r="D77" s="8"/>
      <c r="E77" s="36"/>
      <c r="F77" s="8"/>
      <c r="G77" s="36"/>
    </row>
    <row r="78" spans="2:7" ht="17.25" x14ac:dyDescent="0.45">
      <c r="B78" s="24" t="s">
        <v>10</v>
      </c>
      <c r="C78" s="25">
        <f>+C76+C70</f>
        <v>60698813380.769997</v>
      </c>
      <c r="D78" s="25">
        <f>+D76+D70</f>
        <v>47944200534.769997</v>
      </c>
      <c r="E78" s="37">
        <f>+D78/C78</f>
        <v>0.78987047463368054</v>
      </c>
      <c r="F78" s="25">
        <f>+F76+F70</f>
        <v>47928521070.769997</v>
      </c>
      <c r="G78" s="37">
        <f>+F78/C78</f>
        <v>0.78961215880958624</v>
      </c>
    </row>
    <row r="82" spans="2:7" ht="22.9" x14ac:dyDescent="0.6">
      <c r="C82" s="12"/>
      <c r="D82" s="61" t="s">
        <v>189</v>
      </c>
      <c r="E82" s="61"/>
      <c r="F82" s="61"/>
      <c r="G82" s="61"/>
    </row>
    <row r="84" spans="2:7" ht="22.5" customHeight="1" x14ac:dyDescent="0.45">
      <c r="B84" s="9" t="s">
        <v>1</v>
      </c>
      <c r="C84" s="6" t="s">
        <v>2</v>
      </c>
      <c r="D84" s="6" t="s">
        <v>4</v>
      </c>
      <c r="E84" s="6" t="s">
        <v>3</v>
      </c>
      <c r="F84" s="6" t="s">
        <v>5</v>
      </c>
      <c r="G84" s="6" t="s">
        <v>3</v>
      </c>
    </row>
    <row r="85" spans="2:7" ht="6" customHeight="1" x14ac:dyDescent="0.45">
      <c r="B85" s="3"/>
      <c r="C85" s="3"/>
      <c r="D85" s="3"/>
      <c r="E85" s="3"/>
      <c r="F85" s="3"/>
      <c r="G85" s="3"/>
    </row>
    <row r="86" spans="2:7" ht="17.25" x14ac:dyDescent="0.45">
      <c r="B86" s="13" t="s">
        <v>6</v>
      </c>
      <c r="C86" s="26">
        <f>SUM(C87:C88)</f>
        <v>2092473130.95</v>
      </c>
      <c r="D86" s="26">
        <f>SUM(D87:D88)</f>
        <v>2092473130.95</v>
      </c>
      <c r="E86" s="30">
        <f>+D86/C86</f>
        <v>1</v>
      </c>
      <c r="F86" s="26">
        <f>SUM(F87:F88)</f>
        <v>2092473130.95</v>
      </c>
      <c r="G86" s="30">
        <f>+F86/C86</f>
        <v>1</v>
      </c>
    </row>
    <row r="87" spans="2:7" ht="18" customHeight="1" x14ac:dyDescent="0.45">
      <c r="B87" s="17" t="s">
        <v>12</v>
      </c>
      <c r="C87" s="46">
        <f>SUM('REP_EPG034_EjecucionPresupu (2'!S57:S57)</f>
        <v>2084702177.95</v>
      </c>
      <c r="D87" s="27">
        <f>SUM('REP_EPG034_EjecucionPresupu (2'!T57:T57)</f>
        <v>2084702177.95</v>
      </c>
      <c r="E87" s="31">
        <f t="shared" ref="E87:E88" si="5">+D87/C87</f>
        <v>1</v>
      </c>
      <c r="F87" s="27">
        <f>SUM('REP_EPG034_EjecucionPresupu (2'!V57:V57)</f>
        <v>2084702177.95</v>
      </c>
      <c r="G87" s="31">
        <f>+F87/C87</f>
        <v>1</v>
      </c>
    </row>
    <row r="88" spans="2:7" ht="18" customHeight="1" x14ac:dyDescent="0.45">
      <c r="B88" s="17" t="s">
        <v>13</v>
      </c>
      <c r="C88" s="27">
        <f>SUM('REP_EPG034_EjecucionPresupu (2'!S58:S58)</f>
        <v>7770953</v>
      </c>
      <c r="D88" s="27">
        <f>SUM('REP_EPG034_EjecucionPresupu (2'!T58:T58)</f>
        <v>7770953</v>
      </c>
      <c r="E88" s="31">
        <f t="shared" si="5"/>
        <v>1</v>
      </c>
      <c r="F88" s="27">
        <f>SUM('REP_EPG034_EjecucionPresupu (2'!V58:V58)</f>
        <v>7770953</v>
      </c>
      <c r="G88" s="31">
        <f>+F88/C88</f>
        <v>1</v>
      </c>
    </row>
    <row r="89" spans="2:7" ht="17.25" x14ac:dyDescent="0.45">
      <c r="B89" s="13" t="s">
        <v>9</v>
      </c>
      <c r="C89" s="14">
        <f>SUM('REP_EPG034_EjecucionPresupu (2'!S59:S59)</f>
        <v>121073456</v>
      </c>
      <c r="D89" s="14">
        <f>SUM('REP_EPG034_EjecucionPresupu (2'!T59:T59)</f>
        <v>121073456</v>
      </c>
      <c r="E89" s="30">
        <f>+D89/C89</f>
        <v>1</v>
      </c>
      <c r="F89" s="14">
        <f>SUM('REP_EPG034_EjecucionPresupu (2'!V59:V59)</f>
        <v>121073456</v>
      </c>
      <c r="G89" s="30">
        <f>+F89/C89</f>
        <v>1</v>
      </c>
    </row>
    <row r="90" spans="2:7" ht="6" customHeight="1" x14ac:dyDescent="0.45">
      <c r="B90" s="3"/>
      <c r="C90" s="3"/>
      <c r="D90" s="3"/>
      <c r="E90" s="32"/>
      <c r="F90" s="3"/>
      <c r="G90" s="32"/>
    </row>
    <row r="91" spans="2:7" ht="17.25" x14ac:dyDescent="0.45">
      <c r="B91" s="15" t="s">
        <v>10</v>
      </c>
      <c r="C91" s="16">
        <f>+C89+C86</f>
        <v>2213546586.9499998</v>
      </c>
      <c r="D91" s="16">
        <f>+D89+D86</f>
        <v>2213546586.9499998</v>
      </c>
      <c r="E91" s="33">
        <f>+D91/C91</f>
        <v>1</v>
      </c>
      <c r="F91" s="16">
        <f>+F89+F86</f>
        <v>2213546586.9499998</v>
      </c>
      <c r="G91" s="33">
        <f>+F91/C91</f>
        <v>1</v>
      </c>
    </row>
    <row r="92" spans="2:7" ht="17.25" x14ac:dyDescent="0.45">
      <c r="B92" s="41"/>
      <c r="C92" s="42"/>
      <c r="D92" s="42"/>
      <c r="E92" s="43"/>
      <c r="F92" s="42"/>
      <c r="G92" s="43"/>
    </row>
    <row r="97" spans="2:7" ht="22.9" x14ac:dyDescent="0.6">
      <c r="C97" s="12"/>
      <c r="D97" s="61"/>
      <c r="E97" s="61"/>
      <c r="F97" s="61"/>
      <c r="G97" s="61"/>
    </row>
    <row r="99" spans="2:7" ht="20.25" x14ac:dyDescent="0.5">
      <c r="D99" s="61" t="s">
        <v>189</v>
      </c>
      <c r="E99" s="61"/>
      <c r="F99" s="61"/>
      <c r="G99" s="61"/>
    </row>
    <row r="100" spans="2:7" ht="20.25" x14ac:dyDescent="0.5">
      <c r="D100" s="61"/>
      <c r="E100" s="62"/>
      <c r="F100" s="62"/>
      <c r="G100" s="62"/>
    </row>
    <row r="102" spans="2:7" ht="22.5" customHeight="1" x14ac:dyDescent="0.45">
      <c r="B102" s="9" t="s">
        <v>1</v>
      </c>
      <c r="C102" s="6" t="s">
        <v>2</v>
      </c>
      <c r="D102" s="6" t="s">
        <v>4</v>
      </c>
      <c r="E102" s="6" t="s">
        <v>3</v>
      </c>
      <c r="F102" s="6" t="s">
        <v>5</v>
      </c>
      <c r="G102" s="6" t="s">
        <v>3</v>
      </c>
    </row>
    <row r="103" spans="2:7" ht="6" customHeight="1" x14ac:dyDescent="0.45">
      <c r="B103" s="3"/>
      <c r="C103" s="3"/>
      <c r="D103" s="3"/>
      <c r="E103" s="3"/>
      <c r="F103" s="3"/>
      <c r="G103" s="3"/>
    </row>
    <row r="104" spans="2:7" ht="17.25" x14ac:dyDescent="0.45">
      <c r="B104" s="13" t="s">
        <v>6</v>
      </c>
      <c r="C104" s="26">
        <f>+C105+C106+C107</f>
        <v>305217908272.59998</v>
      </c>
      <c r="D104" s="26">
        <f>D106+D107</f>
        <v>284900440973.76001</v>
      </c>
      <c r="E104" s="30">
        <f>+D104/C104</f>
        <v>0.93343291219762314</v>
      </c>
      <c r="F104" s="26">
        <f>+F105+F106+F107</f>
        <v>283623939120.66998</v>
      </c>
      <c r="G104" s="30">
        <f>+F104/C104</f>
        <v>0.92925064825277648</v>
      </c>
    </row>
    <row r="105" spans="2:7" ht="17.25" hidden="1" customHeight="1" x14ac:dyDescent="0.45">
      <c r="B105" s="17" t="s">
        <v>7</v>
      </c>
      <c r="C105" s="27">
        <f>SUM('REP_EPG034_EjecucionPresupu (2'!S60:S61)</f>
        <v>0</v>
      </c>
      <c r="D105" s="27">
        <v>0</v>
      </c>
      <c r="E105" s="31" t="e">
        <f t="shared" ref="E105" si="6">+D105/C105</f>
        <v>#DIV/0!</v>
      </c>
      <c r="F105" s="27">
        <v>0</v>
      </c>
      <c r="G105" s="31" t="e">
        <f>+F105/C105</f>
        <v>#DIV/0!</v>
      </c>
    </row>
    <row r="106" spans="2:7" ht="18" customHeight="1" x14ac:dyDescent="0.45">
      <c r="B106" s="17" t="s">
        <v>12</v>
      </c>
      <c r="C106" s="27">
        <f>SUM('REP_EPG034_EjecucionPresupu (2'!S62:S62)</f>
        <v>16230142017.98</v>
      </c>
      <c r="D106" s="27">
        <f>SUM('REP_EPG034_EjecucionPresupu (2'!T62:T62)</f>
        <v>12391478489.32</v>
      </c>
      <c r="E106" s="31">
        <f t="shared" ref="E106:E107" si="7">+D106/C106</f>
        <v>0.76348552437757666</v>
      </c>
      <c r="F106" s="27">
        <f>SUM('REP_EPG034_EjecucionPresupu (2'!V62:V62)</f>
        <v>12391478489.32</v>
      </c>
      <c r="G106" s="31">
        <f>+F106/C106</f>
        <v>0.76348552437757666</v>
      </c>
    </row>
    <row r="107" spans="2:7" ht="18" customHeight="1" x14ac:dyDescent="0.45">
      <c r="B107" s="17" t="s">
        <v>13</v>
      </c>
      <c r="C107" s="27">
        <f>SUM('REP_EPG034_EjecucionPresupu (2'!S63:S66)</f>
        <v>288987766254.62</v>
      </c>
      <c r="D107" s="27">
        <f>SUM('REP_EPG034_EjecucionPresupu (2'!T63:T66)</f>
        <v>272508962484.44</v>
      </c>
      <c r="E107" s="31">
        <f t="shared" si="7"/>
        <v>0.94297750391391677</v>
      </c>
      <c r="F107" s="27">
        <f>SUM('REP_EPG034_EjecucionPresupu (2'!V63:V66)</f>
        <v>271232460631.35001</v>
      </c>
      <c r="G107" s="31">
        <f>+F107/C107</f>
        <v>0.93856035550090988</v>
      </c>
    </row>
    <row r="108" spans="2:7" ht="17.25" x14ac:dyDescent="0.45">
      <c r="B108" s="13" t="s">
        <v>9</v>
      </c>
      <c r="C108" s="14">
        <f>SUM('REP_EPG034_EjecucionPresupu (2'!S67:S71)</f>
        <v>302095334109.01001</v>
      </c>
      <c r="D108" s="14">
        <f>SUM('REP_EPG034_EjecucionPresupu (2'!T67:T71)</f>
        <v>85284091087.299988</v>
      </c>
      <c r="E108" s="30">
        <f>+D108/C108</f>
        <v>0.28230853461816635</v>
      </c>
      <c r="F108" s="14">
        <f>SUM('REP_EPG034_EjecucionPresupu (2'!V67:V71)</f>
        <v>83701163894.559998</v>
      </c>
      <c r="G108" s="30">
        <f>+F108/C108</f>
        <v>0.27706870793428651</v>
      </c>
    </row>
    <row r="109" spans="2:7" ht="6" customHeight="1" x14ac:dyDescent="0.45">
      <c r="B109" s="3"/>
      <c r="C109" s="3"/>
      <c r="D109" s="3"/>
      <c r="E109" s="32"/>
      <c r="F109" s="3"/>
      <c r="G109" s="32"/>
    </row>
    <row r="110" spans="2:7" ht="17.25" x14ac:dyDescent="0.45">
      <c r="B110" s="15" t="s">
        <v>10</v>
      </c>
      <c r="C110" s="16">
        <f>+C108+C104</f>
        <v>607313242381.60999</v>
      </c>
      <c r="D110" s="16">
        <f>+D108+D104</f>
        <v>370184532061.06</v>
      </c>
      <c r="E110" s="33">
        <f>+D110/C110</f>
        <v>0.6095446406031958</v>
      </c>
      <c r="F110" s="16">
        <f>+F108+F104</f>
        <v>367325103015.22998</v>
      </c>
      <c r="G110" s="33">
        <f>+F110/C110</f>
        <v>0.60483631408191563</v>
      </c>
    </row>
    <row r="111" spans="2:7" x14ac:dyDescent="0.45">
      <c r="E111" s="39"/>
    </row>
  </sheetData>
  <mergeCells count="9">
    <mergeCell ref="D100:G100"/>
    <mergeCell ref="D97:G97"/>
    <mergeCell ref="D8:G8"/>
    <mergeCell ref="D29:G29"/>
    <mergeCell ref="D64:G64"/>
    <mergeCell ref="B12:G12"/>
    <mergeCell ref="D46:G46"/>
    <mergeCell ref="D82:G82"/>
    <mergeCell ref="D99:G99"/>
  </mergeCells>
  <pageMargins left="0.7" right="0.7" top="0.75" bottom="0.75" header="0.3" footer="0.3"/>
  <pageSetup paperSize="9" scale="48" orientation="portrait" r:id="rId1"/>
  <ignoredErrors>
    <ignoredError sqref="D23:E23 E35 E16:E17 E22 E18:E20 E21 D89 D111:G111 D87 F87 D88 F88 F89" formula="1"/>
    <ignoredError sqref="E70 F77 D77 E53 E104 E108:E109 G89 E89 G88 E88 G87 E87 D90:G90 F108:G109 D108:D109 F104:G104 D104 D105:G107 D86:G86 D101:G103 D92:G98 E99:G99" formula="1" formulaRange="1"/>
    <ignoredError sqref="C36:G40 C55:G58 C53:D53 F53:G53 C79:G81 C77 E77 G77 C105:C107 C104 C108:C109 C42:G45 C60:G63 C72:G73 C70:D70 F70:G70 E54 G54 E71 G71 C76:G76 E74 E75:G75 G74 C90 C86 C47:G52 C46 E46:G46 C65:G69 C64 E64:G64 C83:G85 C82 E82:G82 C92:C99 C101:C10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2023</Anio>
    <_dlc_DocId xmlns="81cc8fc0-8d1e-4295-8f37-5d076116407c">2TV4CCKVFCYA-94321226-156</_dlc_DocId>
    <_dlc_DocIdUrl xmlns="81cc8fc0-8d1e-4295-8f37-5d076116407c">
      <Url>https://www.minjusticia.gov.co/ministerio/_layouts/15/DocIdRedir.aspx?ID=2TV4CCKVFCYA-94321226-156</Url>
      <Description>2TV4CCKVFCYA-94321226-156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CCBB48-2A26-4D64-AFA5-408BA04A695D}"/>
</file>

<file path=customXml/itemProps2.xml><?xml version="1.0" encoding="utf-8"?>
<ds:datastoreItem xmlns:ds="http://schemas.openxmlformats.org/officeDocument/2006/customXml" ds:itemID="{76F0274F-FDD6-4C85-9417-DEE2B09B59E3}"/>
</file>

<file path=customXml/itemProps3.xml><?xml version="1.0" encoding="utf-8"?>
<ds:datastoreItem xmlns:ds="http://schemas.openxmlformats.org/officeDocument/2006/customXml" ds:itemID="{1639648C-48AA-4F33-A8B1-F687270CAA04}"/>
</file>

<file path=customXml/itemProps4.xml><?xml version="1.0" encoding="utf-8"?>
<ds:datastoreItem xmlns:ds="http://schemas.openxmlformats.org/officeDocument/2006/customXml" ds:itemID="{BC054FC6-C374-4BFE-A64F-645D9E600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agosto</dc:title>
  <dc:creator>BELKIS YORGETH RONCANCIO ENCISO</dc:creator>
  <cp:lastModifiedBy>NIDIA MILENA CAMARGO TIBADUIZA</cp:lastModifiedBy>
  <cp:lastPrinted>2018-06-05T16:42:59Z</cp:lastPrinted>
  <dcterms:created xsi:type="dcterms:W3CDTF">2018-02-21T20:39:46Z</dcterms:created>
  <dcterms:modified xsi:type="dcterms:W3CDTF">2023-12-04T23:26:27Z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feb58209-7436-4f59-96f2-41727c08b699</vt:lpwstr>
  </property>
</Properties>
</file>