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\Documents\MINJUSTICIA\Informe  de gestion Minjusticia\2020\SeguimientoS\Presupuestal\INFORMES PARA PUBLICAR Y PARA HACIENDA\Reserva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E65" i="1"/>
  <c r="E62" i="1"/>
  <c r="F127" i="1"/>
  <c r="G85" i="1" l="1"/>
  <c r="E85" i="1"/>
  <c r="D20" i="1"/>
  <c r="C20" i="1"/>
  <c r="G108" i="1"/>
  <c r="G107" i="1"/>
  <c r="G87" i="1"/>
  <c r="G86" i="1"/>
  <c r="G84" i="1"/>
  <c r="G82" i="1"/>
  <c r="G65" i="1"/>
  <c r="E41" i="1"/>
  <c r="G41" i="1"/>
  <c r="E40" i="1"/>
  <c r="G40" i="1"/>
  <c r="G39" i="1"/>
  <c r="G110" i="1"/>
  <c r="E82" i="1"/>
  <c r="E39" i="1"/>
  <c r="F22" i="1"/>
  <c r="F21" i="1"/>
  <c r="F20" i="1"/>
  <c r="F19" i="1"/>
  <c r="F18" i="1"/>
  <c r="F17" i="1"/>
  <c r="D17" i="1"/>
  <c r="E17" i="1" s="1"/>
  <c r="D18" i="1"/>
  <c r="D19" i="1"/>
  <c r="D21" i="1"/>
  <c r="C22" i="1"/>
  <c r="C21" i="1"/>
  <c r="C19" i="1"/>
  <c r="C18" i="1"/>
  <c r="C17" i="1"/>
  <c r="E129" i="1"/>
  <c r="E130" i="1"/>
  <c r="E83" i="1"/>
  <c r="E84" i="1"/>
  <c r="E86" i="1"/>
  <c r="E110" i="1"/>
  <c r="E108" i="1"/>
  <c r="E107" i="1"/>
  <c r="C38" i="1"/>
  <c r="C45" i="1" s="1"/>
  <c r="F134" i="1"/>
  <c r="D127" i="1"/>
  <c r="D134" i="1" s="1"/>
  <c r="C127" i="1"/>
  <c r="C134" i="1" s="1"/>
  <c r="C81" i="1"/>
  <c r="C89" i="1" s="1"/>
  <c r="F105" i="1"/>
  <c r="F112" i="1" s="1"/>
  <c r="D105" i="1"/>
  <c r="D112" i="1" s="1"/>
  <c r="C105" i="1"/>
  <c r="F81" i="1"/>
  <c r="D81" i="1"/>
  <c r="F60" i="1"/>
  <c r="F67" i="1" s="1"/>
  <c r="D60" i="1"/>
  <c r="D67" i="1" s="1"/>
  <c r="C60" i="1"/>
  <c r="G60" i="1" s="1"/>
  <c r="F38" i="1"/>
  <c r="F45" i="1" s="1"/>
  <c r="D38" i="1"/>
  <c r="D45" i="1" s="1"/>
  <c r="G132" i="1"/>
  <c r="G130" i="1"/>
  <c r="G129" i="1"/>
  <c r="G128" i="1"/>
  <c r="E132" i="1"/>
  <c r="E128" i="1"/>
  <c r="G83" i="1"/>
  <c r="G62" i="1"/>
  <c r="G43" i="1"/>
  <c r="E43" i="1"/>
  <c r="D22" i="1"/>
  <c r="C112" i="1"/>
  <c r="E20" i="1" l="1"/>
  <c r="G22" i="1"/>
  <c r="E21" i="1"/>
  <c r="E81" i="1"/>
  <c r="C67" i="1"/>
  <c r="G67" i="1" s="1"/>
  <c r="G17" i="1"/>
  <c r="G105" i="1"/>
  <c r="G112" i="1"/>
  <c r="E105" i="1"/>
  <c r="G21" i="1"/>
  <c r="G20" i="1"/>
  <c r="G81" i="1"/>
  <c r="D89" i="1"/>
  <c r="E89" i="1" s="1"/>
  <c r="E67" i="1"/>
  <c r="F16" i="1"/>
  <c r="F24" i="1" s="1"/>
  <c r="E22" i="1"/>
  <c r="G19" i="1"/>
  <c r="G38" i="1"/>
  <c r="G18" i="1"/>
  <c r="E45" i="1"/>
  <c r="G45" i="1"/>
  <c r="C16" i="1"/>
  <c r="C24" i="1" s="1"/>
  <c r="E19" i="1"/>
  <c r="G134" i="1"/>
  <c r="E134" i="1"/>
  <c r="G127" i="1"/>
  <c r="E127" i="1"/>
  <c r="E112" i="1"/>
  <c r="F89" i="1"/>
  <c r="G89" i="1" s="1"/>
  <c r="E60" i="1"/>
  <c r="E18" i="1"/>
  <c r="E38" i="1"/>
  <c r="D16" i="1"/>
  <c r="G24" i="1" l="1"/>
  <c r="G16" i="1"/>
  <c r="E16" i="1"/>
  <c r="D24" i="1"/>
  <c r="E24" i="1" s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<sst xmlns="http://schemas.openxmlformats.org/spreadsheetml/2006/main" count="87" uniqueCount="16">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</sst>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2" fillId="0" borderId="0" xfId="3" applyFont="1" applyFill="1" applyBorder="1" applyAlignment="1"/>
    <xf numFmtId="0" fontId="12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="80" zoomScaleNormal="80" workbookViewId="0">
      <selection activeCell="H129" sqref="H129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</cols>
  <sheetData>
    <row r="8" spans="2:7" ht="24" x14ac:dyDescent="0.35">
      <c r="C8" s="14"/>
      <c r="D8" s="46" t="s">
        <v>15</v>
      </c>
      <c r="E8" s="46"/>
      <c r="F8" s="46"/>
      <c r="G8" s="46"/>
    </row>
    <row r="12" spans="2:7" s="12" customFormat="1" ht="21" customHeight="1" x14ac:dyDescent="0.35">
      <c r="B12" s="48" t="s">
        <v>0</v>
      </c>
      <c r="C12" s="48"/>
      <c r="D12" s="48"/>
      <c r="E12" s="48"/>
      <c r="F12" s="48"/>
      <c r="G12" s="48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287142909679.41998</v>
      </c>
      <c r="D16" s="16">
        <f>+D17+D18+D19+D20+D21</f>
        <v>260865199639.73999</v>
      </c>
      <c r="E16" s="33">
        <f>+D16/C16</f>
        <v>0.90848560367025022</v>
      </c>
      <c r="F16" s="16">
        <f>+F17+F18+F19+F20+F21</f>
        <v>259869694125.44</v>
      </c>
      <c r="G16" s="33">
        <f>+F16/C16</f>
        <v>0.90501866967765598</v>
      </c>
    </row>
    <row r="17" spans="2:7" s="1" customFormat="1" ht="18" customHeight="1" x14ac:dyDescent="0.25">
      <c r="B17" s="19" t="s">
        <v>7</v>
      </c>
      <c r="C17" s="29">
        <f t="shared" ref="C17:D19" si="0">+C39+C61+C82+C106+C128</f>
        <v>1456182151.5999999</v>
      </c>
      <c r="D17" s="29">
        <f t="shared" si="0"/>
        <v>1440230861</v>
      </c>
      <c r="E17" s="34">
        <f>+D17/C17</f>
        <v>0.98904581368307998</v>
      </c>
      <c r="F17" s="29">
        <f>+F39+F61+F82+F106+F128</f>
        <v>1347364068</v>
      </c>
      <c r="G17" s="34">
        <f>+F17/C17</f>
        <v>0.92527165404380585</v>
      </c>
    </row>
    <row r="18" spans="2:7" s="1" customFormat="1" ht="18" customHeight="1" x14ac:dyDescent="0.25">
      <c r="B18" s="19" t="s">
        <v>12</v>
      </c>
      <c r="C18" s="29">
        <f t="shared" si="0"/>
        <v>52174539360.649994</v>
      </c>
      <c r="D18" s="29">
        <f t="shared" si="0"/>
        <v>43769169607.75</v>
      </c>
      <c r="E18" s="34">
        <f t="shared" ref="E18:E21" si="1">+D18/C18</f>
        <v>0.83889901365877095</v>
      </c>
      <c r="F18" s="29">
        <f>+F40+F62+F83+F107+F129</f>
        <v>43304253739.290001</v>
      </c>
      <c r="G18" s="34">
        <f t="shared" ref="G18:G21" si="2">+F18/C18</f>
        <v>0.82998823314863879</v>
      </c>
    </row>
    <row r="19" spans="2:7" s="1" customFormat="1" ht="18" customHeight="1" x14ac:dyDescent="0.25">
      <c r="B19" s="19" t="s">
        <v>13</v>
      </c>
      <c r="C19" s="29">
        <f t="shared" si="0"/>
        <v>231988391375.70999</v>
      </c>
      <c r="D19" s="29">
        <f t="shared" si="0"/>
        <v>214133203133.23999</v>
      </c>
      <c r="E19" s="34">
        <f t="shared" si="1"/>
        <v>0.92303413055891592</v>
      </c>
      <c r="F19" s="29">
        <f>+F41+F63+F84+F108+F130</f>
        <v>213699611330.39999</v>
      </c>
      <c r="G19" s="34">
        <f t="shared" si="2"/>
        <v>0.92116510685359709</v>
      </c>
    </row>
    <row r="20" spans="2:7" s="22" customFormat="1" ht="24.95" customHeight="1" x14ac:dyDescent="0.25">
      <c r="B20" s="19" t="s">
        <v>8</v>
      </c>
      <c r="C20" s="29">
        <f t="shared" ref="C20:D20" si="3">+C85</f>
        <v>1491425787.46</v>
      </c>
      <c r="D20" s="29">
        <f t="shared" si="3"/>
        <v>1490225280.75</v>
      </c>
      <c r="E20" s="34">
        <f t="shared" si="1"/>
        <v>0.99919506104823053</v>
      </c>
      <c r="F20" s="29">
        <f>+F85</f>
        <v>1486094230.75</v>
      </c>
      <c r="G20" s="34">
        <f t="shared" si="2"/>
        <v>0.99642519476676072</v>
      </c>
    </row>
    <row r="21" spans="2:7" s="1" customFormat="1" ht="30" customHeight="1" x14ac:dyDescent="0.3">
      <c r="B21" s="20" t="s">
        <v>14</v>
      </c>
      <c r="C21" s="32">
        <f>+C42+C64+C86+C109+C131</f>
        <v>32371004</v>
      </c>
      <c r="D21" s="32">
        <f>+D42+D64+D86+D109+D131</f>
        <v>32370757</v>
      </c>
      <c r="E21" s="34">
        <f t="shared" si="1"/>
        <v>0.99999236971457539</v>
      </c>
      <c r="F21" s="29">
        <f>+F42+F64+F86+F109+F131</f>
        <v>32370757</v>
      </c>
      <c r="G21" s="34">
        <f t="shared" si="2"/>
        <v>0.99999236971457539</v>
      </c>
    </row>
    <row r="22" spans="2:7" s="5" customFormat="1" ht="18" x14ac:dyDescent="0.25">
      <c r="B22" s="15" t="s">
        <v>9</v>
      </c>
      <c r="C22" s="16">
        <f>+C43+C65+C87+C110+C132</f>
        <v>237630830330.35001</v>
      </c>
      <c r="D22" s="16">
        <f>+D43+D65+D87+D110+D132</f>
        <v>39055336196.010002</v>
      </c>
      <c r="E22" s="33">
        <f>+D22/C22</f>
        <v>0.16435298459259681</v>
      </c>
      <c r="F22" s="16">
        <f>+F43+F65+F87+F110+F132</f>
        <v>37772054775.68</v>
      </c>
      <c r="G22" s="33">
        <f>+F22/C22</f>
        <v>0.15895266924401175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524773740009.77002</v>
      </c>
      <c r="D24" s="18">
        <f>+D22+D16</f>
        <v>299920535835.75</v>
      </c>
      <c r="E24" s="36">
        <f>+D24/C24</f>
        <v>0.57152352141356422</v>
      </c>
      <c r="F24" s="18">
        <f>+F22+F16</f>
        <v>297641748901.12</v>
      </c>
      <c r="G24" s="36">
        <f>+F24/C24</f>
        <v>0.56718110341340366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6" t="s">
        <v>15</v>
      </c>
      <c r="E32" s="46"/>
      <c r="F32" s="46"/>
      <c r="G32" s="46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2489998497.6999998</v>
      </c>
      <c r="D38" s="24">
        <f>+D39+D40+D41+D42</f>
        <v>2212846528.4099998</v>
      </c>
      <c r="E38" s="37">
        <f>+D38/C38</f>
        <v>0.88869392108228018</v>
      </c>
      <c r="F38" s="24">
        <f>+F39+F40+F41+F42</f>
        <v>2115849628.4099998</v>
      </c>
      <c r="G38" s="37">
        <f>+F38/C38</f>
        <v>0.84973931926641744</v>
      </c>
    </row>
    <row r="39" spans="2:7" ht="18" customHeight="1" x14ac:dyDescent="0.25">
      <c r="B39" s="19" t="s">
        <v>7</v>
      </c>
      <c r="C39" s="30">
        <v>252145677</v>
      </c>
      <c r="D39" s="30">
        <v>252145677</v>
      </c>
      <c r="E39" s="38">
        <f>+D39/C39</f>
        <v>1</v>
      </c>
      <c r="F39" s="30">
        <v>252145677</v>
      </c>
      <c r="G39" s="38">
        <f>+F39/C39</f>
        <v>1</v>
      </c>
    </row>
    <row r="40" spans="2:7" ht="18" customHeight="1" x14ac:dyDescent="0.25">
      <c r="B40" s="19" t="s">
        <v>12</v>
      </c>
      <c r="C40" s="30">
        <v>740379779.27999997</v>
      </c>
      <c r="D40" s="30">
        <v>725881693.43999994</v>
      </c>
      <c r="E40" s="38">
        <f>+D40/C40</f>
        <v>0.98041804186751424</v>
      </c>
      <c r="F40" s="30">
        <v>725881693.43999994</v>
      </c>
      <c r="G40" s="38">
        <f>+F40/C40</f>
        <v>0.98041804186751424</v>
      </c>
    </row>
    <row r="41" spans="2:7" ht="18" customHeight="1" x14ac:dyDescent="0.25">
      <c r="B41" s="19" t="s">
        <v>13</v>
      </c>
      <c r="C41" s="30">
        <v>1497473041.4200001</v>
      </c>
      <c r="D41" s="30">
        <v>1234819157.97</v>
      </c>
      <c r="E41" s="38">
        <f>+D41/C41</f>
        <v>0.8246019285923607</v>
      </c>
      <c r="F41" s="30">
        <v>1137822257.97</v>
      </c>
      <c r="G41" s="38">
        <f>+F41/C41</f>
        <v>0.75982820825344799</v>
      </c>
    </row>
    <row r="42" spans="2:7" ht="30" customHeight="1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4394665910.9499998</v>
      </c>
      <c r="D43" s="25">
        <v>2977055229.1400003</v>
      </c>
      <c r="E43" s="37">
        <f>+D43/C43</f>
        <v>0.67742469836494279</v>
      </c>
      <c r="F43" s="25">
        <v>2977055229.1400003</v>
      </c>
      <c r="G43" s="37">
        <f>+F43/C43</f>
        <v>0.67742469836494279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6884664408.6499996</v>
      </c>
      <c r="D45" s="27">
        <f>+D43+D38</f>
        <v>5189901757.5500002</v>
      </c>
      <c r="E45" s="40">
        <f>+D45/C45</f>
        <v>0.75383511083406285</v>
      </c>
      <c r="F45" s="27">
        <f>+F43+F38</f>
        <v>5092904857.5500002</v>
      </c>
      <c r="G45" s="40">
        <f>+F45/C45</f>
        <v>0.73974627596244125</v>
      </c>
    </row>
    <row r="53" spans="2:7" ht="24" x14ac:dyDescent="0.35">
      <c r="C53" s="14"/>
      <c r="D53" s="45" t="s">
        <v>15</v>
      </c>
      <c r="E53" s="14"/>
      <c r="F53" s="14"/>
      <c r="G53" s="14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4946285789.9099998</v>
      </c>
      <c r="D60" s="28">
        <f>+D61+D62+D63+D64</f>
        <v>3413684547.8099999</v>
      </c>
      <c r="E60" s="33">
        <f>+D60/C60</f>
        <v>0.69015109373049666</v>
      </c>
      <c r="F60" s="28">
        <f>+F61+F62+F63+F64</f>
        <v>3413684547.8099999</v>
      </c>
      <c r="G60" s="33">
        <f>+F60/C60</f>
        <v>0.69015109373049666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4946285789.9099998</v>
      </c>
      <c r="D62" s="29">
        <v>3413684547.8099999</v>
      </c>
      <c r="E62" s="34">
        <f>+D62/C62</f>
        <v>0.69015109373049666</v>
      </c>
      <c r="F62" s="29">
        <v>3413684547.8099999</v>
      </c>
      <c r="G62" s="34">
        <f t="shared" ref="G62" si="4">+F62/C62</f>
        <v>0.69015109373049666</v>
      </c>
    </row>
    <row r="63" spans="2:7" ht="18" customHeight="1" x14ac:dyDescent="0.25">
      <c r="B63" s="19" t="s">
        <v>13</v>
      </c>
      <c r="C63" s="29"/>
      <c r="D63" s="29"/>
      <c r="E63" s="34">
        <v>0</v>
      </c>
      <c r="F63" s="29">
        <v>0</v>
      </c>
      <c r="G63" s="34">
        <v>0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12433653253.380001</v>
      </c>
      <c r="D65" s="16">
        <v>6168968094.8799992</v>
      </c>
      <c r="E65" s="33">
        <f>+D65/C65</f>
        <v>0.49615088736715485</v>
      </c>
      <c r="F65" s="16">
        <v>6168968094.8799992</v>
      </c>
      <c r="G65" s="33">
        <f>+F65/C65</f>
        <v>0.49615088736715485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17379939043.290001</v>
      </c>
      <c r="D67" s="18">
        <f>+D65+D60</f>
        <v>9582652642.6899986</v>
      </c>
      <c r="E67" s="36">
        <f>+D67/C67</f>
        <v>0.55136284533688529</v>
      </c>
      <c r="F67" s="18">
        <f>+F65+F60</f>
        <v>9582652642.6899986</v>
      </c>
      <c r="G67" s="36">
        <f>+F67/C67</f>
        <v>0.55136284533688529</v>
      </c>
    </row>
    <row r="75" spans="2:7" ht="24" x14ac:dyDescent="0.35">
      <c r="B75" s="7"/>
      <c r="C75" s="14"/>
      <c r="D75" s="46" t="s">
        <v>15</v>
      </c>
      <c r="E75" s="46"/>
      <c r="F75" s="46"/>
      <c r="G75" s="46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44981829469.609993</v>
      </c>
      <c r="D81" s="24">
        <f>+D82+D83+D84+D85+D86</f>
        <v>43698178720.659996</v>
      </c>
      <c r="E81" s="37">
        <f>+D81/C81</f>
        <v>0.97146290481988418</v>
      </c>
      <c r="F81" s="24">
        <f>+F82+F83+F84+F85+F86</f>
        <v>43252535745.199997</v>
      </c>
      <c r="G81" s="37">
        <f>+F81/C81</f>
        <v>0.96155572717249493</v>
      </c>
    </row>
    <row r="82" spans="2:7" ht="18" customHeight="1" x14ac:dyDescent="0.25">
      <c r="B82" s="19" t="s">
        <v>7</v>
      </c>
      <c r="C82" s="30">
        <v>1196732258.5999999</v>
      </c>
      <c r="D82" s="30">
        <v>1180780968</v>
      </c>
      <c r="E82" s="41">
        <f>+D82/C82</f>
        <v>0.98667096129032195</v>
      </c>
      <c r="F82" s="30">
        <v>1087914175</v>
      </c>
      <c r="G82" s="41">
        <f t="shared" ref="G82:G87" si="5">+F82/C82</f>
        <v>0.90907065233847628</v>
      </c>
    </row>
    <row r="83" spans="2:7" ht="18" customHeight="1" x14ac:dyDescent="0.25">
      <c r="B83" s="19" t="s">
        <v>12</v>
      </c>
      <c r="C83" s="30">
        <v>28689472754.16</v>
      </c>
      <c r="D83" s="30">
        <v>27427835730.119999</v>
      </c>
      <c r="E83" s="41">
        <f t="shared" ref="E83:E86" si="6">+D83/C83</f>
        <v>0.95602439142569939</v>
      </c>
      <c r="F83" s="30">
        <v>27397096101.66</v>
      </c>
      <c r="G83" s="41">
        <f t="shared" si="5"/>
        <v>0.95495293121716207</v>
      </c>
    </row>
    <row r="84" spans="2:7" ht="18" customHeight="1" x14ac:dyDescent="0.25">
      <c r="B84" s="19" t="s">
        <v>13</v>
      </c>
      <c r="C84" s="30">
        <v>13571827665.389999</v>
      </c>
      <c r="D84" s="30">
        <v>13566965984.789999</v>
      </c>
      <c r="E84" s="41">
        <f t="shared" si="6"/>
        <v>0.99964178143726368</v>
      </c>
      <c r="F84" s="30">
        <v>13249060480.789999</v>
      </c>
      <c r="G84" s="41">
        <f t="shared" si="5"/>
        <v>0.97621785417868956</v>
      </c>
    </row>
    <row r="85" spans="2:7" ht="24.95" customHeight="1" x14ac:dyDescent="0.25">
      <c r="B85" s="19" t="s">
        <v>8</v>
      </c>
      <c r="C85" s="44">
        <v>1491425787.46</v>
      </c>
      <c r="D85" s="44">
        <v>1490225280.75</v>
      </c>
      <c r="E85" s="41">
        <f t="shared" si="6"/>
        <v>0.99919506104823053</v>
      </c>
      <c r="F85" s="30">
        <v>1486094230.75</v>
      </c>
      <c r="G85" s="41">
        <f t="shared" si="5"/>
        <v>0.99642519476676072</v>
      </c>
    </row>
    <row r="86" spans="2:7" ht="30" customHeight="1" x14ac:dyDescent="0.3">
      <c r="B86" s="20" t="s">
        <v>14</v>
      </c>
      <c r="C86" s="21">
        <v>32371004</v>
      </c>
      <c r="D86" s="21">
        <v>32370757</v>
      </c>
      <c r="E86" s="41">
        <f t="shared" si="6"/>
        <v>0.99999236971457539</v>
      </c>
      <c r="F86" s="30">
        <v>32370757</v>
      </c>
      <c r="G86" s="41">
        <f t="shared" si="5"/>
        <v>0.99999236971457539</v>
      </c>
    </row>
    <row r="87" spans="2:7" ht="18" x14ac:dyDescent="0.25">
      <c r="B87" s="23" t="s">
        <v>9</v>
      </c>
      <c r="C87" s="25">
        <v>633778432.27999997</v>
      </c>
      <c r="D87" s="25">
        <v>633778432.27999997</v>
      </c>
      <c r="E87" s="37">
        <f>+D87/C87</f>
        <v>1</v>
      </c>
      <c r="F87" s="25">
        <v>633778432.27999997</v>
      </c>
      <c r="G87" s="37">
        <f t="shared" si="5"/>
        <v>1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45615607901.889992</v>
      </c>
      <c r="D89" s="27">
        <f>+D87+D81</f>
        <v>44331957152.939995</v>
      </c>
      <c r="E89" s="40">
        <f>+D89/C89</f>
        <v>0.97185939620248241</v>
      </c>
      <c r="F89" s="27">
        <f>+F87+F81</f>
        <v>43886314177.479996</v>
      </c>
      <c r="G89" s="40">
        <f>+F89/C89</f>
        <v>0.96208986783362926</v>
      </c>
    </row>
    <row r="98" spans="2:7" ht="24" x14ac:dyDescent="0.35">
      <c r="C98" s="14"/>
      <c r="D98" s="46" t="s">
        <v>15</v>
      </c>
      <c r="E98" s="47"/>
      <c r="F98" s="47"/>
      <c r="G98" s="47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3658990863</v>
      </c>
      <c r="D105" s="28">
        <f>+D106+D107+D108+D109</f>
        <v>3609003446.46</v>
      </c>
      <c r="E105" s="33">
        <f>+D105/C105</f>
        <v>0.98633846915402912</v>
      </c>
      <c r="F105" s="28">
        <f>+F106+F107+F108+F109</f>
        <v>3609003446.46</v>
      </c>
      <c r="G105" s="33">
        <f>+F105/C105</f>
        <v>0.98633846915402912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74854589</v>
      </c>
      <c r="D107" s="6">
        <v>74854588</v>
      </c>
      <c r="E107" s="42">
        <f>+D107/C107</f>
        <v>0.99999998664076561</v>
      </c>
      <c r="F107" s="6">
        <v>74854588</v>
      </c>
      <c r="G107" s="42">
        <f>+F107/C107</f>
        <v>0.99999998664076561</v>
      </c>
    </row>
    <row r="108" spans="2:7" ht="18" customHeight="1" x14ac:dyDescent="0.3">
      <c r="B108" s="19" t="s">
        <v>13</v>
      </c>
      <c r="C108" s="6">
        <v>3584136274</v>
      </c>
      <c r="D108" s="6">
        <v>3534148858.46</v>
      </c>
      <c r="E108" s="42">
        <f>+D108/C108</f>
        <v>0.98605314873136429</v>
      </c>
      <c r="F108" s="6">
        <v>3534148858.46</v>
      </c>
      <c r="G108" s="42">
        <f>+F108/C108</f>
        <v>0.98605314873136429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236480516.36000001</v>
      </c>
      <c r="D110" s="16">
        <v>236480516.36000001</v>
      </c>
      <c r="E110" s="33">
        <f>+D110/C110</f>
        <v>1</v>
      </c>
      <c r="F110" s="16">
        <v>236480516.36000001</v>
      </c>
      <c r="G110" s="33">
        <f>+F110/C110</f>
        <v>1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3895471379.3600001</v>
      </c>
      <c r="D112" s="18">
        <f>+D105+D110</f>
        <v>3845483962.8200002</v>
      </c>
      <c r="E112" s="36">
        <f>+D112/C112</f>
        <v>0.98716781316765512</v>
      </c>
      <c r="F112" s="18">
        <f>+F105+F110</f>
        <v>3845483962.8200002</v>
      </c>
      <c r="G112" s="36">
        <f>+F112/C112</f>
        <v>0.98716781316765512</v>
      </c>
    </row>
    <row r="120" spans="2:7" ht="24" x14ac:dyDescent="0.35">
      <c r="C120" s="14"/>
      <c r="D120" s="46" t="s">
        <v>15</v>
      </c>
      <c r="E120" s="46"/>
      <c r="F120" s="46"/>
      <c r="G120" s="46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231065805059.19998</v>
      </c>
      <c r="D127" s="28">
        <f>+D128+D129+D130+D131</f>
        <v>207931486396.39999</v>
      </c>
      <c r="E127" s="33">
        <f>+D127/C127</f>
        <v>0.89987995559588363</v>
      </c>
      <c r="F127" s="28">
        <f>+F128+F129+F130+F131</f>
        <v>207478620757.56</v>
      </c>
      <c r="G127" s="33">
        <f>+F127/C127</f>
        <v>0.89792005660207119</v>
      </c>
    </row>
    <row r="128" spans="2:7" ht="18" customHeight="1" x14ac:dyDescent="0.25">
      <c r="B128" s="19" t="s">
        <v>7</v>
      </c>
      <c r="C128" s="29">
        <v>7304216</v>
      </c>
      <c r="D128" s="29">
        <v>7304216</v>
      </c>
      <c r="E128" s="34">
        <f>+D128/C128</f>
        <v>1</v>
      </c>
      <c r="F128" s="29">
        <v>7304216</v>
      </c>
      <c r="G128" s="34">
        <f>+F128/C128</f>
        <v>1</v>
      </c>
    </row>
    <row r="129" spans="2:7" ht="18" customHeight="1" x14ac:dyDescent="0.25">
      <c r="B129" s="19" t="s">
        <v>12</v>
      </c>
      <c r="C129" s="29">
        <v>17723546448.299999</v>
      </c>
      <c r="D129" s="29">
        <v>12126913048.380001</v>
      </c>
      <c r="E129" s="34">
        <f t="shared" ref="E129:E130" si="7">+D129/C129</f>
        <v>0.68422609909108711</v>
      </c>
      <c r="F129" s="29">
        <v>11692736808.380001</v>
      </c>
      <c r="G129" s="34">
        <f>+F129/C129</f>
        <v>0.6597289567574971</v>
      </c>
    </row>
    <row r="130" spans="2:7" ht="18" customHeight="1" x14ac:dyDescent="0.25">
      <c r="B130" s="19" t="s">
        <v>13</v>
      </c>
      <c r="C130" s="29">
        <v>213334954394.89999</v>
      </c>
      <c r="D130" s="29">
        <v>195797269132.01999</v>
      </c>
      <c r="E130" s="34">
        <f t="shared" si="7"/>
        <v>0.91779272500081566</v>
      </c>
      <c r="F130" s="29">
        <v>195778579733.17999</v>
      </c>
      <c r="G130" s="34">
        <f>+F130/C130</f>
        <v>0.9177051191094463</v>
      </c>
    </row>
    <row r="131" spans="2:7" ht="30" customHeight="1" x14ac:dyDescent="0.3">
      <c r="B131" s="20" t="s">
        <v>14</v>
      </c>
      <c r="C131" s="29">
        <v>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219932252217.38</v>
      </c>
      <c r="D132" s="16">
        <v>29039053923.349998</v>
      </c>
      <c r="E132" s="33">
        <f>+D132/C132</f>
        <v>0.13203635951787523</v>
      </c>
      <c r="F132" s="16">
        <v>27755772503.02</v>
      </c>
      <c r="G132" s="33">
        <f>+F132/C132</f>
        <v>0.12620146532936119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450998057276.57996</v>
      </c>
      <c r="D134" s="18">
        <f>+D132+D127</f>
        <v>236970540319.75</v>
      </c>
      <c r="E134" s="36">
        <f>+D134/C134</f>
        <v>0.52543583391629778</v>
      </c>
      <c r="F134" s="18">
        <f>+F132+F127</f>
        <v>235234393260.57999</v>
      </c>
      <c r="G134" s="36">
        <f>+F134/C134</f>
        <v>0.52158626731360769</v>
      </c>
    </row>
    <row r="135" spans="2:7" x14ac:dyDescent="0.25">
      <c r="E135" s="43"/>
    </row>
  </sheetData>
  <mergeCells count="6">
    <mergeCell ref="D120:G120"/>
    <mergeCell ref="D8:G8"/>
    <mergeCell ref="D32:G32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2020</Anio>
    <_dlc_DocId xmlns="81cc8fc0-8d1e-4295-8f37-5d076116407c">2TV4CCKVFCYA-94321226-15</_dlc_DocId>
    <_dlc_DocIdUrl xmlns="81cc8fc0-8d1e-4295-8f37-5d076116407c">
      <Url>https://www.minjusticia.gov.co/ministerio/_layouts/15/DocIdRedir.aspx?ID=2TV4CCKVFCYA-94321226-15</Url>
      <Description>2TV4CCKVFCYA-94321226-15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F19DB57-E256-4430-A697-861DA695CDEA}"/>
</file>

<file path=customXml/itemProps2.xml><?xml version="1.0" encoding="utf-8"?>
<ds:datastoreItem xmlns:ds="http://schemas.openxmlformats.org/officeDocument/2006/customXml" ds:itemID="{E76DEFC6-F4B9-485C-9544-B224385ADF32}"/>
</file>

<file path=customXml/itemProps3.xml><?xml version="1.0" encoding="utf-8"?>
<ds:datastoreItem xmlns:ds="http://schemas.openxmlformats.org/officeDocument/2006/customXml" ds:itemID="{29ED15CE-859A-457B-A919-2331609126D4}"/>
</file>

<file path=customXml/itemProps4.xml><?xml version="1.0" encoding="utf-8"?>
<ds:datastoreItem xmlns:ds="http://schemas.openxmlformats.org/officeDocument/2006/customXml" ds:itemID="{BD17A6BC-A1EE-4E13-8C4A-A407A1484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Septiembre</dc:title>
  <dc:creator>BELKIS YORGETH RONCANCIO ENCISO</dc:creator>
  <cp:lastModifiedBy>ADRIANA</cp:lastModifiedBy>
  <cp:lastPrinted>2018-06-05T16:42:59Z</cp:lastPrinted>
  <dcterms:created xsi:type="dcterms:W3CDTF">2018-02-21T20:39:46Z</dcterms:created>
  <dcterms:modified xsi:type="dcterms:W3CDTF">2020-10-02T00:35:11Z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1500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210bcc84-6e01-4504-9b35-18b27c533bad</vt:lpwstr>
  </property>
</Properties>
</file>