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0\SeguimientoS\Presupuestal\INFORMES PARA PUBLICAR Y PARA HACIENDA\Reserv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5" i="1"/>
  <c r="E62" i="1"/>
  <c r="F127" i="1"/>
  <c r="G85" i="1" l="1"/>
  <c r="E85" i="1"/>
  <c r="D20" i="1"/>
  <c r="C20" i="1"/>
  <c r="G108" i="1"/>
  <c r="G107" i="1"/>
  <c r="G87" i="1"/>
  <c r="G86" i="1"/>
  <c r="G84" i="1"/>
  <c r="G82" i="1"/>
  <c r="G65" i="1"/>
  <c r="E41" i="1"/>
  <c r="G41" i="1"/>
  <c r="E40" i="1"/>
  <c r="G40" i="1"/>
  <c r="G39" i="1"/>
  <c r="G110" i="1"/>
  <c r="E82" i="1"/>
  <c r="E39" i="1"/>
  <c r="F22" i="1"/>
  <c r="F21" i="1"/>
  <c r="F20" i="1"/>
  <c r="F19" i="1"/>
  <c r="F18" i="1"/>
  <c r="F17" i="1"/>
  <c r="D17" i="1"/>
  <c r="E17" i="1" s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10" i="1"/>
  <c r="E108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F81" i="1"/>
  <c r="D81" i="1"/>
  <c r="F60" i="1"/>
  <c r="F67" i="1" s="1"/>
  <c r="D60" i="1"/>
  <c r="D67" i="1" s="1"/>
  <c r="C60" i="1"/>
  <c r="G60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C112" i="1"/>
  <c r="E20" i="1" l="1"/>
  <c r="G22" i="1"/>
  <c r="E21" i="1"/>
  <c r="E81" i="1"/>
  <c r="C67" i="1"/>
  <c r="G67" i="1" s="1"/>
  <c r="G17" i="1"/>
  <c r="G105" i="1"/>
  <c r="G112" i="1"/>
  <c r="E105" i="1"/>
  <c r="G21" i="1"/>
  <c r="G20" i="1"/>
  <c r="G81" i="1"/>
  <c r="D89" i="1"/>
  <c r="E89" i="1" s="1"/>
  <c r="E67" i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G24" i="1" l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<sst xmlns="http://schemas.openxmlformats.org/spreadsheetml/2006/main" count="87" uniqueCount="16">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</sst>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H20" sqref="H20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286756684356.73004</v>
      </c>
      <c r="D16" s="16">
        <f>+D17+D18+D19+D20+D21</f>
        <v>264664679391.95001</v>
      </c>
      <c r="E16" s="33">
        <f>+D16/C16</f>
        <v>0.92295905842844372</v>
      </c>
      <c r="F16" s="16">
        <f>+F17+F18+F19+F20+F21</f>
        <v>264632296410.56</v>
      </c>
      <c r="G16" s="33">
        <f>+F16/C16</f>
        <v>0.92284613000111637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1440230860</v>
      </c>
      <c r="E17" s="34">
        <f>+D17/C17</f>
        <v>0.98904581299635264</v>
      </c>
      <c r="F17" s="29">
        <f>+F39+F61+F82+F106+F128</f>
        <v>1422783444</v>
      </c>
      <c r="G17" s="34">
        <f>+F17/C17</f>
        <v>0.97706419656132815</v>
      </c>
    </row>
    <row r="18" spans="2:7" s="1" customFormat="1" ht="18" customHeight="1" x14ac:dyDescent="0.25">
      <c r="B18" s="19" t="s">
        <v>12</v>
      </c>
      <c r="C18" s="29">
        <f t="shared" si="0"/>
        <v>51788314037.959999</v>
      </c>
      <c r="D18" s="29">
        <f t="shared" si="0"/>
        <v>43896554467.889999</v>
      </c>
      <c r="E18" s="34">
        <f t="shared" ref="E18:E21" si="1">+D18/C18</f>
        <v>0.84761505145184945</v>
      </c>
      <c r="F18" s="29">
        <f>+F40+F62+F83+F107+F129</f>
        <v>43893325932.849998</v>
      </c>
      <c r="G18" s="34">
        <f t="shared" ref="G18:G21" si="2">+F18/C18</f>
        <v>0.84755271045658864</v>
      </c>
    </row>
    <row r="19" spans="2:7" s="1" customFormat="1" ht="18" customHeight="1" x14ac:dyDescent="0.25">
      <c r="B19" s="19" t="s">
        <v>13</v>
      </c>
      <c r="C19" s="29">
        <f t="shared" si="0"/>
        <v>231988391375.70999</v>
      </c>
      <c r="D19" s="29">
        <f t="shared" si="0"/>
        <v>217805298026.31</v>
      </c>
      <c r="E19" s="34">
        <f t="shared" si="1"/>
        <v>0.93886291781544284</v>
      </c>
      <c r="F19" s="29">
        <f>+F41+F63+F84+F108+F130</f>
        <v>217797722045.95999</v>
      </c>
      <c r="G19" s="34">
        <f t="shared" si="2"/>
        <v>0.93883026109367729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1490225280.75</v>
      </c>
      <c r="E20" s="34">
        <f t="shared" si="1"/>
        <v>0.99919506104823053</v>
      </c>
      <c r="F20" s="29">
        <f>+F85</f>
        <v>1486094230.75</v>
      </c>
      <c r="G20" s="34">
        <f t="shared" si="2"/>
        <v>0.99642519476676072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237567955063.35001</v>
      </c>
      <c r="D22" s="16">
        <f>+D43+D65+D87+D110+D132</f>
        <v>110566510204.55</v>
      </c>
      <c r="E22" s="33">
        <f>+D22/C22</f>
        <v>0.46541003467856712</v>
      </c>
      <c r="F22" s="16">
        <f>+F43+F65+F87+F110+F132</f>
        <v>60290730757.660004</v>
      </c>
      <c r="G22" s="33">
        <f>+F22/C22</f>
        <v>0.25378309436381202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524324639420.08008</v>
      </c>
      <c r="D24" s="18">
        <f>+D22+D16</f>
        <v>375231189596.5</v>
      </c>
      <c r="E24" s="36">
        <f>+D24/C24</f>
        <v>0.71564668410684984</v>
      </c>
      <c r="F24" s="18">
        <f>+F22+F16</f>
        <v>324923027168.21997</v>
      </c>
      <c r="G24" s="36">
        <f>+F24/C24</f>
        <v>0.61969818455908399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2489997095.8600001</v>
      </c>
      <c r="D38" s="24">
        <f>+D39+D40+D41+D42</f>
        <v>2475500411.4099998</v>
      </c>
      <c r="E38" s="37">
        <f>+D38/C38</f>
        <v>0.99417803158320817</v>
      </c>
      <c r="F38" s="24">
        <f>+F39+F40+F41+F42</f>
        <v>2475500411.4099998</v>
      </c>
      <c r="G38" s="37">
        <f>+F38/C38</f>
        <v>0.99417803158320817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740378377.44000006</v>
      </c>
      <c r="D40" s="30">
        <v>725881693.43999994</v>
      </c>
      <c r="E40" s="38">
        <f>+D40/C40</f>
        <v>0.98041989820107234</v>
      </c>
      <c r="F40" s="30">
        <v>725881693.43999994</v>
      </c>
      <c r="G40" s="38">
        <f>+F40/C40</f>
        <v>0.98041989820107234</v>
      </c>
    </row>
    <row r="41" spans="2:7" ht="18" customHeight="1" x14ac:dyDescent="0.25">
      <c r="B41" s="19" t="s">
        <v>13</v>
      </c>
      <c r="C41" s="30">
        <v>1497473041.4200001</v>
      </c>
      <c r="D41" s="30">
        <v>1497473040.97</v>
      </c>
      <c r="E41" s="38">
        <f>+D41/C41</f>
        <v>0.99999999969949371</v>
      </c>
      <c r="F41" s="30">
        <v>1497473040.97</v>
      </c>
      <c r="G41" s="38">
        <f>+F41/C41</f>
        <v>0.99999999969949371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3260617668.1399999</v>
      </c>
      <c r="E43" s="37">
        <f>+D43/C43</f>
        <v>0.74194892950011493</v>
      </c>
      <c r="F43" s="25">
        <v>3260617668.1399999</v>
      </c>
      <c r="G43" s="37">
        <f>+F43/C43</f>
        <v>0.74194892950011493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6884663006.8099995</v>
      </c>
      <c r="D45" s="27">
        <f>+D43+D38</f>
        <v>5736118079.5499992</v>
      </c>
      <c r="E45" s="40">
        <f>+D45/C45</f>
        <v>0.83317339917379962</v>
      </c>
      <c r="F45" s="27">
        <f>+F43+F38</f>
        <v>5736118079.5499992</v>
      </c>
      <c r="G45" s="40">
        <f>+F45/C45</f>
        <v>0.83317339917379962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4560061869.0600004</v>
      </c>
      <c r="D60" s="28">
        <f>+D61+D62+D63+D64</f>
        <v>3535945354.3099999</v>
      </c>
      <c r="E60" s="33">
        <f>+D60/C60</f>
        <v>0.77541609211519114</v>
      </c>
      <c r="F60" s="28">
        <f>+F61+F62+F63+F64</f>
        <v>3535945354.3099999</v>
      </c>
      <c r="G60" s="33">
        <f>+F60/C60</f>
        <v>0.77541609211519114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4560061869.0600004</v>
      </c>
      <c r="D62" s="29">
        <v>3535945354.3099999</v>
      </c>
      <c r="E62" s="34">
        <f>+D62/C62</f>
        <v>0.77541609211519114</v>
      </c>
      <c r="F62" s="29">
        <v>3535945354.3099999</v>
      </c>
      <c r="G62" s="34">
        <f t="shared" ref="G62" si="4">+F62/C62</f>
        <v>0.77541609211519114</v>
      </c>
    </row>
    <row r="63" spans="2:7" ht="18" customHeight="1" x14ac:dyDescent="0.25">
      <c r="B63" s="19" t="s">
        <v>13</v>
      </c>
      <c r="C63" s="29"/>
      <c r="D63" s="29"/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12432848753.379999</v>
      </c>
      <c r="D65" s="16">
        <v>7951078708.0299997</v>
      </c>
      <c r="E65" s="33">
        <f>+D65/C65</f>
        <v>0.6395218719176019</v>
      </c>
      <c r="F65" s="16">
        <v>7951078708.0299997</v>
      </c>
      <c r="G65" s="33">
        <f>+F65/C65</f>
        <v>0.6395218719176019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16992910622.439999</v>
      </c>
      <c r="D67" s="18">
        <f>+D65+D60</f>
        <v>11487024062.34</v>
      </c>
      <c r="E67" s="36">
        <f>+D67/C67</f>
        <v>0.67598920029455123</v>
      </c>
      <c r="F67" s="18">
        <f>+F65+F60</f>
        <v>11487024062.34</v>
      </c>
      <c r="G67" s="36">
        <f>+F67/C67</f>
        <v>0.67598920029455123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43705176132.120003</v>
      </c>
      <c r="E81" s="37">
        <f>+D81/C81</f>
        <v>0.97161846566617516</v>
      </c>
      <c r="F81" s="24">
        <f>+F82+F83+F84+F85+F86</f>
        <v>43673178921.779999</v>
      </c>
      <c r="G81" s="37">
        <f>+F81/C81</f>
        <v>0.97090712931731404</v>
      </c>
    </row>
    <row r="82" spans="2:7" ht="18" customHeight="1" x14ac:dyDescent="0.25">
      <c r="B82" s="19" t="s">
        <v>7</v>
      </c>
      <c r="C82" s="30">
        <v>1196732258.5999999</v>
      </c>
      <c r="D82" s="30">
        <v>1180780967</v>
      </c>
      <c r="E82" s="41">
        <f>+D82/C82</f>
        <v>0.98667096045471314</v>
      </c>
      <c r="F82" s="30">
        <v>1163333551</v>
      </c>
      <c r="G82" s="41">
        <f t="shared" ref="G82:G87" si="5">+F82/C82</f>
        <v>0.97209174620305505</v>
      </c>
    </row>
    <row r="83" spans="2:7" ht="18" customHeight="1" x14ac:dyDescent="0.25">
      <c r="B83" s="19" t="s">
        <v>12</v>
      </c>
      <c r="C83" s="30">
        <v>28689472754.16</v>
      </c>
      <c r="D83" s="30">
        <v>27431393142.580002</v>
      </c>
      <c r="E83" s="41">
        <f t="shared" ref="E83:E86" si="6">+D83/C83</f>
        <v>0.95614838856187845</v>
      </c>
      <c r="F83" s="30">
        <v>27428262638.84</v>
      </c>
      <c r="G83" s="41">
        <f t="shared" si="5"/>
        <v>0.95603927175214043</v>
      </c>
    </row>
    <row r="84" spans="2:7" ht="18" customHeight="1" x14ac:dyDescent="0.25">
      <c r="B84" s="19" t="s">
        <v>13</v>
      </c>
      <c r="C84" s="30">
        <v>13571827665.389999</v>
      </c>
      <c r="D84" s="30">
        <v>13570405984.790001</v>
      </c>
      <c r="E84" s="41">
        <f t="shared" si="6"/>
        <v>0.99989524766781235</v>
      </c>
      <c r="F84" s="30">
        <v>13563117744.190001</v>
      </c>
      <c r="G84" s="41">
        <f t="shared" si="5"/>
        <v>0.99935823520495992</v>
      </c>
    </row>
    <row r="85" spans="2:7" ht="24.95" customHeight="1" x14ac:dyDescent="0.25">
      <c r="B85" s="19" t="s">
        <v>8</v>
      </c>
      <c r="C85" s="44">
        <v>1491425787.46</v>
      </c>
      <c r="D85" s="44">
        <v>1490225280.75</v>
      </c>
      <c r="E85" s="41">
        <f t="shared" si="6"/>
        <v>0.99919506104823053</v>
      </c>
      <c r="F85" s="30">
        <v>1486094230.75</v>
      </c>
      <c r="G85" s="41">
        <f t="shared" si="5"/>
        <v>0.99642519476676072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6"/>
        <v>0.99999236971457539</v>
      </c>
      <c r="F86" s="30">
        <v>32370757</v>
      </c>
      <c r="G86" s="41">
        <f t="shared" si="5"/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633778432.27999997</v>
      </c>
      <c r="E87" s="37">
        <f>+D87/C87</f>
        <v>1</v>
      </c>
      <c r="F87" s="25">
        <v>633778432.27999997</v>
      </c>
      <c r="G87" s="37">
        <f t="shared" si="5"/>
        <v>1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44338954564.400002</v>
      </c>
      <c r="E89" s="40">
        <f>+D89/C89</f>
        <v>0.97201279570282573</v>
      </c>
      <c r="F89" s="27">
        <f>+F87+F81</f>
        <v>44306957354.059998</v>
      </c>
      <c r="G89" s="40">
        <f>+F89/C89</f>
        <v>0.97131134258597107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f>+F105/C105</f>
        <v>0.98633846915402912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231065805059.19998</v>
      </c>
      <c r="D127" s="28">
        <f>+D128+D129+D130+D131</f>
        <v>211339054047.64999</v>
      </c>
      <c r="E127" s="33">
        <f>+D127/C127</f>
        <v>0.91462712967634519</v>
      </c>
      <c r="F127" s="28">
        <f>+F128+F129+F130+F131</f>
        <v>211338668276.60001</v>
      </c>
      <c r="G127" s="33">
        <f>+F127/C127</f>
        <v>0.91462546014739909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17723546448.299999</v>
      </c>
      <c r="D129" s="29">
        <v>12128479689.559999</v>
      </c>
      <c r="E129" s="34">
        <f t="shared" ref="E129:E130" si="7">+D129/C129</f>
        <v>0.68431449230203778</v>
      </c>
      <c r="F129" s="29">
        <v>12128381658.26</v>
      </c>
      <c r="G129" s="34">
        <f>+F129/C129</f>
        <v>0.68430896116862239</v>
      </c>
    </row>
    <row r="130" spans="2:7" ht="18" customHeight="1" x14ac:dyDescent="0.25">
      <c r="B130" s="19" t="s">
        <v>13</v>
      </c>
      <c r="C130" s="29">
        <v>213334954394.89999</v>
      </c>
      <c r="D130" s="29">
        <v>199203270142.09</v>
      </c>
      <c r="E130" s="34">
        <f t="shared" si="7"/>
        <v>0.93375823341799336</v>
      </c>
      <c r="F130" s="29">
        <v>199202982402.34</v>
      </c>
      <c r="G130" s="34">
        <f>+F130/C130</f>
        <v>0.9337568846481642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219870181450.38</v>
      </c>
      <c r="D132" s="16">
        <v>98484554879.740005</v>
      </c>
      <c r="E132" s="33">
        <f>+D132/C132</f>
        <v>0.44792137901594381</v>
      </c>
      <c r="F132" s="16">
        <v>48208775432.849998</v>
      </c>
      <c r="G132" s="33">
        <f>+F132/C132</f>
        <v>0.21926017941514134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450935986509.57996</v>
      </c>
      <c r="D134" s="18">
        <f>+D132+D127</f>
        <v>309823608927.39001</v>
      </c>
      <c r="E134" s="36">
        <f>+D134/C134</f>
        <v>0.68706782824219759</v>
      </c>
      <c r="F134" s="18">
        <f>+F132+F127</f>
        <v>259547443709.45001</v>
      </c>
      <c r="G134" s="36">
        <f>+F134/C134</f>
        <v>0.57557491855650789</v>
      </c>
    </row>
    <row r="135" spans="2:7" x14ac:dyDescent="0.25">
      <c r="E135" s="43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2020</Anio>
    <_dlc_DocId xmlns="81cc8fc0-8d1e-4295-8f37-5d076116407c">2TV4CCKVFCYA-94321226-91</_dlc_DocId>
    <_dlc_DocIdUrl xmlns="81cc8fc0-8d1e-4295-8f37-5d076116407c">
      <Url>https://www.minjusticia.gov.co/ministerio/_layouts/15/DocIdRedir.aspx?ID=2TV4CCKVFCYA-94321226-91</Url>
      <Description>2TV4CCKVFCYA-94321226-91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F0EEBC-2502-4E9C-8F9C-7BA0970E10DB}"/>
</file>

<file path=customXml/itemProps2.xml><?xml version="1.0" encoding="utf-8"?>
<ds:datastoreItem xmlns:ds="http://schemas.openxmlformats.org/officeDocument/2006/customXml" ds:itemID="{AC8A4D8C-227C-4D39-A321-435E8E20A7E4}"/>
</file>

<file path=customXml/itemProps3.xml><?xml version="1.0" encoding="utf-8"?>
<ds:datastoreItem xmlns:ds="http://schemas.openxmlformats.org/officeDocument/2006/customXml" ds:itemID="{34E77770-9A05-4345-8309-0D5D2D27B699}"/>
</file>

<file path=customXml/itemProps4.xml><?xml version="1.0" encoding="utf-8"?>
<ds:datastoreItem xmlns:ds="http://schemas.openxmlformats.org/officeDocument/2006/customXml" ds:itemID="{0CFF5CBB-5818-4E18-B37B-AB49430CE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2020-12-02T13:11:07Z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5513564e-58c9-4de8-bc38-64b0cdb75c35</vt:lpwstr>
  </property>
</Properties>
</file>