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9\Reservas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21" i="1"/>
  <c r="G21" i="1" s="1"/>
  <c r="F20" i="1"/>
  <c r="G20" i="1" s="1"/>
  <c r="F19" i="1"/>
  <c r="F18" i="1"/>
  <c r="F17" i="1"/>
  <c r="F16" i="1" s="1"/>
  <c r="E18" i="1"/>
  <c r="D17" i="1"/>
  <c r="D16" i="1" s="1"/>
  <c r="D18" i="1"/>
  <c r="D19" i="1"/>
  <c r="D20" i="1"/>
  <c r="E20" i="1" s="1"/>
  <c r="D21" i="1"/>
  <c r="E21" i="1" s="1"/>
  <c r="C22" i="1"/>
  <c r="C21" i="1"/>
  <c r="C20" i="1"/>
  <c r="C19" i="1"/>
  <c r="G19" i="1" s="1"/>
  <c r="C18" i="1"/>
  <c r="C17" i="1"/>
  <c r="C16" i="1" s="1"/>
  <c r="E129" i="1"/>
  <c r="E130" i="1"/>
  <c r="E131" i="1"/>
  <c r="E83" i="1"/>
  <c r="E84" i="1"/>
  <c r="E85" i="1"/>
  <c r="E86" i="1"/>
  <c r="E82" i="1"/>
  <c r="E110" i="1"/>
  <c r="E108" i="1"/>
  <c r="E107" i="1"/>
  <c r="C38" i="1"/>
  <c r="C45" i="1" s="1"/>
  <c r="C24" i="1" l="1"/>
  <c r="E19" i="1"/>
  <c r="F127" i="1"/>
  <c r="D127" i="1"/>
  <c r="D134" i="1" s="1"/>
  <c r="C127" i="1"/>
  <c r="C134" i="1" s="1"/>
  <c r="E134" i="1" l="1"/>
  <c r="C81" i="1"/>
  <c r="F105" i="1"/>
  <c r="D105" i="1"/>
  <c r="E105" i="1" s="1"/>
  <c r="C105" i="1"/>
  <c r="F81" i="1"/>
  <c r="D81" i="1"/>
  <c r="E81" i="1" s="1"/>
  <c r="F60" i="1"/>
  <c r="D60" i="1"/>
  <c r="C60" i="1"/>
  <c r="F38" i="1"/>
  <c r="D38" i="1"/>
  <c r="G132" i="1" l="1"/>
  <c r="G130" i="1"/>
  <c r="G129" i="1"/>
  <c r="G128" i="1"/>
  <c r="E132" i="1"/>
  <c r="E128" i="1"/>
  <c r="G83" i="1"/>
  <c r="G65" i="1"/>
  <c r="D67" i="1"/>
  <c r="G62" i="1"/>
  <c r="E65" i="1"/>
  <c r="E62" i="1"/>
  <c r="G43" i="1"/>
  <c r="E43" i="1"/>
  <c r="F22" i="1" l="1"/>
  <c r="F24" i="1" s="1"/>
  <c r="G24" i="1" s="1"/>
  <c r="G17" i="1"/>
  <c r="D22" i="1"/>
  <c r="D24" i="1" s="1"/>
  <c r="E24" i="1" s="1"/>
  <c r="E17" i="1"/>
  <c r="G22" i="1" l="1"/>
  <c r="E22" i="1"/>
  <c r="F112" i="1" l="1"/>
  <c r="E60" i="1"/>
  <c r="G81" i="1" l="1"/>
  <c r="G60" i="1"/>
  <c r="E127" i="1"/>
  <c r="F45" i="1"/>
  <c r="G45" i="1" s="1"/>
  <c r="G38" i="1"/>
  <c r="E38" i="1"/>
  <c r="D45" i="1"/>
  <c r="E45" i="1" s="1"/>
  <c r="F134" i="1"/>
  <c r="G134" i="1" s="1"/>
  <c r="G127" i="1"/>
  <c r="C89" i="1"/>
  <c r="C112" i="1"/>
  <c r="F89" i="1"/>
  <c r="D112" i="1"/>
  <c r="D89" i="1"/>
  <c r="E89" i="1" s="1"/>
  <c r="C67" i="1"/>
  <c r="E67" i="1" s="1"/>
  <c r="F67" i="1"/>
  <c r="G16" i="1"/>
  <c r="E112" i="1" l="1"/>
  <c r="G89" i="1"/>
  <c r="E16" i="1"/>
  <c r="G67" i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<sst xmlns="http://schemas.openxmlformats.org/spreadsheetml/2006/main" count="87" uniqueCount="16">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</sst>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43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733395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2</xdr:col>
      <xdr:colOff>129839</xdr:colOff>
      <xdr:row>122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161925</xdr:rowOff>
    </xdr:from>
    <xdr:to>
      <xdr:col>1</xdr:col>
      <xdr:colOff>2581927</xdr:colOff>
      <xdr:row>10</xdr:row>
      <xdr:rowOff>57150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0" y="352425"/>
          <a:ext cx="2010427" cy="17240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zoomScaleNormal="100" workbookViewId="0">
      <selection activeCell="K8" sqref="K8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0.5703125" bestFit="1" customWidth="1"/>
  </cols>
  <sheetData>
    <row r="8" spans="2:7" ht="24" x14ac:dyDescent="0.35">
      <c r="C8" s="14"/>
      <c r="D8" s="44" t="s">
        <v>15</v>
      </c>
      <c r="E8" s="44"/>
      <c r="F8" s="44"/>
      <c r="G8" s="44"/>
    </row>
    <row r="12" spans="2:7" s="12" customFormat="1" ht="21" customHeight="1" x14ac:dyDescent="0.35">
      <c r="B12" s="45" t="s">
        <v>0</v>
      </c>
      <c r="C12" s="45"/>
      <c r="D12" s="45"/>
      <c r="E12" s="45"/>
      <c r="F12" s="45"/>
      <c r="G12" s="45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210921435480.89001</v>
      </c>
      <c r="D16" s="16">
        <f>+D17+D18+D19+D20+D21</f>
        <v>91592567385.339996</v>
      </c>
      <c r="E16" s="33">
        <f>+D16/C16</f>
        <v>0.43424968721891</v>
      </c>
      <c r="F16" s="16">
        <f>+F17+F18+F19+F20+F21</f>
        <v>50604447124.839996</v>
      </c>
      <c r="G16" s="33">
        <f>+F16/C16</f>
        <v>0.23992083597129168</v>
      </c>
    </row>
    <row r="17" spans="2:7" s="1" customFormat="1" ht="18" customHeight="1" x14ac:dyDescent="0.25">
      <c r="B17" s="19" t="s">
        <v>7</v>
      </c>
      <c r="C17" s="29">
        <f t="shared" ref="C17:D19" si="0">+C39+C61+C82+C106+C128</f>
        <v>672842009.63</v>
      </c>
      <c r="D17" s="29">
        <f t="shared" si="0"/>
        <v>564513035.92000008</v>
      </c>
      <c r="E17" s="34">
        <f>+D17/C17</f>
        <v>0.83899790417430875</v>
      </c>
      <c r="F17" s="29">
        <f t="shared" ref="F17:F21" si="1">+F39+F61+F82+F106+F128</f>
        <v>0</v>
      </c>
      <c r="G17" s="34">
        <f>+F17/C17</f>
        <v>0</v>
      </c>
    </row>
    <row r="18" spans="2:7" s="1" customFormat="1" ht="18" customHeight="1" x14ac:dyDescent="0.25">
      <c r="B18" s="19" t="s">
        <v>12</v>
      </c>
      <c r="C18" s="29">
        <f t="shared" si="0"/>
        <v>32281251263.470001</v>
      </c>
      <c r="D18" s="29">
        <f t="shared" si="0"/>
        <v>8582875190.4100008</v>
      </c>
      <c r="E18" s="34">
        <f t="shared" ref="E18:E21" si="2">+D18/C18</f>
        <v>0.26587802066156352</v>
      </c>
      <c r="F18" s="29">
        <f t="shared" si="1"/>
        <v>0</v>
      </c>
      <c r="G18" s="34">
        <f t="shared" ref="G18:G21" si="3">+F18/C18</f>
        <v>0</v>
      </c>
    </row>
    <row r="19" spans="2:7" s="1" customFormat="1" ht="18" customHeight="1" x14ac:dyDescent="0.25">
      <c r="B19" s="19" t="s">
        <v>13</v>
      </c>
      <c r="C19" s="29">
        <f t="shared" si="0"/>
        <v>177901361432.79001</v>
      </c>
      <c r="D19" s="29">
        <f t="shared" si="0"/>
        <v>82379198384.009995</v>
      </c>
      <c r="E19" s="34">
        <f t="shared" si="2"/>
        <v>0.46306109026114634</v>
      </c>
      <c r="F19" s="29">
        <f t="shared" si="1"/>
        <v>50604447124.839996</v>
      </c>
      <c r="G19" s="34">
        <f t="shared" si="3"/>
        <v>0.28445227578518578</v>
      </c>
    </row>
    <row r="20" spans="2:7" s="22" customFormat="1" ht="24.95" customHeight="1" x14ac:dyDescent="0.25">
      <c r="B20" s="19" t="s">
        <v>8</v>
      </c>
      <c r="C20" s="21">
        <f>+C85</f>
        <v>790000</v>
      </c>
      <c r="D20" s="21">
        <f>+D85</f>
        <v>790000</v>
      </c>
      <c r="E20" s="34">
        <f t="shared" si="2"/>
        <v>1</v>
      </c>
      <c r="F20" s="29">
        <f t="shared" si="1"/>
        <v>0</v>
      </c>
      <c r="G20" s="34">
        <f t="shared" si="3"/>
        <v>0</v>
      </c>
    </row>
    <row r="21" spans="2:7" s="1" customFormat="1" ht="30" customHeight="1" x14ac:dyDescent="0.3">
      <c r="B21" s="20" t="s">
        <v>14</v>
      </c>
      <c r="C21" s="32">
        <f>+C42+C64+C86+C109+C131</f>
        <v>65190775</v>
      </c>
      <c r="D21" s="32">
        <f>+D42+D64+D86+D109+D131</f>
        <v>65190775</v>
      </c>
      <c r="E21" s="34">
        <f t="shared" si="2"/>
        <v>1</v>
      </c>
      <c r="F21" s="29">
        <f t="shared" si="1"/>
        <v>0</v>
      </c>
      <c r="G21" s="34">
        <f t="shared" si="3"/>
        <v>0</v>
      </c>
    </row>
    <row r="22" spans="2:7" s="5" customFormat="1" ht="18" x14ac:dyDescent="0.25">
      <c r="B22" s="15" t="s">
        <v>9</v>
      </c>
      <c r="C22" s="16">
        <f>+C43+C65+C87+C110+C132</f>
        <v>72595026791.479996</v>
      </c>
      <c r="D22" s="16">
        <f>+D43+D65+D87+D110+D132</f>
        <v>1209189245</v>
      </c>
      <c r="E22" s="33">
        <f>+D22/C22</f>
        <v>1.6656640247178951E-2</v>
      </c>
      <c r="F22" s="16">
        <f>+F43+F65+F87+F110+F132</f>
        <v>0</v>
      </c>
      <c r="G22" s="33">
        <f>+F22/C22</f>
        <v>0</v>
      </c>
    </row>
    <row r="23" spans="2:7" s="1" customFormat="1" ht="6" customHeight="1" x14ac:dyDescent="0.3">
      <c r="B23" s="4"/>
      <c r="C23" s="4"/>
      <c r="D23" s="4"/>
      <c r="E23" s="35"/>
      <c r="F23" s="4"/>
      <c r="G23" s="35"/>
    </row>
    <row r="24" spans="2:7" s="5" customFormat="1" ht="18" x14ac:dyDescent="0.25">
      <c r="B24" s="17" t="s">
        <v>10</v>
      </c>
      <c r="C24" s="18">
        <f>+C22+C16</f>
        <v>283516462272.37</v>
      </c>
      <c r="D24" s="18">
        <f>+D22+D16</f>
        <v>92801756630.339996</v>
      </c>
      <c r="E24" s="36">
        <f>+D24/C24</f>
        <v>0.32732404985071639</v>
      </c>
      <c r="F24" s="18">
        <f>+F22+F16</f>
        <v>50604447124.839996</v>
      </c>
      <c r="G24" s="36">
        <f>+F24/C24</f>
        <v>0.17848856718670914</v>
      </c>
    </row>
    <row r="26" spans="2:7" x14ac:dyDescent="0.25">
      <c r="C26" s="13"/>
      <c r="D26" s="13"/>
      <c r="E26" s="13"/>
      <c r="F26" s="13"/>
      <c r="G26" s="13"/>
    </row>
    <row r="27" spans="2:7" x14ac:dyDescent="0.25">
      <c r="C27" s="13"/>
      <c r="D27" s="13"/>
      <c r="E27" s="13"/>
      <c r="F27" s="13"/>
      <c r="G27" s="13"/>
    </row>
    <row r="32" spans="2:7" ht="24" x14ac:dyDescent="0.35">
      <c r="B32" s="7"/>
      <c r="C32" s="14"/>
      <c r="D32" s="44" t="s">
        <v>15</v>
      </c>
      <c r="E32" s="44"/>
      <c r="F32" s="44"/>
      <c r="G32" s="44"/>
    </row>
    <row r="36" spans="2:7" x14ac:dyDescent="0.25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 x14ac:dyDescent="0.3">
      <c r="B37" s="9"/>
      <c r="C37" s="9"/>
      <c r="D37" s="9"/>
      <c r="E37" s="9"/>
      <c r="F37" s="9"/>
      <c r="G37" s="9"/>
    </row>
    <row r="38" spans="2:7" ht="18" x14ac:dyDescent="0.25">
      <c r="B38" s="23" t="s">
        <v>6</v>
      </c>
      <c r="C38" s="24">
        <f>+C39+C40+C41+C42</f>
        <v>4483800</v>
      </c>
      <c r="D38" s="24">
        <f>+D39+D40+D41+D42</f>
        <v>0</v>
      </c>
      <c r="E38" s="37">
        <f>+D38/C38</f>
        <v>0</v>
      </c>
      <c r="F38" s="24">
        <f>+F39+F40+F41+F42</f>
        <v>0</v>
      </c>
      <c r="G38" s="37">
        <f>+F38/C38</f>
        <v>0</v>
      </c>
    </row>
    <row r="39" spans="2:7" ht="18" customHeight="1" x14ac:dyDescent="0.25">
      <c r="B39" s="19" t="s">
        <v>7</v>
      </c>
      <c r="C39" s="30">
        <v>4483800</v>
      </c>
      <c r="D39" s="30">
        <v>0</v>
      </c>
      <c r="E39" s="38">
        <v>0</v>
      </c>
      <c r="F39" s="30">
        <v>0</v>
      </c>
      <c r="G39" s="38">
        <v>0</v>
      </c>
    </row>
    <row r="40" spans="2:7" ht="18" customHeight="1" x14ac:dyDescent="0.25">
      <c r="B40" s="19" t="s">
        <v>12</v>
      </c>
      <c r="C40" s="30">
        <v>0</v>
      </c>
      <c r="D40" s="30">
        <v>0</v>
      </c>
      <c r="E40" s="38">
        <v>0</v>
      </c>
      <c r="F40" s="30">
        <v>0</v>
      </c>
      <c r="G40" s="38">
        <v>0</v>
      </c>
    </row>
    <row r="41" spans="2:7" ht="18" customHeight="1" x14ac:dyDescent="0.25">
      <c r="B41" s="19" t="s">
        <v>13</v>
      </c>
      <c r="C41" s="30">
        <v>0</v>
      </c>
      <c r="D41" s="30">
        <v>0</v>
      </c>
      <c r="E41" s="38">
        <v>0</v>
      </c>
      <c r="F41" s="30">
        <v>0</v>
      </c>
      <c r="G41" s="41">
        <v>0</v>
      </c>
    </row>
    <row r="42" spans="2:7" ht="30" customHeight="1" x14ac:dyDescent="0.3">
      <c r="B42" s="20" t="s">
        <v>14</v>
      </c>
      <c r="C42" s="30">
        <v>0</v>
      </c>
      <c r="D42" s="30">
        <v>0</v>
      </c>
      <c r="E42" s="38">
        <v>0</v>
      </c>
      <c r="F42" s="30">
        <v>0</v>
      </c>
      <c r="G42" s="41">
        <v>0</v>
      </c>
    </row>
    <row r="43" spans="2:7" ht="18" x14ac:dyDescent="0.25">
      <c r="B43" s="23" t="s">
        <v>9</v>
      </c>
      <c r="C43" s="25">
        <v>832138079.79999995</v>
      </c>
      <c r="D43" s="25">
        <v>0</v>
      </c>
      <c r="E43" s="37">
        <f>+D43/C43</f>
        <v>0</v>
      </c>
      <c r="F43" s="25">
        <v>0</v>
      </c>
      <c r="G43" s="37">
        <f>+F43/C43</f>
        <v>0</v>
      </c>
    </row>
    <row r="44" spans="2:7" ht="6" customHeight="1" x14ac:dyDescent="0.3">
      <c r="B44" s="9"/>
      <c r="C44" s="9"/>
      <c r="D44" s="10"/>
      <c r="E44" s="39"/>
      <c r="F44" s="10"/>
      <c r="G44" s="39"/>
    </row>
    <row r="45" spans="2:7" ht="18" x14ac:dyDescent="0.25">
      <c r="B45" s="26" t="s">
        <v>10</v>
      </c>
      <c r="C45" s="27">
        <f>+C43+C38</f>
        <v>836621879.79999995</v>
      </c>
      <c r="D45" s="27">
        <f>+D43+D38</f>
        <v>0</v>
      </c>
      <c r="E45" s="40">
        <f>+D45/C45</f>
        <v>0</v>
      </c>
      <c r="F45" s="27">
        <f>+F43+F38</f>
        <v>0</v>
      </c>
      <c r="G45" s="40">
        <f>+F45/C45</f>
        <v>0</v>
      </c>
    </row>
    <row r="53" spans="2:7" ht="24" x14ac:dyDescent="0.35">
      <c r="C53" s="14"/>
      <c r="D53" s="44" t="s">
        <v>15</v>
      </c>
      <c r="E53" s="44"/>
      <c r="F53" s="44"/>
      <c r="G53" s="44"/>
    </row>
    <row r="57" spans="2:7" ht="16.5" x14ac:dyDescent="0.3">
      <c r="B57" s="2"/>
      <c r="C57" s="2"/>
      <c r="D57" s="2"/>
      <c r="E57" s="2"/>
      <c r="F57" s="2"/>
      <c r="G57" s="2"/>
    </row>
    <row r="58" spans="2:7" ht="21" customHeight="1" x14ac:dyDescent="0.25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 x14ac:dyDescent="0.3">
      <c r="B59" s="4"/>
      <c r="C59" s="4"/>
      <c r="D59" s="4"/>
      <c r="E59" s="4"/>
      <c r="F59" s="4"/>
      <c r="G59" s="4"/>
    </row>
    <row r="60" spans="2:7" ht="18" x14ac:dyDescent="0.25">
      <c r="B60" s="15" t="s">
        <v>6</v>
      </c>
      <c r="C60" s="28">
        <f>+C61+C62+C63+C64</f>
        <v>3571891460.04</v>
      </c>
      <c r="D60" s="28">
        <f>+D61+D62+D63+D64</f>
        <v>9651566</v>
      </c>
      <c r="E60" s="33">
        <f>+D60/C60</f>
        <v>2.7020882655521441E-3</v>
      </c>
      <c r="F60" s="28">
        <f>+F61+F62+F63+F64</f>
        <v>0</v>
      </c>
      <c r="G60" s="33">
        <f>+F60/C60</f>
        <v>0</v>
      </c>
    </row>
    <row r="61" spans="2:7" ht="18" customHeight="1" x14ac:dyDescent="0.25">
      <c r="B61" s="19" t="s">
        <v>7</v>
      </c>
      <c r="C61" s="29">
        <v>0</v>
      </c>
      <c r="D61" s="29">
        <v>0</v>
      </c>
      <c r="E61" s="34">
        <v>0</v>
      </c>
      <c r="F61" s="29">
        <v>0</v>
      </c>
      <c r="G61" s="34">
        <v>0</v>
      </c>
    </row>
    <row r="62" spans="2:7" ht="18" customHeight="1" x14ac:dyDescent="0.25">
      <c r="B62" s="19" t="s">
        <v>12</v>
      </c>
      <c r="C62" s="29">
        <v>3571891460.04</v>
      </c>
      <c r="D62" s="29">
        <v>9651566</v>
      </c>
      <c r="E62" s="34">
        <f>+D62/C62</f>
        <v>2.7020882655521441E-3</v>
      </c>
      <c r="F62" s="29">
        <v>0</v>
      </c>
      <c r="G62" s="34">
        <f t="shared" ref="G62" si="4">+F62/C62</f>
        <v>0</v>
      </c>
    </row>
    <row r="63" spans="2:7" ht="18" customHeight="1" x14ac:dyDescent="0.25">
      <c r="B63" s="19" t="s">
        <v>13</v>
      </c>
      <c r="C63" s="29">
        <v>0</v>
      </c>
      <c r="D63" s="29">
        <v>0</v>
      </c>
      <c r="E63" s="34">
        <v>0</v>
      </c>
      <c r="F63" s="29">
        <v>0</v>
      </c>
      <c r="G63" s="34">
        <v>0</v>
      </c>
    </row>
    <row r="64" spans="2:7" ht="30" customHeight="1" x14ac:dyDescent="0.3">
      <c r="B64" s="20" t="s">
        <v>14</v>
      </c>
      <c r="C64" s="29">
        <v>0</v>
      </c>
      <c r="D64" s="29">
        <v>0</v>
      </c>
      <c r="E64" s="34">
        <v>0</v>
      </c>
      <c r="F64" s="29">
        <v>0</v>
      </c>
      <c r="G64" s="34">
        <v>0</v>
      </c>
    </row>
    <row r="65" spans="2:7" ht="18" x14ac:dyDescent="0.25">
      <c r="B65" s="15" t="s">
        <v>9</v>
      </c>
      <c r="C65" s="16">
        <v>1665500</v>
      </c>
      <c r="D65" s="16">
        <v>0</v>
      </c>
      <c r="E65" s="33">
        <f>+D65/C65</f>
        <v>0</v>
      </c>
      <c r="F65" s="16">
        <v>0</v>
      </c>
      <c r="G65" s="33">
        <f>+F65/C65</f>
        <v>0</v>
      </c>
    </row>
    <row r="66" spans="2:7" ht="6" customHeight="1" x14ac:dyDescent="0.3">
      <c r="B66" s="4"/>
      <c r="C66" s="4"/>
      <c r="D66" s="4"/>
      <c r="E66" s="35"/>
      <c r="F66" s="4"/>
      <c r="G66" s="35"/>
    </row>
    <row r="67" spans="2:7" ht="18" x14ac:dyDescent="0.25">
      <c r="B67" s="17" t="s">
        <v>10</v>
      </c>
      <c r="C67" s="18">
        <f>+C65+C60</f>
        <v>3573556960.04</v>
      </c>
      <c r="D67" s="18">
        <f>+D65+D60</f>
        <v>9651566</v>
      </c>
      <c r="E67" s="36">
        <f>+D67/C67</f>
        <v>2.7008289242133605E-3</v>
      </c>
      <c r="F67" s="18">
        <f>+F65+F60</f>
        <v>0</v>
      </c>
      <c r="G67" s="36">
        <f>+F67/C67</f>
        <v>0</v>
      </c>
    </row>
    <row r="75" spans="2:7" ht="24" x14ac:dyDescent="0.35">
      <c r="B75" s="7"/>
      <c r="C75" s="14"/>
      <c r="D75" s="44" t="s">
        <v>15</v>
      </c>
      <c r="E75" s="44"/>
      <c r="F75" s="44"/>
      <c r="G75" s="44"/>
    </row>
    <row r="79" spans="2:7" x14ac:dyDescent="0.25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 x14ac:dyDescent="0.3">
      <c r="B80" s="9"/>
      <c r="C80" s="9"/>
      <c r="D80" s="9"/>
      <c r="E80" s="9"/>
      <c r="F80" s="9"/>
      <c r="G80" s="9"/>
    </row>
    <row r="81" spans="2:7" ht="18" x14ac:dyDescent="0.25">
      <c r="B81" s="23" t="s">
        <v>6</v>
      </c>
      <c r="C81" s="24">
        <f>+C82+C83+C84+C85+C86</f>
        <v>18840727251.610001</v>
      </c>
      <c r="D81" s="24">
        <f>+D82+D83+D84+D85+D86</f>
        <v>13120417520.830002</v>
      </c>
      <c r="E81" s="37">
        <f>+D81/C81</f>
        <v>0.69638593805920201</v>
      </c>
      <c r="F81" s="24">
        <f>+F82+F83+F84+F85+F86</f>
        <v>0</v>
      </c>
      <c r="G81" s="37">
        <f>+F81/C81</f>
        <v>0</v>
      </c>
    </row>
    <row r="82" spans="2:7" ht="18" customHeight="1" x14ac:dyDescent="0.25">
      <c r="B82" s="19" t="s">
        <v>7</v>
      </c>
      <c r="C82" s="30">
        <v>652756507.63</v>
      </c>
      <c r="D82" s="30">
        <v>550333733.92000008</v>
      </c>
      <c r="E82" s="41">
        <f>+D82/C82</f>
        <v>0.8430919148062237</v>
      </c>
      <c r="F82" s="30">
        <v>0</v>
      </c>
      <c r="G82" s="41">
        <v>0</v>
      </c>
    </row>
    <row r="83" spans="2:7" ht="18" customHeight="1" x14ac:dyDescent="0.25">
      <c r="B83" s="19" t="s">
        <v>12</v>
      </c>
      <c r="C83" s="30">
        <v>11832234598.66</v>
      </c>
      <c r="D83" s="30">
        <v>7148016524.1000004</v>
      </c>
      <c r="E83" s="41">
        <f t="shared" ref="E83:E86" si="5">+D83/C83</f>
        <v>0.60411382689365478</v>
      </c>
      <c r="F83" s="30">
        <v>0</v>
      </c>
      <c r="G83" s="41">
        <f>+F83/C83</f>
        <v>0</v>
      </c>
    </row>
    <row r="84" spans="2:7" ht="18" customHeight="1" x14ac:dyDescent="0.25">
      <c r="B84" s="19" t="s">
        <v>13</v>
      </c>
      <c r="C84" s="30">
        <v>6305380210.3199997</v>
      </c>
      <c r="D84" s="30">
        <v>5371711327.8100004</v>
      </c>
      <c r="E84" s="41">
        <f t="shared" si="5"/>
        <v>0.85192504633077226</v>
      </c>
      <c r="F84" s="30">
        <v>0</v>
      </c>
      <c r="G84" s="41">
        <v>0</v>
      </c>
    </row>
    <row r="85" spans="2:7" ht="24.95" customHeight="1" x14ac:dyDescent="0.25">
      <c r="B85" s="19" t="s">
        <v>8</v>
      </c>
      <c r="C85" s="21">
        <v>790000</v>
      </c>
      <c r="D85" s="21">
        <v>790000</v>
      </c>
      <c r="E85" s="41">
        <f t="shared" si="5"/>
        <v>1</v>
      </c>
      <c r="F85" s="30">
        <v>0</v>
      </c>
      <c r="G85" s="41">
        <v>0</v>
      </c>
    </row>
    <row r="86" spans="2:7" ht="30" customHeight="1" x14ac:dyDescent="0.3">
      <c r="B86" s="20" t="s">
        <v>14</v>
      </c>
      <c r="C86" s="21">
        <v>49565935</v>
      </c>
      <c r="D86" s="21">
        <v>49565935</v>
      </c>
      <c r="E86" s="41">
        <f t="shared" si="5"/>
        <v>1</v>
      </c>
      <c r="F86" s="30">
        <v>0</v>
      </c>
      <c r="G86" s="41">
        <v>0</v>
      </c>
    </row>
    <row r="87" spans="2:7" ht="18" x14ac:dyDescent="0.25">
      <c r="B87" s="23" t="s">
        <v>9</v>
      </c>
      <c r="C87" s="25">
        <v>329917241.89999998</v>
      </c>
      <c r="D87" s="25">
        <v>0</v>
      </c>
      <c r="E87" s="37">
        <v>0</v>
      </c>
      <c r="F87" s="25">
        <v>0</v>
      </c>
      <c r="G87" s="37">
        <v>0</v>
      </c>
    </row>
    <row r="88" spans="2:7" ht="6" customHeight="1" x14ac:dyDescent="0.3">
      <c r="B88" s="9"/>
      <c r="C88" s="9"/>
      <c r="D88" s="10"/>
      <c r="E88" s="39"/>
      <c r="F88" s="10"/>
      <c r="G88" s="39"/>
    </row>
    <row r="89" spans="2:7" ht="18" x14ac:dyDescent="0.25">
      <c r="B89" s="26" t="s">
        <v>10</v>
      </c>
      <c r="C89" s="27">
        <f>+C87+C81</f>
        <v>19170644493.510002</v>
      </c>
      <c r="D89" s="27">
        <f>+D87+D81</f>
        <v>13120417520.830002</v>
      </c>
      <c r="E89" s="40">
        <f>+D89/C89</f>
        <v>0.68440148296901371</v>
      </c>
      <c r="F89" s="27">
        <f>+F87+F81</f>
        <v>0</v>
      </c>
      <c r="G89" s="40">
        <f>+F89/C89</f>
        <v>0</v>
      </c>
    </row>
    <row r="98" spans="2:7" ht="24" x14ac:dyDescent="0.35">
      <c r="C98" s="14"/>
      <c r="D98" s="44" t="s">
        <v>15</v>
      </c>
      <c r="E98" s="44"/>
      <c r="F98" s="44"/>
      <c r="G98" s="44"/>
    </row>
    <row r="102" spans="2:7" ht="16.5" x14ac:dyDescent="0.3">
      <c r="B102" s="2"/>
      <c r="C102" s="2"/>
      <c r="D102" s="2"/>
      <c r="E102" s="2"/>
      <c r="F102" s="2"/>
      <c r="G102" s="2"/>
    </row>
    <row r="103" spans="2:7" ht="23.25" customHeight="1" x14ac:dyDescent="0.25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 x14ac:dyDescent="0.3">
      <c r="B104" s="4"/>
      <c r="C104" s="4"/>
      <c r="D104" s="4"/>
      <c r="E104" s="4"/>
      <c r="F104" s="4"/>
      <c r="G104" s="4"/>
    </row>
    <row r="105" spans="2:7" ht="18" x14ac:dyDescent="0.25">
      <c r="B105" s="15" t="s">
        <v>6</v>
      </c>
      <c r="C105" s="28">
        <f>+C106+C107+C108+C109</f>
        <v>9956030957.7999992</v>
      </c>
      <c r="D105" s="28">
        <f>+D106+D107+D108+D109</f>
        <v>9856030957.2999992</v>
      </c>
      <c r="E105" s="33">
        <f>+D105/C105</f>
        <v>0.98995583672611465</v>
      </c>
      <c r="F105" s="28">
        <f>+F106+F107+F108+F109</f>
        <v>0</v>
      </c>
      <c r="G105" s="33">
        <v>0</v>
      </c>
    </row>
    <row r="106" spans="2:7" ht="18" customHeight="1" x14ac:dyDescent="0.3">
      <c r="B106" s="19" t="s">
        <v>7</v>
      </c>
      <c r="C106" s="6">
        <v>0</v>
      </c>
      <c r="D106" s="6">
        <v>0</v>
      </c>
      <c r="E106" s="42">
        <v>0</v>
      </c>
      <c r="F106" s="6">
        <v>0</v>
      </c>
      <c r="G106" s="42">
        <v>0</v>
      </c>
    </row>
    <row r="107" spans="2:7" ht="18" customHeight="1" x14ac:dyDescent="0.3">
      <c r="B107" s="19" t="s">
        <v>12</v>
      </c>
      <c r="C107" s="6">
        <v>437202573.80000001</v>
      </c>
      <c r="D107" s="6">
        <v>437202573.30000001</v>
      </c>
      <c r="E107" s="42">
        <f>+D107/C107</f>
        <v>0.99999999885636537</v>
      </c>
      <c r="F107" s="6">
        <v>0</v>
      </c>
      <c r="G107" s="42">
        <v>0</v>
      </c>
    </row>
    <row r="108" spans="2:7" ht="18" customHeight="1" x14ac:dyDescent="0.3">
      <c r="B108" s="19" t="s">
        <v>13</v>
      </c>
      <c r="C108" s="6">
        <v>9518828384</v>
      </c>
      <c r="D108" s="6">
        <v>9418828384</v>
      </c>
      <c r="E108" s="42">
        <f>+D108/C108</f>
        <v>0.98949450541958628</v>
      </c>
      <c r="F108" s="6">
        <v>0</v>
      </c>
      <c r="G108" s="42">
        <v>0</v>
      </c>
    </row>
    <row r="109" spans="2:7" ht="30" customHeight="1" x14ac:dyDescent="0.3">
      <c r="B109" s="20" t="s">
        <v>14</v>
      </c>
      <c r="C109" s="29">
        <v>0</v>
      </c>
      <c r="D109" s="29">
        <v>0</v>
      </c>
      <c r="E109" s="34">
        <v>0</v>
      </c>
      <c r="F109" s="29">
        <v>0</v>
      </c>
      <c r="G109" s="34">
        <v>0</v>
      </c>
    </row>
    <row r="110" spans="2:7" ht="18" x14ac:dyDescent="0.25">
      <c r="B110" s="15" t="s">
        <v>9</v>
      </c>
      <c r="C110" s="16">
        <v>37373780</v>
      </c>
      <c r="D110" s="16">
        <v>37373780</v>
      </c>
      <c r="E110" s="33">
        <f>+D110/C110</f>
        <v>1</v>
      </c>
      <c r="F110" s="16">
        <v>0</v>
      </c>
      <c r="G110" s="33">
        <v>0</v>
      </c>
    </row>
    <row r="111" spans="2:7" ht="6" customHeight="1" x14ac:dyDescent="0.3">
      <c r="B111" s="4"/>
      <c r="C111" s="4"/>
      <c r="D111" s="4"/>
      <c r="E111" s="35"/>
      <c r="F111" s="4"/>
      <c r="G111" s="35"/>
    </row>
    <row r="112" spans="2:7" ht="18" x14ac:dyDescent="0.25">
      <c r="B112" s="17" t="s">
        <v>10</v>
      </c>
      <c r="C112" s="18">
        <f>+C105+C110</f>
        <v>9993404737.7999992</v>
      </c>
      <c r="D112" s="18">
        <f>+D105+D110</f>
        <v>9893404737.2999992</v>
      </c>
      <c r="E112" s="36">
        <f>+D112/C112</f>
        <v>0.98999340033514793</v>
      </c>
      <c r="F112" s="18">
        <f>+F105+F110</f>
        <v>0</v>
      </c>
      <c r="G112" s="36">
        <v>0</v>
      </c>
    </row>
    <row r="120" spans="2:7" ht="24" x14ac:dyDescent="0.35">
      <c r="C120" s="14"/>
      <c r="D120" s="44" t="s">
        <v>15</v>
      </c>
      <c r="E120" s="44"/>
      <c r="F120" s="44"/>
      <c r="G120" s="44"/>
    </row>
    <row r="124" spans="2:7" ht="16.5" x14ac:dyDescent="0.3">
      <c r="B124" s="2"/>
      <c r="C124" s="2"/>
      <c r="D124" s="2"/>
      <c r="E124" s="2"/>
      <c r="F124" s="2"/>
      <c r="G124" s="2"/>
    </row>
    <row r="125" spans="2:7" ht="22.5" customHeight="1" x14ac:dyDescent="0.25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 x14ac:dyDescent="0.3">
      <c r="B126" s="4"/>
      <c r="C126" s="4"/>
      <c r="D126" s="4"/>
      <c r="E126" s="4"/>
      <c r="F126" s="4"/>
      <c r="G126" s="4"/>
    </row>
    <row r="127" spans="2:7" ht="18" x14ac:dyDescent="0.25">
      <c r="B127" s="15" t="s">
        <v>6</v>
      </c>
      <c r="C127" s="28">
        <f>+C128+C129+C130+C131</f>
        <v>178548302011.44</v>
      </c>
      <c r="D127" s="28">
        <f>+D128+D129+D130+D131</f>
        <v>68606467341.209999</v>
      </c>
      <c r="E127" s="33">
        <f>+D127/C127</f>
        <v>0.38424598032197599</v>
      </c>
      <c r="F127" s="28">
        <f>+F128+F129+F130+F131</f>
        <v>50604447124.839996</v>
      </c>
      <c r="G127" s="33">
        <f>+F127/C127</f>
        <v>0.28342160947348383</v>
      </c>
    </row>
    <row r="128" spans="2:7" ht="18" customHeight="1" x14ac:dyDescent="0.25">
      <c r="B128" s="19" t="s">
        <v>7</v>
      </c>
      <c r="C128" s="29">
        <v>15601702</v>
      </c>
      <c r="D128" s="29">
        <v>14179302</v>
      </c>
      <c r="E128" s="34">
        <f>+D128/C128</f>
        <v>0.90883045965113296</v>
      </c>
      <c r="F128" s="29">
        <v>0</v>
      </c>
      <c r="G128" s="34">
        <f>+F128/C128</f>
        <v>0</v>
      </c>
    </row>
    <row r="129" spans="2:7" ht="18" customHeight="1" x14ac:dyDescent="0.25">
      <c r="B129" s="19" t="s">
        <v>12</v>
      </c>
      <c r="C129" s="29">
        <v>16439922630.969999</v>
      </c>
      <c r="D129" s="29">
        <v>988004527.00999999</v>
      </c>
      <c r="E129" s="34">
        <f t="shared" ref="E129:E131" si="6">+D129/C129</f>
        <v>6.0097881795913605E-2</v>
      </c>
      <c r="F129" s="29">
        <v>0</v>
      </c>
      <c r="G129" s="34">
        <f>+F129/C129</f>
        <v>0</v>
      </c>
    </row>
    <row r="130" spans="2:7" ht="18" customHeight="1" x14ac:dyDescent="0.25">
      <c r="B130" s="19" t="s">
        <v>13</v>
      </c>
      <c r="C130" s="29">
        <v>162077152838.47</v>
      </c>
      <c r="D130" s="29">
        <v>67588658672.199997</v>
      </c>
      <c r="E130" s="34">
        <f t="shared" si="6"/>
        <v>0.41701533799498863</v>
      </c>
      <c r="F130" s="29">
        <v>50604447124.839996</v>
      </c>
      <c r="G130" s="34">
        <f>+F130/C130</f>
        <v>0.31222443286175944</v>
      </c>
    </row>
    <row r="131" spans="2:7" ht="30" customHeight="1" x14ac:dyDescent="0.3">
      <c r="B131" s="20" t="s">
        <v>14</v>
      </c>
      <c r="C131" s="29">
        <v>15624840</v>
      </c>
      <c r="D131" s="29">
        <v>15624840</v>
      </c>
      <c r="E131" s="34">
        <f t="shared" si="6"/>
        <v>1</v>
      </c>
      <c r="F131" s="31">
        <v>0</v>
      </c>
      <c r="G131" s="34">
        <v>0</v>
      </c>
    </row>
    <row r="132" spans="2:7" ht="18" x14ac:dyDescent="0.25">
      <c r="B132" s="15" t="s">
        <v>9</v>
      </c>
      <c r="C132" s="16">
        <v>71393932189.779999</v>
      </c>
      <c r="D132" s="16">
        <v>1171815465</v>
      </c>
      <c r="E132" s="33">
        <f>+D132/C132</f>
        <v>1.641337616598942E-2</v>
      </c>
      <c r="F132" s="16">
        <v>0</v>
      </c>
      <c r="G132" s="33">
        <f>+F132/C132</f>
        <v>0</v>
      </c>
    </row>
    <row r="133" spans="2:7" ht="6" customHeight="1" x14ac:dyDescent="0.3">
      <c r="B133" s="4"/>
      <c r="C133" s="4"/>
      <c r="D133" s="4"/>
      <c r="E133" s="35"/>
      <c r="F133" s="4"/>
      <c r="G133" s="35"/>
    </row>
    <row r="134" spans="2:7" ht="18" x14ac:dyDescent="0.25">
      <c r="B134" s="17" t="s">
        <v>10</v>
      </c>
      <c r="C134" s="18">
        <f>+C132+C127</f>
        <v>249942234201.22</v>
      </c>
      <c r="D134" s="18">
        <f>+D132+D127</f>
        <v>69778282806.209991</v>
      </c>
      <c r="E134" s="36">
        <f>+D134/C134</f>
        <v>0.27917763890209074</v>
      </c>
      <c r="F134" s="18">
        <f>+F132+F127</f>
        <v>50604447124.839996</v>
      </c>
      <c r="G134" s="36">
        <f>+F134/C134</f>
        <v>0.20246457060994372</v>
      </c>
    </row>
    <row r="135" spans="2:7" x14ac:dyDescent="0.25">
      <c r="E135" s="43"/>
    </row>
  </sheetData>
  <mergeCells count="7">
    <mergeCell ref="D120:G120"/>
    <mergeCell ref="D8:G8"/>
    <mergeCell ref="D32:G32"/>
    <mergeCell ref="D53:G53"/>
    <mergeCell ref="D75:G75"/>
    <mergeCell ref="D98:G98"/>
    <mergeCell ref="B12:G12"/>
  </mergeCells>
  <pageMargins left="0.7" right="0.7" top="0.75" bottom="0.75" header="0.3" footer="0.3"/>
  <pageSetup paperSize="9" orientation="portrait" r:id="rId1"/>
  <ignoredErrors>
    <ignoredError sqref="D23:E23 E38 E60 E67 D88:D89 D111:F111 E45 F88:F89 E89 D112:E112 F112 E127:E128 E16:E17 E22 E105 E132:E134 E18:E19 E24 E8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2019</Anio>
    <_dlc_DocId xmlns="81cc8fc0-8d1e-4295-8f37-5d076116407c">2TV4CCKVFCYA-94321226-18</_dlc_DocId>
    <_dlc_DocIdUrl xmlns="81cc8fc0-8d1e-4295-8f37-5d076116407c">
      <Url>https://www.minjusticia.gov.co/ministerio/_layouts/15/DocIdRedir.aspx?ID=2TV4CCKVFCYA-94321226-18</Url>
      <Description>2TV4CCKVFCYA-94321226-18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774ED05-945D-456C-A03C-5888CECA0D57}"/>
</file>

<file path=customXml/itemProps2.xml><?xml version="1.0" encoding="utf-8"?>
<ds:datastoreItem xmlns:ds="http://schemas.openxmlformats.org/officeDocument/2006/customXml" ds:itemID="{CA5CB777-501A-4BA9-88C8-AE09F403A371}"/>
</file>

<file path=customXml/itemProps3.xml><?xml version="1.0" encoding="utf-8"?>
<ds:datastoreItem xmlns:ds="http://schemas.openxmlformats.org/officeDocument/2006/customXml" ds:itemID="{197A0716-90A6-470F-8EAB-ADE134134AE2}"/>
</file>

<file path=customXml/itemProps4.xml><?xml version="1.0" encoding="utf-8"?>
<ds:datastoreItem xmlns:ds="http://schemas.openxmlformats.org/officeDocument/2006/customXml" ds:itemID="{9CA1BF25-E272-4AC0-9A8C-977B0B711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Enero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2019-02-11T13:48:24Z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1800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e681d934-8100-4d87-bad4-20c94e2bad6d</vt:lpwstr>
  </property>
</Properties>
</file>