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8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0" i="1"/>
  <c r="H19" i="1"/>
  <c r="H18" i="1"/>
  <c r="H17" i="1"/>
  <c r="F22" i="1"/>
  <c r="F20" i="1"/>
  <c r="F19" i="1"/>
  <c r="F18" i="1"/>
  <c r="F17" i="1"/>
  <c r="D22" i="1"/>
  <c r="D17" i="1"/>
  <c r="D18" i="1"/>
  <c r="D19" i="1"/>
  <c r="D20" i="1"/>
  <c r="C22" i="1"/>
  <c r="C20" i="1"/>
  <c r="C19" i="1"/>
  <c r="C18" i="1"/>
  <c r="C17" i="1"/>
  <c r="C16" i="1" l="1"/>
  <c r="C24" i="1" s="1"/>
  <c r="H16" i="1"/>
  <c r="H24" i="1" s="1"/>
  <c r="G22" i="1"/>
  <c r="I134" i="1" l="1"/>
  <c r="G134" i="1"/>
  <c r="E134" i="1"/>
  <c r="I132" i="1"/>
  <c r="G132" i="1"/>
  <c r="E132" i="1"/>
  <c r="I131" i="1"/>
  <c r="G131" i="1"/>
  <c r="E131" i="1"/>
  <c r="I130" i="1"/>
  <c r="G130" i="1"/>
  <c r="E130" i="1"/>
  <c r="H129" i="1"/>
  <c r="F129" i="1"/>
  <c r="F136" i="1" s="1"/>
  <c r="D129" i="1"/>
  <c r="D136" i="1" s="1"/>
  <c r="C129" i="1"/>
  <c r="I112" i="1"/>
  <c r="G112" i="1"/>
  <c r="E112" i="1"/>
  <c r="I110" i="1"/>
  <c r="G110" i="1"/>
  <c r="E110" i="1"/>
  <c r="I109" i="1"/>
  <c r="G109" i="1"/>
  <c r="E109" i="1"/>
  <c r="I108" i="1"/>
  <c r="G108" i="1"/>
  <c r="E108" i="1"/>
  <c r="H107" i="1"/>
  <c r="H114" i="1" s="1"/>
  <c r="F107" i="1"/>
  <c r="D107" i="1"/>
  <c r="D114" i="1" s="1"/>
  <c r="C107" i="1"/>
  <c r="C114" i="1" s="1"/>
  <c r="I89" i="1"/>
  <c r="G89" i="1"/>
  <c r="E89" i="1"/>
  <c r="I87" i="1"/>
  <c r="G87" i="1"/>
  <c r="E87" i="1"/>
  <c r="I86" i="1"/>
  <c r="G86" i="1"/>
  <c r="E86" i="1"/>
  <c r="I85" i="1"/>
  <c r="G85" i="1"/>
  <c r="E85" i="1"/>
  <c r="I84" i="1"/>
  <c r="G84" i="1"/>
  <c r="E84" i="1"/>
  <c r="H83" i="1"/>
  <c r="F83" i="1"/>
  <c r="D83" i="1"/>
  <c r="D91" i="1" s="1"/>
  <c r="C83" i="1"/>
  <c r="C91" i="1" s="1"/>
  <c r="I67" i="1"/>
  <c r="G67" i="1"/>
  <c r="E67" i="1"/>
  <c r="I64" i="1"/>
  <c r="G64" i="1"/>
  <c r="E64" i="1"/>
  <c r="I63" i="1"/>
  <c r="G63" i="1"/>
  <c r="E63" i="1"/>
  <c r="I62" i="1"/>
  <c r="G62" i="1"/>
  <c r="E62" i="1"/>
  <c r="H61" i="1"/>
  <c r="F61" i="1"/>
  <c r="F69" i="1" s="1"/>
  <c r="D61" i="1"/>
  <c r="C61" i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1" i="1" l="1"/>
  <c r="G107" i="1"/>
  <c r="G83" i="1"/>
  <c r="G61" i="1"/>
  <c r="I83" i="1"/>
  <c r="H91" i="1"/>
  <c r="I91" i="1" s="1"/>
  <c r="I129" i="1"/>
  <c r="G129" i="1"/>
  <c r="E61" i="1"/>
  <c r="I114" i="1"/>
  <c r="I61" i="1"/>
  <c r="E83" i="1"/>
  <c r="E107" i="1"/>
  <c r="F114" i="1"/>
  <c r="G114" i="1" s="1"/>
  <c r="G38" i="1"/>
  <c r="E114" i="1"/>
  <c r="I107" i="1"/>
  <c r="E129" i="1"/>
  <c r="H136" i="1"/>
  <c r="E46" i="1"/>
  <c r="I46" i="1"/>
  <c r="I38" i="1"/>
  <c r="E38" i="1"/>
  <c r="G16" i="1"/>
  <c r="G24" i="1"/>
  <c r="C69" i="1"/>
  <c r="G69" i="1" s="1"/>
  <c r="F91" i="1"/>
  <c r="G91" i="1" s="1"/>
  <c r="F46" i="1"/>
  <c r="G46" i="1" s="1"/>
  <c r="D69" i="1"/>
  <c r="H69" i="1"/>
  <c r="C136" i="1"/>
  <c r="D16" i="1"/>
  <c r="D24" i="1" s="1"/>
  <c r="E24" i="1" s="1"/>
  <c r="I69" i="1" l="1"/>
  <c r="E69" i="1"/>
  <c r="I136" i="1"/>
  <c r="I24" i="1"/>
  <c r="I16" i="1"/>
  <c r="E136" i="1"/>
  <c r="E16" i="1"/>
  <c r="G136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<sst xmlns="http://schemas.openxmlformats.org/spreadsheetml/2006/main" count="93" uniqueCount="17">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</sst>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6"/>
  <sheetViews>
    <sheetView showGridLines="0" tabSelected="1" zoomScaleNormal="100" workbookViewId="0">
      <selection activeCell="H134" sqref="H134"/>
    </sheetView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4" t="s">
        <v>16</v>
      </c>
      <c r="E8" s="44"/>
      <c r="F8" s="44"/>
      <c r="G8" s="44"/>
      <c r="H8" s="44"/>
      <c r="I8" s="44"/>
    </row>
    <row r="12" spans="2:9" s="42" customFormat="1" ht="21" customHeight="1" x14ac:dyDescent="0.35">
      <c r="B12" s="45" t="s">
        <v>0</v>
      </c>
      <c r="C12" s="45"/>
      <c r="D12" s="45"/>
      <c r="E12" s="45"/>
      <c r="F12" s="45"/>
      <c r="G12" s="45"/>
      <c r="H12" s="45"/>
      <c r="I12" s="45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2159530942509</v>
      </c>
      <c r="D16" s="14">
        <f>+D17+D18+D19+D20</f>
        <v>1931128746884.3499</v>
      </c>
      <c r="E16" s="15">
        <f>+D16/C16</f>
        <v>0.89423527529580726</v>
      </c>
      <c r="F16" s="14">
        <f>+F17+F18+F19+F20</f>
        <v>1652555433135.1438</v>
      </c>
      <c r="G16" s="15">
        <f>+F16/C16</f>
        <v>0.76523813602557655</v>
      </c>
      <c r="H16" s="14">
        <f>+H17+H18+H19+H20</f>
        <v>1607030471068.074</v>
      </c>
      <c r="I16" s="15">
        <f>+H16/C16</f>
        <v>0.74415718683844534</v>
      </c>
    </row>
    <row r="17" spans="2:9" s="1" customFormat="1" ht="16.5" x14ac:dyDescent="0.3">
      <c r="B17" s="6" t="s">
        <v>8</v>
      </c>
      <c r="C17" s="7">
        <f t="shared" ref="C17:D19" si="0">+C39+C62+C84+C108+C130</f>
        <v>1022595129882</v>
      </c>
      <c r="D17" s="7">
        <f t="shared" si="0"/>
        <v>896809759418.84998</v>
      </c>
      <c r="E17" s="8">
        <f>+D17/C17</f>
        <v>0.87699396683253839</v>
      </c>
      <c r="F17" s="7">
        <f>+F39+F62+F84+F108+F130</f>
        <v>890679834155.83997</v>
      </c>
      <c r="G17" s="8">
        <f t="shared" ref="G17:G20" si="1">+F17/C17</f>
        <v>0.87099948760622192</v>
      </c>
      <c r="H17" s="7">
        <f>+H39+H62+H84+H108+H130</f>
        <v>852952344305.70996</v>
      </c>
      <c r="I17" s="8">
        <f t="shared" ref="I17:I20" si="2">+H17/C17</f>
        <v>0.83410561949785</v>
      </c>
    </row>
    <row r="18" spans="2:9" s="1" customFormat="1" ht="16.5" x14ac:dyDescent="0.3">
      <c r="B18" s="6" t="s">
        <v>9</v>
      </c>
      <c r="C18" s="7">
        <f t="shared" si="0"/>
        <v>269092733410</v>
      </c>
      <c r="D18" s="7">
        <f t="shared" si="0"/>
        <v>245842309118.38998</v>
      </c>
      <c r="E18" s="8">
        <f t="shared" ref="E18:E19" si="3">+D18/C18</f>
        <v>0.91359698198841821</v>
      </c>
      <c r="F18" s="7">
        <f>+F40+F63+F85+F109+F131</f>
        <v>199435869431.48999</v>
      </c>
      <c r="G18" s="8">
        <f t="shared" si="1"/>
        <v>0.74114178745816173</v>
      </c>
      <c r="H18" s="7">
        <f>+H40+H63+H85+H109+H131</f>
        <v>194695312535.86002</v>
      </c>
      <c r="I18" s="8">
        <f>+H18/C18</f>
        <v>0.72352497248305392</v>
      </c>
    </row>
    <row r="19" spans="2:9" s="1" customFormat="1" ht="16.5" x14ac:dyDescent="0.3">
      <c r="B19" s="6" t="s">
        <v>10</v>
      </c>
      <c r="C19" s="7">
        <f t="shared" si="0"/>
        <v>779491516392</v>
      </c>
      <c r="D19" s="7">
        <f t="shared" si="0"/>
        <v>713003187530.16992</v>
      </c>
      <c r="E19" s="8">
        <f t="shared" si="3"/>
        <v>0.91470294741682134</v>
      </c>
      <c r="F19" s="7">
        <f>+F41+F64+F86+F110+F132</f>
        <v>500188855464.88403</v>
      </c>
      <c r="G19" s="8">
        <f t="shared" si="1"/>
        <v>0.64168607989486204</v>
      </c>
      <c r="H19" s="7">
        <f>+H41+H64+H86+H110+H132</f>
        <v>499181512705.52405</v>
      </c>
      <c r="I19" s="8">
        <f t="shared" si="2"/>
        <v>0.64039377236081385</v>
      </c>
    </row>
    <row r="20" spans="2:9" s="1" customFormat="1" ht="30" customHeight="1" x14ac:dyDescent="0.3">
      <c r="B20" s="10" t="s">
        <v>11</v>
      </c>
      <c r="C20" s="9">
        <f>+C87</f>
        <v>88351562825</v>
      </c>
      <c r="D20" s="9">
        <f>+D87</f>
        <v>75473490816.940002</v>
      </c>
      <c r="E20" s="11">
        <f>+D20/C20</f>
        <v>0.8542405861731287</v>
      </c>
      <c r="F20" s="9">
        <f>+F87</f>
        <v>62250874082.93</v>
      </c>
      <c r="G20" s="11">
        <f t="shared" si="1"/>
        <v>0.70458147080240963</v>
      </c>
      <c r="H20" s="9">
        <f>+H87</f>
        <v>60201301520.979996</v>
      </c>
      <c r="I20" s="11">
        <f t="shared" si="2"/>
        <v>0.68138354994605044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f>+C44+C67+C89+C112+C134</f>
        <v>433446896595</v>
      </c>
      <c r="D22" s="14">
        <f>+D44+D67+D89+D112+D134</f>
        <v>155732353776.87</v>
      </c>
      <c r="E22" s="15">
        <f>+D22/C22</f>
        <v>0.35928819654782695</v>
      </c>
      <c r="F22" s="14">
        <f>+F44+F67+F89+F112+F134</f>
        <v>58473862770.100006</v>
      </c>
      <c r="G22" s="15">
        <f>+F22/C22</f>
        <v>0.13490432906418121</v>
      </c>
      <c r="H22" s="14">
        <f>+H44+H67+H89+H112+H134</f>
        <v>58378860500.100006</v>
      </c>
      <c r="I22" s="15">
        <f>+H22/C22</f>
        <v>0.1346851504964113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2592977839104</v>
      </c>
      <c r="D24" s="17">
        <f>+D22+D16</f>
        <v>2086861100661.2197</v>
      </c>
      <c r="E24" s="18">
        <f>+D24/C24</f>
        <v>0.80481254763917753</v>
      </c>
      <c r="F24" s="17">
        <f>+F22+F16</f>
        <v>1711029295905.2439</v>
      </c>
      <c r="G24" s="18">
        <f>+F24/C24</f>
        <v>0.65987038921107311</v>
      </c>
      <c r="H24" s="17">
        <f>+H22+H16</f>
        <v>1665409331568.1741</v>
      </c>
      <c r="I24" s="18">
        <f>+H24/C24</f>
        <v>0.64227673158350407</v>
      </c>
    </row>
    <row r="26" spans="2:9" x14ac:dyDescent="0.25">
      <c r="C26" s="43"/>
      <c r="D26" s="43"/>
      <c r="E26" s="43"/>
      <c r="F26" s="43"/>
      <c r="G26" s="43"/>
      <c r="H26" s="43"/>
      <c r="I26" s="43"/>
    </row>
    <row r="27" spans="2:9" x14ac:dyDescent="0.25">
      <c r="C27" s="43"/>
      <c r="D27" s="43"/>
      <c r="E27" s="43"/>
      <c r="F27" s="43"/>
      <c r="G27" s="43"/>
      <c r="H27" s="43"/>
      <c r="I27" s="43"/>
    </row>
    <row r="32" spans="2:9" ht="24" x14ac:dyDescent="0.35">
      <c r="B32" s="19"/>
      <c r="C32" s="19"/>
      <c r="D32" s="44" t="s">
        <v>16</v>
      </c>
      <c r="E32" s="44"/>
      <c r="F32" s="44"/>
      <c r="G32" s="44"/>
      <c r="H32" s="44"/>
      <c r="I32" s="44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69534003354</v>
      </c>
      <c r="D38" s="23">
        <f>+D39+D40+D41</f>
        <v>53270417503.839996</v>
      </c>
      <c r="E38" s="24">
        <f>+D38/C38</f>
        <v>0.76610600475048829</v>
      </c>
      <c r="F38" s="23">
        <f>+F39+F40+F41</f>
        <v>50679940059.918999</v>
      </c>
      <c r="G38" s="24">
        <f>+F38/C38</f>
        <v>0.72885117518555176</v>
      </c>
      <c r="H38" s="23">
        <f>+H39+H40+H41</f>
        <v>50679507522.918999</v>
      </c>
      <c r="I38" s="24">
        <f>+H38/C38</f>
        <v>0.72884495467502264</v>
      </c>
    </row>
    <row r="39" spans="2:9" ht="16.5" x14ac:dyDescent="0.3">
      <c r="B39" s="25" t="s">
        <v>8</v>
      </c>
      <c r="C39" s="26">
        <v>33602405776</v>
      </c>
      <c r="D39" s="26">
        <v>29053509438.599998</v>
      </c>
      <c r="E39" s="27">
        <f t="shared" ref="E39:E41" si="4">+D39/C39</f>
        <v>0.86462587328646034</v>
      </c>
      <c r="F39" s="26">
        <v>28712179817.599998</v>
      </c>
      <c r="G39" s="27">
        <f t="shared" ref="G39:G41" si="5">+F39/C39</f>
        <v>0.85446798092377152</v>
      </c>
      <c r="H39" s="26">
        <v>28712179817.599998</v>
      </c>
      <c r="I39" s="27">
        <f t="shared" ref="I39:I41" si="6">+H39/C39</f>
        <v>0.85446798092377152</v>
      </c>
    </row>
    <row r="40" spans="2:9" ht="16.5" x14ac:dyDescent="0.3">
      <c r="B40" s="25" t="s">
        <v>9</v>
      </c>
      <c r="C40" s="26">
        <v>6073152914</v>
      </c>
      <c r="D40" s="26">
        <v>5447450944.3400002</v>
      </c>
      <c r="E40" s="27">
        <f t="shared" si="4"/>
        <v>0.89697246578171708</v>
      </c>
      <c r="F40" s="26">
        <v>4582101423.3400002</v>
      </c>
      <c r="G40" s="27">
        <f t="shared" si="5"/>
        <v>0.75448477721962393</v>
      </c>
      <c r="H40" s="26">
        <v>4581841159.3400002</v>
      </c>
      <c r="I40" s="27">
        <f t="shared" si="6"/>
        <v>0.75444192237903529</v>
      </c>
    </row>
    <row r="41" spans="2:9" ht="16.5" x14ac:dyDescent="0.3">
      <c r="B41" s="25" t="s">
        <v>10</v>
      </c>
      <c r="C41" s="26">
        <v>29858444664</v>
      </c>
      <c r="D41" s="26">
        <v>18769457120.899998</v>
      </c>
      <c r="E41" s="27">
        <f t="shared" si="4"/>
        <v>0.62861469618108157</v>
      </c>
      <c r="F41" s="26">
        <v>17385658818.979</v>
      </c>
      <c r="G41" s="27">
        <f t="shared" si="5"/>
        <v>0.58226940534316241</v>
      </c>
      <c r="H41" s="26">
        <v>17385486545.979</v>
      </c>
      <c r="I41" s="27">
        <f t="shared" si="6"/>
        <v>0.58226363568563544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19316478792.940002</v>
      </c>
      <c r="E44" s="24">
        <f>+D44/C44</f>
        <v>0.75833528437455922</v>
      </c>
      <c r="F44" s="28">
        <v>13088492847.24</v>
      </c>
      <c r="G44" s="24">
        <f>+F44/C44</f>
        <v>0.51383412327581135</v>
      </c>
      <c r="H44" s="28">
        <v>13072625163.24</v>
      </c>
      <c r="I44" s="24">
        <f t="shared" ref="I44" si="7">+H44/C44</f>
        <v>0.51321118237713659</v>
      </c>
    </row>
    <row r="45" spans="2:9" ht="16.5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95006217546</v>
      </c>
      <c r="D46" s="30">
        <f>+D44+D38</f>
        <v>72586896296.779999</v>
      </c>
      <c r="E46" s="31">
        <f>+D46/C46</f>
        <v>0.76402258895987474</v>
      </c>
      <c r="F46" s="30">
        <f>+F44+F38</f>
        <v>63768432907.158997</v>
      </c>
      <c r="G46" s="31">
        <f>+F46/C46</f>
        <v>0.67120273340303938</v>
      </c>
      <c r="H46" s="30">
        <f>+H44+H38</f>
        <v>63752132686.158997</v>
      </c>
      <c r="I46" s="31">
        <f t="shared" ref="I46" si="8">+H46/C46</f>
        <v>0.67103116335824609</v>
      </c>
    </row>
    <row r="48" spans="2:9" x14ac:dyDescent="0.25">
      <c r="E48" s="32"/>
    </row>
    <row r="49" spans="2:9" x14ac:dyDescent="0.25">
      <c r="E49" s="32"/>
    </row>
    <row r="50" spans="2:9" x14ac:dyDescent="0.25">
      <c r="E50" s="32"/>
    </row>
    <row r="54" spans="2:9" ht="24" x14ac:dyDescent="0.35">
      <c r="D54" s="44" t="s">
        <v>16</v>
      </c>
      <c r="E54" s="44"/>
      <c r="F54" s="44"/>
      <c r="G54" s="44"/>
      <c r="H54" s="44"/>
      <c r="I54" s="44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238833774483.85999</v>
      </c>
      <c r="E61" s="15">
        <f>+D61/C61</f>
        <v>0.8281599344415097</v>
      </c>
      <c r="F61" s="34">
        <f>+F62+F63+F64</f>
        <v>218560160153.09998</v>
      </c>
      <c r="G61" s="15">
        <f>+F61/C61</f>
        <v>0.75786085236512069</v>
      </c>
      <c r="H61" s="34">
        <f>+H62+H63+H64</f>
        <v>216303972299.34998</v>
      </c>
      <c r="I61" s="15">
        <f>+H61/C61</f>
        <v>0.75003748488249689</v>
      </c>
    </row>
    <row r="62" spans="2:9" ht="16.5" x14ac:dyDescent="0.3">
      <c r="B62" s="6" t="s">
        <v>8</v>
      </c>
      <c r="C62" s="7">
        <v>141999725250</v>
      </c>
      <c r="D62" s="7">
        <v>116176908334.81</v>
      </c>
      <c r="E62" s="8">
        <f t="shared" ref="E62:E64" si="9">+D62/C62</f>
        <v>0.81814882479718032</v>
      </c>
      <c r="F62" s="7">
        <v>116098376971.81</v>
      </c>
      <c r="G62" s="8">
        <f t="shared" ref="G62:G64" si="10">+F62/C62</f>
        <v>0.81759578595952243</v>
      </c>
      <c r="H62" s="7">
        <v>114000432271.81</v>
      </c>
      <c r="I62" s="8">
        <f t="shared" ref="I62:I64" si="11">+H62/C62</f>
        <v>0.80282149892265375</v>
      </c>
    </row>
    <row r="63" spans="2:9" ht="16.5" x14ac:dyDescent="0.3">
      <c r="B63" s="6" t="s">
        <v>9</v>
      </c>
      <c r="C63" s="7">
        <v>59200000000</v>
      </c>
      <c r="D63" s="7">
        <v>56328008629.559998</v>
      </c>
      <c r="E63" s="8">
        <f t="shared" si="9"/>
        <v>0.95148663225608099</v>
      </c>
      <c r="F63" s="7">
        <v>42238750156.669998</v>
      </c>
      <c r="G63" s="8">
        <f t="shared" si="10"/>
        <v>0.71349240129510128</v>
      </c>
      <c r="H63" s="7">
        <v>42080507002.919998</v>
      </c>
      <c r="I63" s="8">
        <f t="shared" si="11"/>
        <v>0.71081937504932424</v>
      </c>
    </row>
    <row r="64" spans="2:9" ht="16.5" x14ac:dyDescent="0.3">
      <c r="B64" s="6" t="s">
        <v>10</v>
      </c>
      <c r="C64" s="7">
        <v>87191157418</v>
      </c>
      <c r="D64" s="7">
        <v>66328857519.489998</v>
      </c>
      <c r="E64" s="8">
        <f t="shared" si="9"/>
        <v>0.76072917809205354</v>
      </c>
      <c r="F64" s="7">
        <v>60223033024.619995</v>
      </c>
      <c r="G64" s="8">
        <f t="shared" si="10"/>
        <v>0.69070115374093399</v>
      </c>
      <c r="H64" s="7">
        <v>60223033024.619995</v>
      </c>
      <c r="I64" s="8">
        <f t="shared" si="11"/>
        <v>0.69070115374093399</v>
      </c>
    </row>
    <row r="65" spans="2:9" ht="16.5" x14ac:dyDescent="0.3">
      <c r="B65" s="4"/>
      <c r="C65" s="4"/>
      <c r="D65" s="4"/>
      <c r="E65" s="12"/>
      <c r="F65" s="4"/>
      <c r="G65" s="12"/>
      <c r="H65" s="4"/>
      <c r="I65" s="12"/>
    </row>
    <row r="66" spans="2:9" ht="16.5" x14ac:dyDescent="0.3">
      <c r="B66" s="4"/>
      <c r="C66" s="4"/>
      <c r="D66" s="4"/>
      <c r="E66" s="12"/>
      <c r="F66" s="4"/>
      <c r="G66" s="12"/>
      <c r="H66" s="4"/>
      <c r="I66" s="12"/>
    </row>
    <row r="67" spans="2:9" ht="18" x14ac:dyDescent="0.25">
      <c r="B67" s="13" t="s">
        <v>12</v>
      </c>
      <c r="C67" s="14">
        <v>41427391319</v>
      </c>
      <c r="D67" s="14">
        <v>33498214362.830002</v>
      </c>
      <c r="E67" s="15">
        <f>+D67/C67</f>
        <v>0.80860062138323907</v>
      </c>
      <c r="F67" s="14">
        <v>18180775959.259998</v>
      </c>
      <c r="G67" s="15">
        <f>+F67/C67</f>
        <v>0.43885881732846838</v>
      </c>
      <c r="H67" s="14">
        <v>18147728526.259998</v>
      </c>
      <c r="I67" s="15">
        <f>+H67/C67</f>
        <v>0.43806109794648929</v>
      </c>
    </row>
    <row r="68" spans="2:9" ht="16.5" x14ac:dyDescent="0.3">
      <c r="B68" s="4"/>
      <c r="C68" s="4"/>
      <c r="D68" s="4"/>
      <c r="E68" s="12"/>
      <c r="F68" s="4"/>
      <c r="G68" s="12"/>
      <c r="H68" s="4"/>
      <c r="I68" s="12"/>
    </row>
    <row r="69" spans="2:9" ht="18" x14ac:dyDescent="0.25">
      <c r="B69" s="16" t="s">
        <v>13</v>
      </c>
      <c r="C69" s="17">
        <f>+C67+C61</f>
        <v>329818273987</v>
      </c>
      <c r="D69" s="17">
        <f>+D67+D61</f>
        <v>272331988846.69</v>
      </c>
      <c r="E69" s="18">
        <f>+D69/C69</f>
        <v>0.82570315329897137</v>
      </c>
      <c r="F69" s="17">
        <f>+F67+F61</f>
        <v>236740936112.35999</v>
      </c>
      <c r="G69" s="18">
        <f>+F69/C69</f>
        <v>0.71779205333447138</v>
      </c>
      <c r="H69" s="17">
        <f>+H67+H61</f>
        <v>234451700825.60999</v>
      </c>
      <c r="I69" s="18">
        <f>+H69/C69</f>
        <v>0.7108511544598376</v>
      </c>
    </row>
    <row r="77" spans="2:9" ht="24" x14ac:dyDescent="0.35">
      <c r="B77" s="19"/>
      <c r="C77" s="19"/>
      <c r="D77" s="44" t="s">
        <v>16</v>
      </c>
      <c r="E77" s="44"/>
      <c r="F77" s="44"/>
      <c r="G77" s="44"/>
      <c r="H77" s="44"/>
      <c r="I77" s="44"/>
    </row>
    <row r="81" spans="2:9" x14ac:dyDescent="0.25">
      <c r="B81" s="20" t="s">
        <v>1</v>
      </c>
      <c r="C81" s="20" t="s">
        <v>2</v>
      </c>
      <c r="D81" s="20" t="s">
        <v>3</v>
      </c>
      <c r="E81" s="20" t="s">
        <v>4</v>
      </c>
      <c r="F81" s="20" t="s">
        <v>5</v>
      </c>
      <c r="G81" s="20" t="s">
        <v>4</v>
      </c>
      <c r="H81" s="20" t="s">
        <v>6</v>
      </c>
      <c r="I81" s="20" t="s">
        <v>4</v>
      </c>
    </row>
    <row r="82" spans="2:9" ht="16.5" x14ac:dyDescent="0.3">
      <c r="B82" s="21"/>
      <c r="C82" s="21"/>
      <c r="D82" s="21"/>
      <c r="E82" s="21"/>
      <c r="F82" s="21"/>
      <c r="G82" s="21"/>
      <c r="H82" s="21"/>
      <c r="I82" s="21"/>
    </row>
    <row r="83" spans="2:9" ht="18" x14ac:dyDescent="0.25">
      <c r="B83" s="35" t="s">
        <v>7</v>
      </c>
      <c r="C83" s="36">
        <f>+C84+C85+C86+C87</f>
        <v>1071333761966</v>
      </c>
      <c r="D83" s="36">
        <f>+D84+D85+D86+D87</f>
        <v>959261157136.02002</v>
      </c>
      <c r="E83" s="37">
        <f>+D83/C83</f>
        <v>0.89538964531061171</v>
      </c>
      <c r="F83" s="36">
        <f>+F84+F85+F86+F87</f>
        <v>915617502154.17004</v>
      </c>
      <c r="G83" s="37">
        <f>+F83/C83</f>
        <v>0.85465196249759201</v>
      </c>
      <c r="H83" s="36">
        <f>+H84+H85+H86+H87</f>
        <v>874257662637.88</v>
      </c>
      <c r="I83" s="37">
        <f>+H83/C83</f>
        <v>0.81604602942180549</v>
      </c>
    </row>
    <row r="84" spans="2:9" ht="16.5" x14ac:dyDescent="0.3">
      <c r="B84" s="25" t="s">
        <v>8</v>
      </c>
      <c r="C84" s="26">
        <v>796458877868</v>
      </c>
      <c r="D84" s="26">
        <v>707726424890.23999</v>
      </c>
      <c r="E84" s="27">
        <f t="shared" ref="E84:E87" si="12">+D84/C84</f>
        <v>0.88859129398458914</v>
      </c>
      <c r="F84" s="26">
        <v>704075429811.22998</v>
      </c>
      <c r="G84" s="27">
        <f t="shared" ref="G84:G87" si="13">+F84/C84</f>
        <v>0.88400725935271574</v>
      </c>
      <c r="H84" s="26">
        <v>669112739835.09998</v>
      </c>
      <c r="I84" s="27">
        <f t="shared" ref="I84:I87" si="14">+H84/C84</f>
        <v>0.84010958811359304</v>
      </c>
    </row>
    <row r="85" spans="2:9" ht="16.5" x14ac:dyDescent="0.3">
      <c r="B85" s="25" t="s">
        <v>9</v>
      </c>
      <c r="C85" s="26">
        <v>133261264410</v>
      </c>
      <c r="D85" s="26">
        <v>124962540658.10999</v>
      </c>
      <c r="E85" s="27">
        <f t="shared" si="12"/>
        <v>0.9377259116620893</v>
      </c>
      <c r="F85" s="26">
        <v>110600209087.14</v>
      </c>
      <c r="G85" s="27">
        <f t="shared" si="13"/>
        <v>0.82995017026748619</v>
      </c>
      <c r="H85" s="26">
        <v>106371331981.42999</v>
      </c>
      <c r="I85" s="27">
        <f t="shared" si="14"/>
        <v>0.79821643935601005</v>
      </c>
    </row>
    <row r="86" spans="2:9" ht="16.5" x14ac:dyDescent="0.3">
      <c r="B86" s="25" t="s">
        <v>10</v>
      </c>
      <c r="C86" s="26">
        <v>53262056863</v>
      </c>
      <c r="D86" s="26">
        <v>51098700770.729996</v>
      </c>
      <c r="E86" s="27">
        <f t="shared" si="12"/>
        <v>0.9593827910582845</v>
      </c>
      <c r="F86" s="26">
        <v>38690989172.869995</v>
      </c>
      <c r="G86" s="27">
        <f t="shared" si="13"/>
        <v>0.72642686842512438</v>
      </c>
      <c r="H86" s="26">
        <v>38572289300.369995</v>
      </c>
      <c r="I86" s="27">
        <f t="shared" si="14"/>
        <v>0.72419826743802174</v>
      </c>
    </row>
    <row r="87" spans="2:9" ht="33" x14ac:dyDescent="0.3">
      <c r="B87" s="38" t="s">
        <v>15</v>
      </c>
      <c r="C87" s="9">
        <v>88351562825</v>
      </c>
      <c r="D87" s="9">
        <v>75473490816.940002</v>
      </c>
      <c r="E87" s="39">
        <f t="shared" si="12"/>
        <v>0.8542405861731287</v>
      </c>
      <c r="F87" s="9">
        <v>62250874082.93</v>
      </c>
      <c r="G87" s="39">
        <f t="shared" si="13"/>
        <v>0.70458147080240963</v>
      </c>
      <c r="H87" s="26">
        <v>60201301520.979996</v>
      </c>
      <c r="I87" s="40">
        <f t="shared" si="14"/>
        <v>0.68138354994605044</v>
      </c>
    </row>
    <row r="88" spans="2:9" ht="16.5" x14ac:dyDescent="0.3">
      <c r="B88" s="21"/>
      <c r="C88" s="21"/>
      <c r="D88" s="21"/>
      <c r="E88" s="21"/>
      <c r="F88" s="21"/>
      <c r="G88" s="21"/>
      <c r="H88" s="26"/>
      <c r="I88" s="21"/>
    </row>
    <row r="89" spans="2:9" ht="18" x14ac:dyDescent="0.25">
      <c r="B89" s="35" t="s">
        <v>12</v>
      </c>
      <c r="C89" s="41">
        <v>2697052230</v>
      </c>
      <c r="D89" s="41">
        <v>1423907663.4000001</v>
      </c>
      <c r="E89" s="37">
        <f>+D89/C89</f>
        <v>0.52794960644866717</v>
      </c>
      <c r="F89" s="41">
        <v>736041434.79999995</v>
      </c>
      <c r="G89" s="37">
        <f>+F89/C89</f>
        <v>0.2729058883668708</v>
      </c>
      <c r="H89" s="41">
        <v>736041434.79999995</v>
      </c>
      <c r="I89" s="37">
        <f>+H89/C89</f>
        <v>0.2729058883668708</v>
      </c>
    </row>
    <row r="90" spans="2:9" ht="16.5" x14ac:dyDescent="0.3">
      <c r="B90" s="21"/>
      <c r="C90" s="21"/>
      <c r="D90" s="21"/>
      <c r="E90" s="21"/>
      <c r="F90" s="26"/>
      <c r="G90" s="21"/>
      <c r="H90" s="26"/>
      <c r="I90" s="21"/>
    </row>
    <row r="91" spans="2:9" ht="18" x14ac:dyDescent="0.25">
      <c r="B91" s="29" t="s">
        <v>13</v>
      </c>
      <c r="C91" s="30">
        <f>+C89+C83</f>
        <v>1074030814196</v>
      </c>
      <c r="D91" s="30">
        <f>+D89+D83</f>
        <v>960685064799.42004</v>
      </c>
      <c r="E91" s="31">
        <f>+D91/C91</f>
        <v>0.89446694834223306</v>
      </c>
      <c r="F91" s="30">
        <f>+F89+F83</f>
        <v>916353543588.97009</v>
      </c>
      <c r="G91" s="31">
        <f>+F91/C91</f>
        <v>0.85319111097844591</v>
      </c>
      <c r="H91" s="30">
        <f>+H89+H83</f>
        <v>874993704072.68005</v>
      </c>
      <c r="I91" s="31">
        <f>+H91/C91</f>
        <v>0.81468212318254996</v>
      </c>
    </row>
    <row r="100" spans="2:9" ht="24" x14ac:dyDescent="0.35">
      <c r="D100" s="44" t="s">
        <v>16</v>
      </c>
      <c r="E100" s="44"/>
      <c r="F100" s="44"/>
      <c r="G100" s="44"/>
      <c r="H100" s="44"/>
      <c r="I100" s="44"/>
    </row>
    <row r="104" spans="2:9" ht="16.5" x14ac:dyDescent="0.3">
      <c r="B104" s="2"/>
      <c r="C104" s="2"/>
      <c r="D104" s="2"/>
      <c r="E104" s="2"/>
      <c r="F104" s="2"/>
      <c r="G104" s="2"/>
      <c r="H104" s="2"/>
      <c r="I104" s="2"/>
    </row>
    <row r="105" spans="2:9" ht="23.25" customHeight="1" x14ac:dyDescent="0.25">
      <c r="B105" s="33" t="s">
        <v>1</v>
      </c>
      <c r="C105" s="20" t="s">
        <v>2</v>
      </c>
      <c r="D105" s="20" t="s">
        <v>3</v>
      </c>
      <c r="E105" s="20" t="s">
        <v>4</v>
      </c>
      <c r="F105" s="20" t="s">
        <v>5</v>
      </c>
      <c r="G105" s="20" t="s">
        <v>4</v>
      </c>
      <c r="H105" s="20" t="s">
        <v>6</v>
      </c>
      <c r="I105" s="20" t="s">
        <v>4</v>
      </c>
    </row>
    <row r="106" spans="2:9" ht="16.5" x14ac:dyDescent="0.3">
      <c r="B106" s="4"/>
      <c r="C106" s="4"/>
      <c r="D106" s="4"/>
      <c r="E106" s="4"/>
      <c r="F106" s="4"/>
      <c r="G106" s="4"/>
      <c r="H106" s="4"/>
      <c r="I106" s="4"/>
    </row>
    <row r="107" spans="2:9" ht="18" x14ac:dyDescent="0.25">
      <c r="B107" s="13" t="s">
        <v>7</v>
      </c>
      <c r="C107" s="34">
        <f>+C108+C109+C110</f>
        <v>59787335661</v>
      </c>
      <c r="D107" s="34">
        <f>+D108+D109+D110</f>
        <v>54638658481.669998</v>
      </c>
      <c r="E107" s="15">
        <f>+D107/C107</f>
        <v>0.91388348180418166</v>
      </c>
      <c r="F107" s="34">
        <f>+F108+F109+F110</f>
        <v>42882379198.294998</v>
      </c>
      <c r="G107" s="15">
        <f>+F107/C107</f>
        <v>0.71724853974832148</v>
      </c>
      <c r="H107" s="34">
        <f>+H108+H109+H110</f>
        <v>41939449373.125</v>
      </c>
      <c r="I107" s="15">
        <f>+H107/C107</f>
        <v>0.70147714243239989</v>
      </c>
    </row>
    <row r="108" spans="2:9" ht="16.5" x14ac:dyDescent="0.3">
      <c r="B108" s="6" t="s">
        <v>8</v>
      </c>
      <c r="C108" s="7">
        <v>28832401089</v>
      </c>
      <c r="D108" s="7">
        <v>25877927390</v>
      </c>
      <c r="E108" s="8">
        <f t="shared" ref="E108:E110" si="15">+D108/C108</f>
        <v>0.89752939098342466</v>
      </c>
      <c r="F108" s="7">
        <v>24180042363</v>
      </c>
      <c r="G108" s="8">
        <f t="shared" ref="G108:G110" si="16">+F108/C108</f>
        <v>0.83864130109597612</v>
      </c>
      <c r="H108" s="7">
        <v>23513187189</v>
      </c>
      <c r="I108" s="8">
        <f t="shared" ref="I108:I110" si="17">+H108/C108</f>
        <v>0.81551262818588632</v>
      </c>
    </row>
    <row r="109" spans="2:9" ht="16.5" x14ac:dyDescent="0.3">
      <c r="B109" s="6" t="s">
        <v>9</v>
      </c>
      <c r="C109" s="7">
        <v>6293897913</v>
      </c>
      <c r="D109" s="7">
        <v>5661767712.25</v>
      </c>
      <c r="E109" s="8">
        <f t="shared" si="15"/>
        <v>0.89956459264387822</v>
      </c>
      <c r="F109" s="7">
        <v>5169805348.7399998</v>
      </c>
      <c r="G109" s="8">
        <f t="shared" si="16"/>
        <v>0.82139961915521453</v>
      </c>
      <c r="H109" s="7">
        <v>4903995456.5699997</v>
      </c>
      <c r="I109" s="8">
        <f t="shared" si="17"/>
        <v>0.77916666656458367</v>
      </c>
    </row>
    <row r="110" spans="2:9" ht="16.5" x14ac:dyDescent="0.3">
      <c r="B110" s="6" t="s">
        <v>10</v>
      </c>
      <c r="C110" s="7">
        <v>24661036659</v>
      </c>
      <c r="D110" s="7">
        <v>23098963379.419998</v>
      </c>
      <c r="E110" s="8">
        <f t="shared" si="15"/>
        <v>0.93665824753518923</v>
      </c>
      <c r="F110" s="7">
        <v>13532531486.555</v>
      </c>
      <c r="G110" s="8">
        <f t="shared" si="16"/>
        <v>0.5487413880314852</v>
      </c>
      <c r="H110" s="7">
        <v>13522266727.555</v>
      </c>
      <c r="I110" s="8">
        <f t="shared" si="17"/>
        <v>0.5483251541504065</v>
      </c>
    </row>
    <row r="111" spans="2:9" ht="16.5" x14ac:dyDescent="0.3">
      <c r="B111" s="4"/>
      <c r="C111" s="4"/>
      <c r="D111" s="4"/>
      <c r="E111" s="12"/>
      <c r="F111" s="4"/>
      <c r="G111" s="12"/>
      <c r="H111" s="4"/>
      <c r="I111" s="12"/>
    </row>
    <row r="112" spans="2:9" ht="18" x14ac:dyDescent="0.25">
      <c r="B112" s="13" t="s">
        <v>12</v>
      </c>
      <c r="C112" s="14">
        <v>5910365208</v>
      </c>
      <c r="D112" s="14">
        <v>5548600212</v>
      </c>
      <c r="E112" s="15">
        <f>+D112/C112</f>
        <v>0.93879143110981844</v>
      </c>
      <c r="F112" s="14">
        <v>4414565183</v>
      </c>
      <c r="G112" s="15">
        <f>+F112/C112</f>
        <v>0.74691918817887026</v>
      </c>
      <c r="H112" s="14">
        <v>4414565183</v>
      </c>
      <c r="I112" s="15">
        <f>+H112/C112</f>
        <v>0.74691918817887026</v>
      </c>
    </row>
    <row r="113" spans="2:9" ht="16.5" x14ac:dyDescent="0.3">
      <c r="B113" s="4"/>
      <c r="C113" s="4"/>
      <c r="D113" s="4"/>
      <c r="E113" s="12"/>
      <c r="F113" s="4"/>
      <c r="G113" s="12"/>
      <c r="H113" s="4"/>
      <c r="I113" s="12"/>
    </row>
    <row r="114" spans="2:9" ht="18" x14ac:dyDescent="0.25">
      <c r="B114" s="16" t="s">
        <v>13</v>
      </c>
      <c r="C114" s="17">
        <f>+C107+C112</f>
        <v>65697700869</v>
      </c>
      <c r="D114" s="17">
        <f>+D107+D112</f>
        <v>60187258693.669998</v>
      </c>
      <c r="E114" s="18">
        <f>+D114/C114</f>
        <v>0.91612427676399633</v>
      </c>
      <c r="F114" s="17">
        <f>+F107+F112</f>
        <v>47296944381.294998</v>
      </c>
      <c r="G114" s="18">
        <f>+F114/C114</f>
        <v>0.71991780162298569</v>
      </c>
      <c r="H114" s="17">
        <f>+H107+H112</f>
        <v>46354014556.125</v>
      </c>
      <c r="I114" s="18">
        <f>+H114/C114</f>
        <v>0.70556524723070668</v>
      </c>
    </row>
    <row r="122" spans="2:9" ht="24" x14ac:dyDescent="0.35">
      <c r="D122" s="44" t="s">
        <v>16</v>
      </c>
      <c r="E122" s="44"/>
      <c r="F122" s="44"/>
      <c r="G122" s="44"/>
      <c r="H122" s="44"/>
      <c r="I122" s="44"/>
    </row>
    <row r="126" spans="2:9" ht="16.5" x14ac:dyDescent="0.3">
      <c r="B126" s="2"/>
      <c r="C126" s="2"/>
      <c r="D126" s="2"/>
      <c r="E126" s="2"/>
      <c r="F126" s="2"/>
      <c r="G126" s="2"/>
      <c r="H126" s="2"/>
      <c r="I126" s="2"/>
    </row>
    <row r="127" spans="2:9" ht="22.5" customHeight="1" x14ac:dyDescent="0.25">
      <c r="B127" s="33" t="s">
        <v>1</v>
      </c>
      <c r="C127" s="20" t="s">
        <v>2</v>
      </c>
      <c r="D127" s="20" t="s">
        <v>3</v>
      </c>
      <c r="E127" s="20" t="s">
        <v>4</v>
      </c>
      <c r="F127" s="20" t="s">
        <v>5</v>
      </c>
      <c r="G127" s="20" t="s">
        <v>4</v>
      </c>
      <c r="H127" s="20" t="s">
        <v>6</v>
      </c>
      <c r="I127" s="20" t="s">
        <v>4</v>
      </c>
    </row>
    <row r="128" spans="2:9" ht="16.5" x14ac:dyDescent="0.3">
      <c r="B128" s="4"/>
      <c r="C128" s="4"/>
      <c r="D128" s="4"/>
      <c r="E128" s="4"/>
      <c r="F128" s="4"/>
      <c r="G128" s="4"/>
      <c r="H128" s="4"/>
      <c r="I128" s="4"/>
    </row>
    <row r="129" spans="2:9" ht="18" x14ac:dyDescent="0.25">
      <c r="B129" s="13" t="s">
        <v>7</v>
      </c>
      <c r="C129" s="34">
        <f>+C130+C131+C132</f>
        <v>670484958860</v>
      </c>
      <c r="D129" s="34">
        <f>+D130+D131+D132</f>
        <v>625124739278.95996</v>
      </c>
      <c r="E129" s="15">
        <f>+D129/C129</f>
        <v>0.93234714816248188</v>
      </c>
      <c r="F129" s="34">
        <f>+F130+F131+F132</f>
        <v>424815451569.66003</v>
      </c>
      <c r="G129" s="15">
        <f>+F129/C129</f>
        <v>0.63359430507129877</v>
      </c>
      <c r="H129" s="34">
        <f>+H130+H131+H132</f>
        <v>423849879234.80005</v>
      </c>
      <c r="I129" s="15">
        <f>+H129/C129</f>
        <v>0.63215419471222123</v>
      </c>
    </row>
    <row r="130" spans="2:9" ht="16.5" x14ac:dyDescent="0.3">
      <c r="B130" s="6" t="s">
        <v>8</v>
      </c>
      <c r="C130" s="7">
        <v>21701719899</v>
      </c>
      <c r="D130" s="7">
        <v>17974989365.200001</v>
      </c>
      <c r="E130" s="8">
        <f t="shared" ref="E130:E132" si="18">+D130/C130</f>
        <v>0.82827487631652064</v>
      </c>
      <c r="F130" s="7">
        <v>17613805192.200001</v>
      </c>
      <c r="G130" s="8">
        <f t="shared" ref="G130:G132" si="19">+F130/C130</f>
        <v>0.81163176348118071</v>
      </c>
      <c r="H130" s="7">
        <v>17613805192.200001</v>
      </c>
      <c r="I130" s="8">
        <f t="shared" ref="I130:I132" si="20">+H130/C130</f>
        <v>0.81163176348118071</v>
      </c>
    </row>
    <row r="131" spans="2:9" ht="16.5" x14ac:dyDescent="0.3">
      <c r="B131" s="6" t="s">
        <v>9</v>
      </c>
      <c r="C131" s="7">
        <v>64264418173</v>
      </c>
      <c r="D131" s="7">
        <v>53442541174.129997</v>
      </c>
      <c r="E131" s="8">
        <f t="shared" si="18"/>
        <v>0.83160390607229218</v>
      </c>
      <c r="F131" s="7">
        <v>36845003415.599998</v>
      </c>
      <c r="G131" s="8">
        <f t="shared" si="19"/>
        <v>0.57333442771415344</v>
      </c>
      <c r="H131" s="7">
        <v>36757636935.599998</v>
      </c>
      <c r="I131" s="8">
        <f t="shared" si="20"/>
        <v>0.5719749432204978</v>
      </c>
    </row>
    <row r="132" spans="2:9" ht="16.5" x14ac:dyDescent="0.3">
      <c r="B132" s="6" t="s">
        <v>10</v>
      </c>
      <c r="C132" s="7">
        <v>584518820788</v>
      </c>
      <c r="D132" s="7">
        <v>553707208739.63</v>
      </c>
      <c r="E132" s="8">
        <f t="shared" si="18"/>
        <v>0.947287219927611</v>
      </c>
      <c r="F132" s="7">
        <v>370356642961.86005</v>
      </c>
      <c r="G132" s="8">
        <f t="shared" si="19"/>
        <v>0.6336094404326893</v>
      </c>
      <c r="H132" s="7">
        <v>369478437107.00006</v>
      </c>
      <c r="I132" s="8">
        <f t="shared" si="20"/>
        <v>0.63210699804139714</v>
      </c>
    </row>
    <row r="133" spans="2:9" ht="16.5" x14ac:dyDescent="0.3">
      <c r="B133" s="4"/>
      <c r="C133" s="4"/>
      <c r="D133" s="4"/>
      <c r="E133" s="12"/>
      <c r="F133" s="4"/>
      <c r="G133" s="12"/>
      <c r="H133" s="4"/>
      <c r="I133" s="12"/>
    </row>
    <row r="134" spans="2:9" ht="18" x14ac:dyDescent="0.25">
      <c r="B134" s="13" t="s">
        <v>12</v>
      </c>
      <c r="C134" s="14">
        <v>357939873646</v>
      </c>
      <c r="D134" s="14">
        <v>95945152745.699997</v>
      </c>
      <c r="E134" s="15">
        <f>+D134/C134</f>
        <v>0.2680482388519505</v>
      </c>
      <c r="F134" s="14">
        <v>22053987345.799999</v>
      </c>
      <c r="G134" s="15">
        <f>+F134/C134</f>
        <v>6.1613664667075442E-2</v>
      </c>
      <c r="H134" s="14">
        <v>22007900192.799999</v>
      </c>
      <c r="I134" s="15">
        <f>+H134/C134</f>
        <v>6.148490797805236E-2</v>
      </c>
    </row>
    <row r="135" spans="2:9" ht="16.5" x14ac:dyDescent="0.3">
      <c r="B135" s="4"/>
      <c r="C135" s="4"/>
      <c r="D135" s="4"/>
      <c r="E135" s="12"/>
      <c r="F135" s="4"/>
      <c r="G135" s="12"/>
      <c r="H135" s="4"/>
      <c r="I135" s="12"/>
    </row>
    <row r="136" spans="2:9" ht="18" x14ac:dyDescent="0.25">
      <c r="B136" s="16" t="s">
        <v>13</v>
      </c>
      <c r="C136" s="17">
        <f>+C134+C129</f>
        <v>1028424832506</v>
      </c>
      <c r="D136" s="17">
        <f>+D134+D129</f>
        <v>721069892024.65991</v>
      </c>
      <c r="E136" s="18">
        <f>+D136/C136</f>
        <v>0.7011401020603546</v>
      </c>
      <c r="F136" s="17">
        <f>+F134+F129</f>
        <v>446869438915.46002</v>
      </c>
      <c r="G136" s="18">
        <f>+F136/C136</f>
        <v>0.43451832821515707</v>
      </c>
      <c r="H136" s="17">
        <f>+H134+H129</f>
        <v>445857779427.60004</v>
      </c>
      <c r="I136" s="18">
        <f>+H136/C136</f>
        <v>0.43353463017920546</v>
      </c>
    </row>
  </sheetData>
  <mergeCells count="7">
    <mergeCell ref="D122:I122"/>
    <mergeCell ref="D8:I8"/>
    <mergeCell ref="D32:I32"/>
    <mergeCell ref="D54:I54"/>
    <mergeCell ref="D77:I77"/>
    <mergeCell ref="D100:I100"/>
    <mergeCell ref="B12:I12"/>
  </mergeCells>
  <pageMargins left="0.7" right="0.7" top="0.75" bottom="0.75" header="0.3" footer="0.3"/>
  <pageSetup paperSize="9" orientation="portrait" r:id="rId1"/>
  <ignoredErrors>
    <ignoredError sqref="E16:G16 E21 E17:E20 G17:G20 E23:G23 E22 E38:I38 E46 G46 E61:H61 E69:G69 E83:H83 E107:H107 E129:G129 E136:H136 E88:H88 E84:E87 G84:G87 E90:H91 E89 G89 E111:H111 E108:E110 G108:G110 E113:H114 E112 G112 E130:E131 G130:G131 G21:G22 E24:G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2TV4CCKVFCYA-94321226-116</_dlc_DocId>
    <_dlc_DocIdUrl xmlns="81cc8fc0-8d1e-4295-8f37-5d076116407c">
      <Url>https://www.minjusticia.gov.co/ministerio/_layouts/15/DocIdRedir.aspx?ID=2TV4CCKVFCYA-94321226-116</Url>
      <Description>2TV4CCKVFCYA-94321226-116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2EEB8EB-7B92-4638-AC39-3A90B1C17EF9}"/>
</file>

<file path=customXml/itemProps2.xml><?xml version="1.0" encoding="utf-8"?>
<ds:datastoreItem xmlns:ds="http://schemas.openxmlformats.org/officeDocument/2006/customXml" ds:itemID="{5323FE1E-6AFF-4314-9D5A-F851AFE34666}"/>
</file>

<file path=customXml/itemProps3.xml><?xml version="1.0" encoding="utf-8"?>
<ds:datastoreItem xmlns:ds="http://schemas.openxmlformats.org/officeDocument/2006/customXml" ds:itemID="{24B8B867-FCA1-48B9-9AA3-3B167ABB3F6B}"/>
</file>

<file path=customXml/itemProps4.xml><?xml version="1.0" encoding="utf-8"?>
<ds:datastoreItem xmlns:ds="http://schemas.openxmlformats.org/officeDocument/2006/customXml" ds:itemID="{029B9A25-8E53-4C56-AABD-0910C885C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 Noviembre 2018  </dc:title>
  <dc:creator>BELKIS YORGETH RONCANCIO ENCISO</dc:creator>
  <cp:lastModifiedBy>MAURICIO ORDOÑEZ GUTIERREZ</cp:lastModifiedBy>
  <cp:lastPrinted>2018-11-01T21:31:39Z</cp:lastPrinted>
  <dcterms:created xsi:type="dcterms:W3CDTF">2018-02-21T20:39:46Z</dcterms:created>
  <dcterms:modified xsi:type="dcterms:W3CDTF">2018-12-04T16:26:24Z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464654d1-b6e1-4146-bc15-2acf531a0ef7</vt:lpwstr>
  </property>
</Properties>
</file>