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8\"/>
    </mc:Choice>
  </mc:AlternateContent>
  <bookViews>
    <workbookView xWindow="0" yWindow="0" windowWidth="24000" windowHeight="9645"/>
  </bookViews>
  <sheets>
    <sheet name="Junio 20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C16" i="1" l="1"/>
  <c r="C24" i="1" s="1"/>
  <c r="H16" i="1" l="1"/>
  <c r="H24" i="1" s="1"/>
  <c r="G22" i="1"/>
  <c r="I133" i="1" l="1"/>
  <c r="G133" i="1"/>
  <c r="E133" i="1"/>
  <c r="I131" i="1"/>
  <c r="G131" i="1"/>
  <c r="E131" i="1"/>
  <c r="I130" i="1"/>
  <c r="G130" i="1"/>
  <c r="E130" i="1"/>
  <c r="I129" i="1"/>
  <c r="G129" i="1"/>
  <c r="E129" i="1"/>
  <c r="H128" i="1"/>
  <c r="F128" i="1"/>
  <c r="F135" i="1" s="1"/>
  <c r="D128" i="1"/>
  <c r="D135" i="1" s="1"/>
  <c r="C128" i="1"/>
  <c r="I111" i="1"/>
  <c r="G111" i="1"/>
  <c r="E111" i="1"/>
  <c r="I109" i="1"/>
  <c r="G109" i="1"/>
  <c r="E109" i="1"/>
  <c r="I108" i="1"/>
  <c r="G108" i="1"/>
  <c r="E108" i="1"/>
  <c r="I107" i="1"/>
  <c r="G107" i="1"/>
  <c r="E107" i="1"/>
  <c r="H106" i="1"/>
  <c r="H113" i="1" s="1"/>
  <c r="F106" i="1"/>
  <c r="D106" i="1"/>
  <c r="D113" i="1" s="1"/>
  <c r="C106" i="1"/>
  <c r="C113" i="1" s="1"/>
  <c r="I88" i="1"/>
  <c r="G88" i="1"/>
  <c r="E88" i="1"/>
  <c r="I86" i="1"/>
  <c r="G86" i="1"/>
  <c r="E86" i="1"/>
  <c r="I85" i="1"/>
  <c r="G85" i="1"/>
  <c r="E85" i="1"/>
  <c r="I84" i="1"/>
  <c r="G84" i="1"/>
  <c r="E84" i="1"/>
  <c r="I83" i="1"/>
  <c r="G83" i="1"/>
  <c r="E83" i="1"/>
  <c r="H82" i="1"/>
  <c r="F82" i="1"/>
  <c r="D82" i="1"/>
  <c r="D90" i="1" s="1"/>
  <c r="C82" i="1"/>
  <c r="C90" i="1" s="1"/>
  <c r="I66" i="1"/>
  <c r="G66" i="1"/>
  <c r="E66" i="1"/>
  <c r="I64" i="1"/>
  <c r="G64" i="1"/>
  <c r="E64" i="1"/>
  <c r="I63" i="1"/>
  <c r="G63" i="1"/>
  <c r="E63" i="1"/>
  <c r="I62" i="1"/>
  <c r="G62" i="1"/>
  <c r="E62" i="1"/>
  <c r="H61" i="1"/>
  <c r="F61" i="1"/>
  <c r="F68" i="1" s="1"/>
  <c r="D61" i="1"/>
  <c r="C61" i="1"/>
  <c r="C68" i="1" s="1"/>
  <c r="I44" i="1"/>
  <c r="G44" i="1"/>
  <c r="E44" i="1"/>
  <c r="I41" i="1"/>
  <c r="G41" i="1"/>
  <c r="E41" i="1"/>
  <c r="I40" i="1"/>
  <c r="G40" i="1"/>
  <c r="E40" i="1"/>
  <c r="I39" i="1"/>
  <c r="G39" i="1"/>
  <c r="E39" i="1"/>
  <c r="H38" i="1"/>
  <c r="H46" i="1" s="1"/>
  <c r="F38" i="1"/>
  <c r="D38" i="1"/>
  <c r="D46" i="1" s="1"/>
  <c r="C38" i="1"/>
  <c r="C46" i="1" s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16" i="1"/>
  <c r="F24" i="1" s="1"/>
  <c r="E90" i="1" l="1"/>
  <c r="G106" i="1"/>
  <c r="G82" i="1"/>
  <c r="G61" i="1"/>
  <c r="I82" i="1"/>
  <c r="H90" i="1"/>
  <c r="I128" i="1"/>
  <c r="G128" i="1"/>
  <c r="E61" i="1"/>
  <c r="I113" i="1"/>
  <c r="I61" i="1"/>
  <c r="E82" i="1"/>
  <c r="E106" i="1"/>
  <c r="F113" i="1"/>
  <c r="G113" i="1" s="1"/>
  <c r="G38" i="1"/>
  <c r="E113" i="1"/>
  <c r="I106" i="1"/>
  <c r="E128" i="1"/>
  <c r="H135" i="1"/>
  <c r="E46" i="1"/>
  <c r="I46" i="1"/>
  <c r="I38" i="1"/>
  <c r="E38" i="1"/>
  <c r="G16" i="1"/>
  <c r="G24" i="1"/>
  <c r="G68" i="1"/>
  <c r="F90" i="1"/>
  <c r="F46" i="1"/>
  <c r="G46" i="1" s="1"/>
  <c r="D68" i="1"/>
  <c r="H68" i="1"/>
  <c r="C135" i="1"/>
  <c r="D16" i="1"/>
  <c r="D24" i="1" s="1"/>
  <c r="I90" i="1" l="1"/>
  <c r="G90" i="1"/>
  <c r="I68" i="1"/>
  <c r="E68" i="1"/>
  <c r="I135" i="1"/>
  <c r="I24" i="1"/>
  <c r="I16" i="1"/>
  <c r="E135" i="1"/>
  <c r="E24" i="1"/>
  <c r="E16" i="1"/>
  <c r="G135" i="1"/>
</calcChain>
</file>

<file path=xl/sharedStrings.xml><?xml version="1.0" encoding="utf-8"?>
<sst xmlns="http://schemas.openxmlformats.org/spreadsheetml/2006/main" count="93" uniqueCount="17">
  <si>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</si>
  <si>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</si>
  <si>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</si>
  <si>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</si>
  <si>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</si>
  <si>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</si>
  <si>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</si>
  <si>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</si>
  <si>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</si>
  <si>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</si>
  <si>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</si>
  <si>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</si>
  <si>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</si>
  <si>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</si>
  <si>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</si>
  <si>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</si>
  <si>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Ejecución Presupuestal a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</si>
</sst>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&quot;$&quot;* #,##0_-;\-&quot;$&quot;* #,##0_-;_-&quot;$&quot;* &quot;-&quot;_-;_-@_-"/>
    <numFmt numFmtId="165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164" fontId="0" fillId="0" borderId="0" xfId="4" applyFont="1"/>
    <xf numFmtId="165" fontId="0" fillId="0" borderId="0" xfId="0" applyNumberFormat="1"/>
    <xf numFmtId="43" fontId="5" fillId="0" borderId="0" xfId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0" fontId="5" fillId="0" borderId="0" xfId="2" applyNumberFormat="1" applyFont="1" applyFill="1" applyBorder="1" applyAlignment="1">
      <alignment vertical="center"/>
    </xf>
    <xf numFmtId="2" fontId="5" fillId="0" borderId="0" xfId="0" applyNumberFormat="1" applyFont="1" applyFill="1" applyBorder="1" applyAlignment="1">
      <alignment vertical="center"/>
    </xf>
    <xf numFmtId="0" fontId="3" fillId="0" borderId="0" xfId="3" applyFont="1" applyFill="1" applyBorder="1" applyAlignment="1">
      <alignment horizontal="center"/>
    </xf>
  </cellXfs>
  <cellStyles count="5">
    <cellStyle name="Millares" xfId="1" builtinId="3"/>
    <cellStyle name="Moneda [0]" xfId="4" builtinId="7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73</xdr:row>
      <xdr:rowOff>28575</xdr:rowOff>
    </xdr:from>
    <xdr:to>
      <xdr:col>2</xdr:col>
      <xdr:colOff>2000250</xdr:colOff>
      <xdr:row>77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2</xdr:col>
      <xdr:colOff>1933545</xdr:colOff>
      <xdr:row>100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2</xdr:col>
      <xdr:colOff>1329989</xdr:colOff>
      <xdr:row>123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142875</xdr:rowOff>
    </xdr:from>
    <xdr:to>
      <xdr:col>2</xdr:col>
      <xdr:colOff>1794085</xdr:colOff>
      <xdr:row>32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743575"/>
          <a:ext cx="388958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76200</xdr:rowOff>
    </xdr:from>
    <xdr:to>
      <xdr:col>2</xdr:col>
      <xdr:colOff>872749</xdr:colOff>
      <xdr:row>10</xdr:row>
      <xdr:rowOff>54961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838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7"/>
  <sheetViews>
    <sheetView showGridLines="0" tabSelected="1" zoomScaleNormal="100" workbookViewId="0"/>
  </sheetViews>
  <sheetFormatPr baseColWidth="10" defaultRowHeight="15" x14ac:dyDescent="0.25"/>
  <cols>
    <col min="2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50" t="s">
        <v>16</v>
      </c>
      <c r="E8" s="50"/>
      <c r="F8" s="50"/>
      <c r="G8" s="50"/>
      <c r="H8" s="50"/>
      <c r="I8" s="50"/>
    </row>
    <row r="12" spans="2:9" s="42" customFormat="1" ht="21" customHeight="1" x14ac:dyDescent="0.35">
      <c r="B12" s="40" t="s">
        <v>0</v>
      </c>
      <c r="C12" s="41"/>
      <c r="D12" s="41"/>
      <c r="E12" s="41"/>
      <c r="F12" s="41"/>
      <c r="G12" s="41"/>
      <c r="H12" s="41"/>
      <c r="I12" s="41"/>
    </row>
    <row r="13" spans="2:9" s="1" customFormat="1" ht="9.7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4</v>
      </c>
      <c r="H14" s="20" t="s">
        <v>6</v>
      </c>
      <c r="I14" s="20" t="s">
        <v>4</v>
      </c>
    </row>
    <row r="15" spans="2:9" s="1" customFormat="1" ht="12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3" t="s">
        <v>7</v>
      </c>
      <c r="C16" s="14">
        <f>+C17+C18+C19+C20</f>
        <v>2145790970923</v>
      </c>
      <c r="D16" s="14">
        <f>+D17+D18+D19+D20</f>
        <v>1092318853423.62</v>
      </c>
      <c r="E16" s="15">
        <f>+D16/C16</f>
        <v>0.5090518453219911</v>
      </c>
      <c r="F16" s="14">
        <f>+F17+F18+F19+F20</f>
        <v>814771559270.72009</v>
      </c>
      <c r="G16" s="15">
        <f>+F16/C16</f>
        <v>0.37970686348831578</v>
      </c>
      <c r="H16" s="14">
        <f>+H17+H18+H19+H20</f>
        <v>792015294943.51001</v>
      </c>
      <c r="I16" s="15">
        <f>+H16/C16</f>
        <v>0.36910179308044577</v>
      </c>
    </row>
    <row r="17" spans="2:9" s="1" customFormat="1" ht="16.5" x14ac:dyDescent="0.3">
      <c r="B17" s="6" t="s">
        <v>8</v>
      </c>
      <c r="C17" s="7">
        <v>1018961129882</v>
      </c>
      <c r="D17" s="7">
        <v>480206211735.26001</v>
      </c>
      <c r="E17" s="8">
        <f>+D17/C17</f>
        <v>0.47127039261141385</v>
      </c>
      <c r="F17" s="7">
        <v>464972206134.12006</v>
      </c>
      <c r="G17" s="8">
        <f t="shared" ref="G17:G20" si="0">+F17/C17</f>
        <v>0.45631986588925705</v>
      </c>
      <c r="H17" s="7">
        <v>448597155585.20001</v>
      </c>
      <c r="I17" s="8">
        <f t="shared" ref="I17:I20" si="1">+H17/C17</f>
        <v>0.44024952712097021</v>
      </c>
    </row>
    <row r="18" spans="2:9" s="1" customFormat="1" ht="16.5" x14ac:dyDescent="0.3">
      <c r="B18" s="6" t="s">
        <v>9</v>
      </c>
      <c r="C18" s="7">
        <v>272947383387</v>
      </c>
      <c r="D18" s="7">
        <v>184768025520.37</v>
      </c>
      <c r="E18" s="8">
        <f t="shared" ref="E18:E19" si="2">+D18/C18</f>
        <v>0.67693642352451355</v>
      </c>
      <c r="F18" s="7">
        <v>112519130088.02</v>
      </c>
      <c r="G18" s="8">
        <f t="shared" si="0"/>
        <v>0.41223743818963127</v>
      </c>
      <c r="H18" s="7">
        <v>110724879336.75999</v>
      </c>
      <c r="I18" s="8">
        <f>+H18/C18</f>
        <v>0.40566382415092839</v>
      </c>
    </row>
    <row r="19" spans="2:9" s="1" customFormat="1" ht="16.5" x14ac:dyDescent="0.3">
      <c r="B19" s="6" t="s">
        <v>10</v>
      </c>
      <c r="C19" s="7">
        <v>765530894829</v>
      </c>
      <c r="D19" s="7">
        <v>377048867605.35999</v>
      </c>
      <c r="E19" s="8">
        <f t="shared" si="2"/>
        <v>0.49253252893155025</v>
      </c>
      <c r="F19" s="7">
        <v>209122573035.56003</v>
      </c>
      <c r="G19" s="8">
        <f t="shared" si="0"/>
        <v>0.27317326374172352</v>
      </c>
      <c r="H19" s="7">
        <f>+H41+H64+H85+H109+H131</f>
        <v>208754117179.56003</v>
      </c>
      <c r="I19" s="8">
        <f t="shared" si="1"/>
        <v>0.27269195611783942</v>
      </c>
    </row>
    <row r="20" spans="2:9" s="1" customFormat="1" ht="30" customHeight="1" x14ac:dyDescent="0.3">
      <c r="B20" s="10" t="s">
        <v>11</v>
      </c>
      <c r="C20" s="9">
        <v>88351562825</v>
      </c>
      <c r="D20" s="9">
        <v>50295748562.630005</v>
      </c>
      <c r="E20" s="11">
        <f>+D20/C20</f>
        <v>0.56926835196171877</v>
      </c>
      <c r="F20" s="9">
        <v>28157650013.019997</v>
      </c>
      <c r="G20" s="11">
        <f t="shared" si="0"/>
        <v>0.31870007855766525</v>
      </c>
      <c r="H20" s="9">
        <v>23939142841.990002</v>
      </c>
      <c r="I20" s="11">
        <f t="shared" si="1"/>
        <v>0.27095324719277258</v>
      </c>
    </row>
    <row r="21" spans="2:9" s="1" customFormat="1" ht="18.75" customHeight="1" x14ac:dyDescent="0.3">
      <c r="B21" s="4"/>
      <c r="C21" s="4"/>
      <c r="D21" s="4"/>
      <c r="E21" s="12"/>
      <c r="F21" s="4"/>
      <c r="G21" s="12"/>
      <c r="H21" s="4"/>
      <c r="I21" s="12"/>
    </row>
    <row r="22" spans="2:9" s="5" customFormat="1" ht="18" x14ac:dyDescent="0.25">
      <c r="B22" s="13" t="s">
        <v>12</v>
      </c>
      <c r="C22" s="14">
        <v>433446896595</v>
      </c>
      <c r="D22" s="14">
        <v>161699524827.95999</v>
      </c>
      <c r="E22" s="15">
        <f>+D22/C22</f>
        <v>0.37305498343213944</v>
      </c>
      <c r="F22" s="14">
        <v>18338818531.810001</v>
      </c>
      <c r="G22" s="15">
        <f>+F22/C22</f>
        <v>4.2309262509140196E-2</v>
      </c>
      <c r="H22" s="14">
        <v>18316632644.810001</v>
      </c>
      <c r="I22" s="15">
        <f>+H22/C22</f>
        <v>4.2258077722320209E-2</v>
      </c>
    </row>
    <row r="23" spans="2:9" s="1" customFormat="1" ht="12" customHeight="1" x14ac:dyDescent="0.3">
      <c r="B23" s="4"/>
      <c r="C23" s="4"/>
      <c r="D23" s="4"/>
      <c r="E23" s="12"/>
      <c r="F23" s="4"/>
      <c r="G23" s="12"/>
      <c r="H23" s="4"/>
      <c r="I23" s="12"/>
    </row>
    <row r="24" spans="2:9" s="5" customFormat="1" ht="18" x14ac:dyDescent="0.25">
      <c r="B24" s="16" t="s">
        <v>13</v>
      </c>
      <c r="C24" s="17">
        <f>+C22+C16</f>
        <v>2579237867518</v>
      </c>
      <c r="D24" s="17">
        <f>+D22+D16</f>
        <v>1254018378251.5801</v>
      </c>
      <c r="E24" s="18">
        <f>+D24/C24</f>
        <v>0.48619725774200179</v>
      </c>
      <c r="F24" s="17">
        <f>+F22+F16</f>
        <v>833110377802.53015</v>
      </c>
      <c r="G24" s="18">
        <f>+F24/C24</f>
        <v>0.32300641530369284</v>
      </c>
      <c r="H24" s="17">
        <f>+H22+H16</f>
        <v>810331927588.32007</v>
      </c>
      <c r="I24" s="18">
        <f>+H24/C24</f>
        <v>0.31417494981496308</v>
      </c>
    </row>
    <row r="25" spans="2:9" x14ac:dyDescent="0.25">
      <c r="C25" s="44"/>
      <c r="D25" s="44"/>
      <c r="F25" s="44"/>
      <c r="H25" s="44"/>
    </row>
    <row r="26" spans="2:9" x14ac:dyDescent="0.25">
      <c r="C26" s="45"/>
      <c r="D26" s="45"/>
      <c r="E26" s="45"/>
      <c r="F26" s="45"/>
      <c r="G26" s="45"/>
      <c r="H26" s="45"/>
      <c r="I26" s="43"/>
    </row>
    <row r="27" spans="2:9" x14ac:dyDescent="0.25">
      <c r="C27" s="43"/>
      <c r="D27" s="43"/>
      <c r="E27" s="43"/>
      <c r="F27" s="43"/>
      <c r="G27" s="43"/>
      <c r="H27" s="43"/>
      <c r="I27" s="43"/>
    </row>
    <row r="32" spans="2:9" ht="24" x14ac:dyDescent="0.35">
      <c r="B32" s="19"/>
      <c r="C32" s="19"/>
      <c r="D32" s="50" t="s">
        <v>16</v>
      </c>
      <c r="E32" s="50"/>
      <c r="F32" s="50"/>
      <c r="G32" s="50"/>
      <c r="H32" s="50"/>
      <c r="I32" s="50"/>
    </row>
    <row r="36" spans="2:9" x14ac:dyDescent="0.25"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4</v>
      </c>
      <c r="H36" s="20" t="s">
        <v>6</v>
      </c>
      <c r="I36" s="20" t="s">
        <v>4</v>
      </c>
    </row>
    <row r="37" spans="2:9" ht="16.5" x14ac:dyDescent="0.3">
      <c r="B37" s="21"/>
      <c r="C37" s="21"/>
      <c r="D37" s="21"/>
      <c r="E37" s="21"/>
      <c r="F37" s="21"/>
      <c r="G37" s="21"/>
      <c r="H37" s="21"/>
      <c r="I37" s="21"/>
    </row>
    <row r="38" spans="2:9" ht="18" x14ac:dyDescent="0.25">
      <c r="B38" s="22" t="s">
        <v>7</v>
      </c>
      <c r="C38" s="23">
        <f>+C39+C40+C41</f>
        <v>68020003354</v>
      </c>
      <c r="D38" s="23">
        <f>+D39+D40+D41</f>
        <v>37934315400.18</v>
      </c>
      <c r="E38" s="24">
        <f>+D38/C38</f>
        <v>0.55769352439982245</v>
      </c>
      <c r="F38" s="23">
        <f>+F39+F40+F41</f>
        <v>25813936452.509998</v>
      </c>
      <c r="G38" s="24">
        <f>+F38/C38</f>
        <v>0.37950507467877065</v>
      </c>
      <c r="H38" s="23">
        <f>+H39+H40+H41</f>
        <v>24784755887.279999</v>
      </c>
      <c r="I38" s="24">
        <f>+H38/C38</f>
        <v>0.36437451727679898</v>
      </c>
    </row>
    <row r="39" spans="2:9" ht="16.5" x14ac:dyDescent="0.3">
      <c r="B39" s="25" t="s">
        <v>8</v>
      </c>
      <c r="C39" s="26">
        <v>32088405776</v>
      </c>
      <c r="D39" s="26">
        <v>16339743033.6</v>
      </c>
      <c r="E39" s="27">
        <f t="shared" ref="E39:E41" si="3">+D39/C39</f>
        <v>0.50921018475218371</v>
      </c>
      <c r="F39" s="26">
        <v>15864176849.6</v>
      </c>
      <c r="G39" s="27">
        <f t="shared" ref="G39:G41" si="4">+F39/C39</f>
        <v>0.4943896858056237</v>
      </c>
      <c r="H39" s="26">
        <v>15118338482.6</v>
      </c>
      <c r="I39" s="27">
        <f t="shared" ref="I39:I41" si="5">+H39/C39</f>
        <v>0.47114645046989262</v>
      </c>
    </row>
    <row r="40" spans="2:9" ht="16.5" x14ac:dyDescent="0.3">
      <c r="B40" s="25" t="s">
        <v>9</v>
      </c>
      <c r="C40" s="26">
        <v>6073152914</v>
      </c>
      <c r="D40" s="26">
        <v>3448440821.9400001</v>
      </c>
      <c r="E40" s="27">
        <f t="shared" si="3"/>
        <v>0.56781722291078152</v>
      </c>
      <c r="F40" s="26">
        <v>2669723975.6300001</v>
      </c>
      <c r="G40" s="27">
        <f t="shared" si="4"/>
        <v>0.43959439412033879</v>
      </c>
      <c r="H40" s="26">
        <v>2584397342.4000001</v>
      </c>
      <c r="I40" s="27">
        <f t="shared" si="5"/>
        <v>0.42554458598306916</v>
      </c>
    </row>
    <row r="41" spans="2:9" ht="16.5" x14ac:dyDescent="0.3">
      <c r="B41" s="25" t="s">
        <v>10</v>
      </c>
      <c r="C41" s="26">
        <v>29858444664</v>
      </c>
      <c r="D41" s="26">
        <v>18146131544.639999</v>
      </c>
      <c r="E41" s="27">
        <f t="shared" si="3"/>
        <v>0.60773867322428188</v>
      </c>
      <c r="F41" s="26">
        <v>7280035627.2799988</v>
      </c>
      <c r="G41" s="27">
        <f t="shared" si="4"/>
        <v>0.24381831368656179</v>
      </c>
      <c r="H41" s="26">
        <v>7082020062.2799988</v>
      </c>
      <c r="I41" s="27">
        <f t="shared" si="5"/>
        <v>0.23718650257823753</v>
      </c>
    </row>
    <row r="42" spans="2:9" ht="16.5" x14ac:dyDescent="0.3">
      <c r="B42" s="21"/>
      <c r="C42" s="21"/>
      <c r="D42" s="21"/>
      <c r="E42" s="21"/>
      <c r="F42" s="21"/>
      <c r="G42" s="21"/>
      <c r="H42" s="26"/>
      <c r="I42" s="21"/>
    </row>
    <row r="43" spans="2:9" ht="16.5" x14ac:dyDescent="0.3">
      <c r="B43" s="21"/>
      <c r="C43" s="21"/>
      <c r="D43" s="21"/>
      <c r="E43" s="21"/>
      <c r="F43" s="21"/>
      <c r="G43" s="21"/>
      <c r="H43" s="26"/>
      <c r="I43" s="21"/>
    </row>
    <row r="44" spans="2:9" ht="18" x14ac:dyDescent="0.25">
      <c r="B44" s="22" t="s">
        <v>12</v>
      </c>
      <c r="C44" s="28">
        <v>25472214192</v>
      </c>
      <c r="D44" s="28">
        <v>9723030247.4400005</v>
      </c>
      <c r="E44" s="24">
        <f>+D44/C44</f>
        <v>0.38171123146780428</v>
      </c>
      <c r="F44" s="28">
        <v>6399642137.3800001</v>
      </c>
      <c r="G44" s="24">
        <f>+F44/C44</f>
        <v>0.2512401194942025</v>
      </c>
      <c r="H44" s="28">
        <v>6399642137.3800001</v>
      </c>
      <c r="I44" s="24">
        <f t="shared" ref="I44" si="6">+H44/C44</f>
        <v>0.2512401194942025</v>
      </c>
    </row>
    <row r="45" spans="2:9" ht="7.5" customHeight="1" x14ac:dyDescent="0.3">
      <c r="B45" s="21"/>
      <c r="C45" s="21"/>
      <c r="D45" s="21"/>
      <c r="E45" s="21"/>
      <c r="F45" s="26"/>
      <c r="G45" s="21"/>
      <c r="H45" s="26"/>
      <c r="I45" s="21"/>
    </row>
    <row r="46" spans="2:9" ht="18" x14ac:dyDescent="0.25">
      <c r="B46" s="29" t="s">
        <v>13</v>
      </c>
      <c r="C46" s="30">
        <f>+C44+C38</f>
        <v>93492217546</v>
      </c>
      <c r="D46" s="30">
        <f>+D44+D38</f>
        <v>47657345647.620003</v>
      </c>
      <c r="E46" s="31">
        <f>+D46/C46</f>
        <v>0.50974666018774939</v>
      </c>
      <c r="F46" s="30">
        <f>+F44+F38</f>
        <v>32213578589.889999</v>
      </c>
      <c r="G46" s="31">
        <f>+F46/C46</f>
        <v>0.34455893159278511</v>
      </c>
      <c r="H46" s="30">
        <f>+H44+H38</f>
        <v>31184398024.66</v>
      </c>
      <c r="I46" s="31">
        <f t="shared" ref="I46" si="7">+H46/C46</f>
        <v>0.3335507365553359</v>
      </c>
    </row>
    <row r="47" spans="2:9" x14ac:dyDescent="0.25">
      <c r="C47" s="44"/>
      <c r="D47" s="44"/>
      <c r="F47" s="44"/>
      <c r="H47" s="44"/>
    </row>
    <row r="48" spans="2:9" x14ac:dyDescent="0.25">
      <c r="E48" s="32"/>
    </row>
    <row r="49" spans="2:9" x14ac:dyDescent="0.25">
      <c r="C49" s="45"/>
      <c r="D49" s="45"/>
      <c r="E49" s="45"/>
      <c r="F49" s="45"/>
      <c r="G49" s="45"/>
      <c r="H49" s="45"/>
    </row>
    <row r="50" spans="2:9" x14ac:dyDescent="0.25">
      <c r="E50" s="32"/>
    </row>
    <row r="54" spans="2:9" ht="24" x14ac:dyDescent="0.35">
      <c r="D54" s="50" t="s">
        <v>16</v>
      </c>
      <c r="E54" s="50"/>
      <c r="F54" s="50"/>
      <c r="G54" s="50"/>
      <c r="H54" s="50"/>
      <c r="I54" s="50"/>
    </row>
    <row r="58" spans="2:9" ht="16.5" x14ac:dyDescent="0.3">
      <c r="B58" s="2"/>
      <c r="C58" s="2"/>
      <c r="D58" s="2"/>
      <c r="E58" s="2"/>
      <c r="F58" s="2"/>
      <c r="G58" s="2"/>
      <c r="H58" s="2"/>
      <c r="I58" s="2"/>
    </row>
    <row r="59" spans="2:9" ht="21" customHeight="1" x14ac:dyDescent="0.25">
      <c r="B59" s="33" t="s">
        <v>1</v>
      </c>
      <c r="C59" s="33" t="s">
        <v>2</v>
      </c>
      <c r="D59" s="33" t="s">
        <v>3</v>
      </c>
      <c r="E59" s="33" t="s">
        <v>14</v>
      </c>
      <c r="F59" s="33" t="s">
        <v>5</v>
      </c>
      <c r="G59" s="33" t="s">
        <v>14</v>
      </c>
      <c r="H59" s="33" t="s">
        <v>6</v>
      </c>
      <c r="I59" s="33" t="s">
        <v>14</v>
      </c>
    </row>
    <row r="60" spans="2:9" ht="16.5" x14ac:dyDescent="0.3">
      <c r="B60" s="4"/>
      <c r="C60" s="4"/>
      <c r="D60" s="4"/>
      <c r="E60" s="4"/>
      <c r="F60" s="4"/>
      <c r="G60" s="4"/>
      <c r="H60" s="4"/>
      <c r="I60" s="4"/>
    </row>
    <row r="61" spans="2:9" ht="18" x14ac:dyDescent="0.25">
      <c r="B61" s="13" t="s">
        <v>7</v>
      </c>
      <c r="C61" s="34">
        <f>+C62+C63+C64</f>
        <v>288390882668</v>
      </c>
      <c r="D61" s="34">
        <f>+D62+D63+D64</f>
        <v>165074628797.37</v>
      </c>
      <c r="E61" s="15">
        <f>+D61/C61</f>
        <v>0.57239891660308284</v>
      </c>
      <c r="F61" s="34">
        <f>+F62+F63+F64</f>
        <v>115664021999.16</v>
      </c>
      <c r="G61" s="15">
        <f>+F61/C61</f>
        <v>0.40106684694437511</v>
      </c>
      <c r="H61" s="34">
        <f>+H62+H63+H64</f>
        <v>114610147719.3</v>
      </c>
      <c r="I61" s="15">
        <f>+H61/C61</f>
        <v>0.39741252101662644</v>
      </c>
    </row>
    <row r="62" spans="2:9" ht="16.5" x14ac:dyDescent="0.3">
      <c r="B62" s="6" t="s">
        <v>8</v>
      </c>
      <c r="C62" s="7">
        <v>141999725250</v>
      </c>
      <c r="D62" s="7">
        <v>64580728596.519997</v>
      </c>
      <c r="E62" s="8">
        <f t="shared" ref="E62:E64" si="8">+D62/C62</f>
        <v>0.45479474331954733</v>
      </c>
      <c r="F62" s="7">
        <v>62374670940.519997</v>
      </c>
      <c r="G62" s="8">
        <f t="shared" ref="G62:G64" si="9">+F62/C62</f>
        <v>0.4392590959644832</v>
      </c>
      <c r="H62" s="7">
        <v>62374670940.519997</v>
      </c>
      <c r="I62" s="8">
        <f t="shared" ref="I62:I64" si="10">+H62/C62</f>
        <v>0.4392590959644832</v>
      </c>
    </row>
    <row r="63" spans="2:9" ht="16.5" x14ac:dyDescent="0.3">
      <c r="B63" s="6" t="s">
        <v>9</v>
      </c>
      <c r="C63" s="7">
        <v>54200000000</v>
      </c>
      <c r="D63" s="7">
        <v>39050326664.489998</v>
      </c>
      <c r="E63" s="8">
        <f t="shared" si="8"/>
        <v>0.72048573181715858</v>
      </c>
      <c r="F63" s="7">
        <v>20269512023.869999</v>
      </c>
      <c r="G63" s="8">
        <f t="shared" si="9"/>
        <v>0.37397623660276752</v>
      </c>
      <c r="H63" s="7">
        <v>19217905068.010002</v>
      </c>
      <c r="I63" s="8">
        <f t="shared" si="10"/>
        <v>0.35457389424372698</v>
      </c>
    </row>
    <row r="64" spans="2:9" ht="16.5" x14ac:dyDescent="0.3">
      <c r="B64" s="6" t="s">
        <v>10</v>
      </c>
      <c r="C64" s="7">
        <v>92191157418</v>
      </c>
      <c r="D64" s="7">
        <v>61443573536.360001</v>
      </c>
      <c r="E64" s="8">
        <f t="shared" si="8"/>
        <v>0.66648011867094059</v>
      </c>
      <c r="F64" s="7">
        <v>33019839034.77</v>
      </c>
      <c r="G64" s="8">
        <f t="shared" si="9"/>
        <v>0.35816709497480498</v>
      </c>
      <c r="H64" s="7">
        <v>33017571710.77</v>
      </c>
      <c r="I64" s="8">
        <f t="shared" si="10"/>
        <v>0.35814250124951175</v>
      </c>
    </row>
    <row r="65" spans="2:9" ht="9.75" customHeight="1" x14ac:dyDescent="0.3">
      <c r="B65" s="4"/>
      <c r="C65" s="4"/>
      <c r="D65" s="4"/>
      <c r="E65" s="12"/>
      <c r="F65" s="4"/>
      <c r="G65" s="12"/>
      <c r="H65" s="4"/>
      <c r="I65" s="12"/>
    </row>
    <row r="66" spans="2:9" ht="18" x14ac:dyDescent="0.25">
      <c r="B66" s="13" t="s">
        <v>12</v>
      </c>
      <c r="C66" s="14">
        <v>41427391319</v>
      </c>
      <c r="D66" s="14">
        <v>29257187642.120003</v>
      </c>
      <c r="E66" s="15">
        <f>+D66/C66</f>
        <v>0.70622809476061965</v>
      </c>
      <c r="F66" s="14">
        <v>7529660973.0900002</v>
      </c>
      <c r="G66" s="15">
        <f>+F66/C66</f>
        <v>0.18175561466349544</v>
      </c>
      <c r="H66" s="14">
        <v>7507475086.0900002</v>
      </c>
      <c r="I66" s="15">
        <f>+H66/C66</f>
        <v>0.18122007799817264</v>
      </c>
    </row>
    <row r="67" spans="2:9" ht="6.75" customHeight="1" x14ac:dyDescent="0.3">
      <c r="B67" s="4"/>
      <c r="C67" s="4"/>
      <c r="D67" s="4"/>
      <c r="E67" s="12"/>
      <c r="F67" s="4"/>
      <c r="G67" s="12"/>
      <c r="H67" s="4"/>
      <c r="I67" s="12"/>
    </row>
    <row r="68" spans="2:9" ht="18" x14ac:dyDescent="0.25">
      <c r="B68" s="16" t="s">
        <v>13</v>
      </c>
      <c r="C68" s="17">
        <f>+C66+C61</f>
        <v>329818273987</v>
      </c>
      <c r="D68" s="17">
        <f>+D66+D61</f>
        <v>194331816439.48999</v>
      </c>
      <c r="E68" s="18">
        <f>+D68/C68</f>
        <v>0.58920876060114757</v>
      </c>
      <c r="F68" s="17">
        <f>+F66+F61</f>
        <v>123193682972.25</v>
      </c>
      <c r="G68" s="18">
        <f>+F68/C68</f>
        <v>0.3735198825796589</v>
      </c>
      <c r="H68" s="17">
        <f>+H66+H61</f>
        <v>122117622805.39</v>
      </c>
      <c r="I68" s="18">
        <f>+H68/C68</f>
        <v>0.37025729753895731</v>
      </c>
    </row>
    <row r="69" spans="2:9" x14ac:dyDescent="0.25">
      <c r="C69" s="44"/>
      <c r="D69" s="44"/>
      <c r="F69" s="44"/>
      <c r="H69" s="44"/>
    </row>
    <row r="70" spans="2:9" x14ac:dyDescent="0.25">
      <c r="C70" s="45"/>
      <c r="D70" s="45"/>
      <c r="E70" s="45"/>
      <c r="F70" s="45"/>
      <c r="G70" s="45"/>
      <c r="H70" s="45"/>
    </row>
    <row r="76" spans="2:9" ht="24" x14ac:dyDescent="0.35">
      <c r="B76" s="19"/>
      <c r="C76" s="19"/>
      <c r="D76" s="50" t="s">
        <v>16</v>
      </c>
      <c r="E76" s="50"/>
      <c r="F76" s="50"/>
      <c r="G76" s="50"/>
      <c r="H76" s="50"/>
      <c r="I76" s="50"/>
    </row>
    <row r="80" spans="2:9" x14ac:dyDescent="0.25">
      <c r="B80" s="20" t="s">
        <v>1</v>
      </c>
      <c r="C80" s="20" t="s">
        <v>2</v>
      </c>
      <c r="D80" s="20" t="s">
        <v>3</v>
      </c>
      <c r="E80" s="20" t="s">
        <v>4</v>
      </c>
      <c r="F80" s="20" t="s">
        <v>5</v>
      </c>
      <c r="G80" s="20" t="s">
        <v>4</v>
      </c>
      <c r="H80" s="20" t="s">
        <v>6</v>
      </c>
      <c r="I80" s="20" t="s">
        <v>4</v>
      </c>
    </row>
    <row r="81" spans="2:9" ht="16.5" x14ac:dyDescent="0.3">
      <c r="B81" s="21"/>
      <c r="C81" s="21"/>
      <c r="D81" s="21"/>
      <c r="E81" s="21"/>
      <c r="F81" s="21"/>
      <c r="G81" s="21"/>
      <c r="H81" s="21"/>
      <c r="I81" s="21"/>
    </row>
    <row r="82" spans="2:9" ht="18" x14ac:dyDescent="0.25">
      <c r="B82" s="35" t="s">
        <v>7</v>
      </c>
      <c r="C82" s="36">
        <f>+C83+C84+C85+C86</f>
        <v>1071259990266</v>
      </c>
      <c r="D82" s="36">
        <f>+D83+D84+D85+D86</f>
        <v>536704372672.73999</v>
      </c>
      <c r="E82" s="37">
        <f>+D82/C82</f>
        <v>0.50100291017073573</v>
      </c>
      <c r="F82" s="36">
        <f>+F83+F84+F85+F86</f>
        <v>470896906549.82007</v>
      </c>
      <c r="G82" s="37">
        <f>+F82/C82</f>
        <v>0.43957294291640042</v>
      </c>
      <c r="H82" s="36">
        <f>+H83+H84+H85+H86</f>
        <v>450744056649.19</v>
      </c>
      <c r="I82" s="37">
        <f>+H82/C82</f>
        <v>0.42076065637181848</v>
      </c>
    </row>
    <row r="83" spans="2:9" ht="16.5" x14ac:dyDescent="0.3">
      <c r="B83" s="25" t="s">
        <v>8</v>
      </c>
      <c r="C83" s="26">
        <v>796458877868</v>
      </c>
      <c r="D83" s="26">
        <v>370656719978.14001</v>
      </c>
      <c r="E83" s="27">
        <f t="shared" ref="E83:E86" si="11">+D83/C83</f>
        <v>0.46538086306518678</v>
      </c>
      <c r="F83" s="26">
        <v>364984028316.80005</v>
      </c>
      <c r="G83" s="27">
        <f t="shared" ref="G83:G86" si="12">+F83/C83</f>
        <v>0.45825847191735386</v>
      </c>
      <c r="H83" s="26">
        <v>349474108432.20001</v>
      </c>
      <c r="I83" s="27">
        <f t="shared" ref="I83:I86" si="13">+H83/C83</f>
        <v>0.43878487407622269</v>
      </c>
    </row>
    <row r="84" spans="2:9" ht="16.5" x14ac:dyDescent="0.3">
      <c r="B84" s="25" t="s">
        <v>9</v>
      </c>
      <c r="C84" s="26">
        <v>133261264410</v>
      </c>
      <c r="D84" s="26">
        <v>91022401613.75</v>
      </c>
      <c r="E84" s="27">
        <f t="shared" si="11"/>
        <v>0.68303720527297973</v>
      </c>
      <c r="F84" s="26">
        <v>67265834973.309998</v>
      </c>
      <c r="G84" s="27">
        <f t="shared" si="12"/>
        <v>0.50476659718878014</v>
      </c>
      <c r="H84" s="26">
        <v>67009585095.309998</v>
      </c>
      <c r="I84" s="27">
        <f t="shared" si="13"/>
        <v>0.50284368373651389</v>
      </c>
    </row>
    <row r="85" spans="2:9" ht="16.5" x14ac:dyDescent="0.3">
      <c r="B85" s="25" t="s">
        <v>10</v>
      </c>
      <c r="C85" s="26">
        <v>53188285163</v>
      </c>
      <c r="D85" s="26">
        <v>24729502518.220001</v>
      </c>
      <c r="E85" s="27">
        <f t="shared" si="11"/>
        <v>0.46494265499318788</v>
      </c>
      <c r="F85" s="26">
        <v>10489393246.690001</v>
      </c>
      <c r="G85" s="27">
        <f t="shared" si="12"/>
        <v>0.19721247290722699</v>
      </c>
      <c r="H85" s="26">
        <v>10321220279.690001</v>
      </c>
      <c r="I85" s="27">
        <f t="shared" si="13"/>
        <v>0.19405063066161557</v>
      </c>
    </row>
    <row r="86" spans="2:9" ht="33" x14ac:dyDescent="0.25">
      <c r="B86" s="38" t="s">
        <v>15</v>
      </c>
      <c r="C86" s="46">
        <v>88351562825</v>
      </c>
      <c r="D86" s="46">
        <v>50295748562.630005</v>
      </c>
      <c r="E86" s="48">
        <f t="shared" si="11"/>
        <v>0.56926835196171877</v>
      </c>
      <c r="F86" s="46">
        <v>28157650013.019997</v>
      </c>
      <c r="G86" s="48">
        <f t="shared" si="12"/>
        <v>0.31870007855766525</v>
      </c>
      <c r="H86" s="47">
        <v>23939142841.990002</v>
      </c>
      <c r="I86" s="49">
        <f t="shared" si="13"/>
        <v>0.27095324719277258</v>
      </c>
    </row>
    <row r="87" spans="2:9" ht="7.5" customHeight="1" x14ac:dyDescent="0.3">
      <c r="B87" s="21"/>
      <c r="C87" s="21"/>
      <c r="D87" s="21"/>
      <c r="E87" s="21"/>
      <c r="F87" s="21"/>
      <c r="G87" s="21"/>
      <c r="H87" s="26"/>
      <c r="I87" s="21"/>
    </row>
    <row r="88" spans="2:9" ht="18" x14ac:dyDescent="0.25">
      <c r="B88" s="35" t="s">
        <v>12</v>
      </c>
      <c r="C88" s="39">
        <v>2697052230</v>
      </c>
      <c r="D88" s="39">
        <v>944269305</v>
      </c>
      <c r="E88" s="37">
        <f>+D88/C88</f>
        <v>0.35011161241026467</v>
      </c>
      <c r="F88" s="39">
        <v>345854459</v>
      </c>
      <c r="G88" s="37">
        <f>+F88/C88</f>
        <v>0.1282342459493267</v>
      </c>
      <c r="H88" s="39">
        <v>345854459</v>
      </c>
      <c r="I88" s="37">
        <f>+H88/C88</f>
        <v>0.1282342459493267</v>
      </c>
    </row>
    <row r="89" spans="2:9" ht="6" customHeight="1" x14ac:dyDescent="0.3">
      <c r="B89" s="21"/>
      <c r="C89" s="21"/>
      <c r="D89" s="21"/>
      <c r="E89" s="21"/>
      <c r="F89" s="26"/>
      <c r="G89" s="21"/>
      <c r="H89" s="26"/>
      <c r="I89" s="21"/>
    </row>
    <row r="90" spans="2:9" ht="18" x14ac:dyDescent="0.25">
      <c r="B90" s="29" t="s">
        <v>13</v>
      </c>
      <c r="C90" s="30">
        <f>+C88+C82</f>
        <v>1073957042496</v>
      </c>
      <c r="D90" s="30">
        <f>+D88+D82</f>
        <v>537648641977.73999</v>
      </c>
      <c r="E90" s="31">
        <f>+D90/C90</f>
        <v>0.50062397349542265</v>
      </c>
      <c r="F90" s="30">
        <f>+F88+F82</f>
        <v>471242761008.82007</v>
      </c>
      <c r="G90" s="31">
        <f>+F90/C90</f>
        <v>0.43879107111546806</v>
      </c>
      <c r="H90" s="30">
        <f>+H88+H82</f>
        <v>451089911108.19</v>
      </c>
      <c r="I90" s="31">
        <f>+H90/C90</f>
        <v>0.42002602828489771</v>
      </c>
    </row>
    <row r="91" spans="2:9" x14ac:dyDescent="0.25">
      <c r="C91" s="44"/>
      <c r="D91" s="44"/>
      <c r="F91" s="44"/>
      <c r="H91" s="44"/>
    </row>
    <row r="92" spans="2:9" x14ac:dyDescent="0.25">
      <c r="C92" s="45"/>
      <c r="D92" s="45"/>
      <c r="E92" s="45"/>
      <c r="F92" s="45"/>
      <c r="G92" s="45"/>
      <c r="H92" s="45"/>
    </row>
    <row r="99" spans="2:9" ht="24" x14ac:dyDescent="0.35">
      <c r="D99" s="50" t="s">
        <v>16</v>
      </c>
      <c r="E99" s="50"/>
      <c r="F99" s="50"/>
      <c r="G99" s="50"/>
      <c r="H99" s="50"/>
      <c r="I99" s="50"/>
    </row>
    <row r="103" spans="2:9" ht="16.5" x14ac:dyDescent="0.3">
      <c r="B103" s="2"/>
      <c r="C103" s="2"/>
      <c r="D103" s="2"/>
      <c r="E103" s="2"/>
      <c r="F103" s="2"/>
      <c r="G103" s="2"/>
      <c r="H103" s="2"/>
      <c r="I103" s="2"/>
    </row>
    <row r="104" spans="2:9" ht="23.25" customHeight="1" x14ac:dyDescent="0.25">
      <c r="B104" s="33" t="s">
        <v>1</v>
      </c>
      <c r="C104" s="20" t="s">
        <v>2</v>
      </c>
      <c r="D104" s="20" t="s">
        <v>3</v>
      </c>
      <c r="E104" s="20" t="s">
        <v>4</v>
      </c>
      <c r="F104" s="20" t="s">
        <v>5</v>
      </c>
      <c r="G104" s="20" t="s">
        <v>4</v>
      </c>
      <c r="H104" s="20" t="s">
        <v>6</v>
      </c>
      <c r="I104" s="20" t="s">
        <v>4</v>
      </c>
    </row>
    <row r="105" spans="2:9" ht="16.5" x14ac:dyDescent="0.3">
      <c r="B105" s="4"/>
      <c r="C105" s="4"/>
      <c r="D105" s="4"/>
      <c r="E105" s="4"/>
      <c r="F105" s="4"/>
      <c r="G105" s="4"/>
      <c r="H105" s="4"/>
      <c r="I105" s="4"/>
    </row>
    <row r="106" spans="2:9" ht="18" x14ac:dyDescent="0.25">
      <c r="B106" s="13" t="s">
        <v>7</v>
      </c>
      <c r="C106" s="34">
        <f>+C107+C108+C109</f>
        <v>47635135775</v>
      </c>
      <c r="D106" s="34">
        <f>+D107+D108+D109</f>
        <v>35093240686.479996</v>
      </c>
      <c r="E106" s="15">
        <f>+D106/C106</f>
        <v>0.73670915628832367</v>
      </c>
      <c r="F106" s="34">
        <f>+F107+F108+F109</f>
        <v>22061785145.779999</v>
      </c>
      <c r="G106" s="15">
        <f>+F106/C106</f>
        <v>0.4631410152788632</v>
      </c>
      <c r="H106" s="34">
        <f>+H107+H108+H109</f>
        <v>21553325564.290001</v>
      </c>
      <c r="I106" s="15">
        <f>+H106/C106</f>
        <v>0.45246697030727634</v>
      </c>
    </row>
    <row r="107" spans="2:9" ht="16.5" x14ac:dyDescent="0.3">
      <c r="B107" s="6" t="s">
        <v>8</v>
      </c>
      <c r="C107" s="7">
        <v>26712401089</v>
      </c>
      <c r="D107" s="7">
        <v>17917928850</v>
      </c>
      <c r="E107" s="8">
        <f t="shared" ref="E107:E109" si="14">+D107/C107</f>
        <v>0.67077193062133567</v>
      </c>
      <c r="F107" s="7">
        <v>12493149500</v>
      </c>
      <c r="G107" s="8">
        <f t="shared" ref="G107:G109" si="15">+F107/C107</f>
        <v>0.46769099709065842</v>
      </c>
      <c r="H107" s="7">
        <v>12385757202.68</v>
      </c>
      <c r="I107" s="8">
        <f t="shared" ref="I107:I109" si="16">+H107/C107</f>
        <v>0.46367068094752356</v>
      </c>
    </row>
    <row r="108" spans="2:9" ht="16.5" x14ac:dyDescent="0.3">
      <c r="B108" s="6" t="s">
        <v>9</v>
      </c>
      <c r="C108" s="7">
        <v>6293897913</v>
      </c>
      <c r="D108" s="7">
        <v>4086850853.5500002</v>
      </c>
      <c r="E108" s="8">
        <f t="shared" si="14"/>
        <v>0.64933542139421097</v>
      </c>
      <c r="F108" s="7">
        <v>2879184335.8499999</v>
      </c>
      <c r="G108" s="8">
        <f t="shared" si="15"/>
        <v>0.45745647222892921</v>
      </c>
      <c r="H108" s="7">
        <v>2478117051.6799998</v>
      </c>
      <c r="I108" s="8">
        <f t="shared" si="16"/>
        <v>0.39373327720512707</v>
      </c>
    </row>
    <row r="109" spans="2:9" ht="16.5" x14ac:dyDescent="0.3">
      <c r="B109" s="6" t="s">
        <v>10</v>
      </c>
      <c r="C109" s="7">
        <v>14628836773</v>
      </c>
      <c r="D109" s="7">
        <v>13088460982.93</v>
      </c>
      <c r="E109" s="8">
        <f t="shared" si="14"/>
        <v>0.89470278368865086</v>
      </c>
      <c r="F109" s="7">
        <v>6689451309.9300003</v>
      </c>
      <c r="G109" s="8">
        <f t="shared" si="15"/>
        <v>0.45727841616747805</v>
      </c>
      <c r="H109" s="7">
        <v>6689451309.9300003</v>
      </c>
      <c r="I109" s="8">
        <f t="shared" si="16"/>
        <v>0.45727841616747805</v>
      </c>
    </row>
    <row r="110" spans="2:9" ht="9" customHeight="1" x14ac:dyDescent="0.3">
      <c r="B110" s="4"/>
      <c r="C110" s="4"/>
      <c r="D110" s="4"/>
      <c r="E110" s="12"/>
      <c r="F110" s="4"/>
      <c r="G110" s="12"/>
      <c r="H110" s="4"/>
      <c r="I110" s="12"/>
    </row>
    <row r="111" spans="2:9" ht="18" x14ac:dyDescent="0.25">
      <c r="B111" s="13" t="s">
        <v>12</v>
      </c>
      <c r="C111" s="14">
        <v>5910365208</v>
      </c>
      <c r="D111" s="14">
        <v>5108632263</v>
      </c>
      <c r="E111" s="15">
        <f>+D111/C111</f>
        <v>0.86435136970642512</v>
      </c>
      <c r="F111" s="14">
        <v>2169915802</v>
      </c>
      <c r="G111" s="15">
        <f>+F111/C111</f>
        <v>0.36713734695495653</v>
      </c>
      <c r="H111" s="14">
        <v>2169915802</v>
      </c>
      <c r="I111" s="15">
        <f>+H111/C111</f>
        <v>0.36713734695495653</v>
      </c>
    </row>
    <row r="112" spans="2:9" ht="8.25" customHeight="1" x14ac:dyDescent="0.3">
      <c r="B112" s="4"/>
      <c r="C112" s="4"/>
      <c r="D112" s="4"/>
      <c r="E112" s="12"/>
      <c r="F112" s="4"/>
      <c r="G112" s="12"/>
      <c r="H112" s="4"/>
      <c r="I112" s="12"/>
    </row>
    <row r="113" spans="2:9" ht="18" x14ac:dyDescent="0.25">
      <c r="B113" s="16" t="s">
        <v>13</v>
      </c>
      <c r="C113" s="17">
        <f>+C106+C111</f>
        <v>53545500983</v>
      </c>
      <c r="D113" s="17">
        <f>+D106+D111</f>
        <v>40201872949.479996</v>
      </c>
      <c r="E113" s="18">
        <f>+D113/C113</f>
        <v>0.75079833434079868</v>
      </c>
      <c r="F113" s="17">
        <f>+F106+F111</f>
        <v>24231700947.779999</v>
      </c>
      <c r="G113" s="18">
        <f>+F113/C113</f>
        <v>0.45254410740266021</v>
      </c>
      <c r="H113" s="17">
        <f>+H106+H111</f>
        <v>23723241366.290001</v>
      </c>
      <c r="I113" s="18">
        <f>+H113/C113</f>
        <v>0.44304826606855019</v>
      </c>
    </row>
    <row r="115" spans="2:9" x14ac:dyDescent="0.25">
      <c r="C115" s="43"/>
      <c r="D115" s="43"/>
      <c r="E115" s="43"/>
      <c r="F115" s="43"/>
      <c r="G115" s="43"/>
      <c r="H115" s="43"/>
      <c r="I115" s="43"/>
    </row>
    <row r="121" spans="2:9" ht="24" x14ac:dyDescent="0.35">
      <c r="D121" s="50" t="s">
        <v>16</v>
      </c>
      <c r="E121" s="50"/>
      <c r="F121" s="50"/>
      <c r="G121" s="50"/>
      <c r="H121" s="50"/>
      <c r="I121" s="50"/>
    </row>
    <row r="125" spans="2:9" ht="16.5" x14ac:dyDescent="0.3">
      <c r="B125" s="2"/>
      <c r="C125" s="2"/>
      <c r="D125" s="2"/>
      <c r="E125" s="2"/>
      <c r="F125" s="2"/>
      <c r="G125" s="2"/>
      <c r="H125" s="2"/>
      <c r="I125" s="2"/>
    </row>
    <row r="126" spans="2:9" ht="22.5" customHeight="1" x14ac:dyDescent="0.25">
      <c r="B126" s="33" t="s">
        <v>1</v>
      </c>
      <c r="C126" s="20" t="s">
        <v>2</v>
      </c>
      <c r="D126" s="20" t="s">
        <v>3</v>
      </c>
      <c r="E126" s="20" t="s">
        <v>4</v>
      </c>
      <c r="F126" s="20" t="s">
        <v>5</v>
      </c>
      <c r="G126" s="20" t="s">
        <v>4</v>
      </c>
      <c r="H126" s="20" t="s">
        <v>6</v>
      </c>
      <c r="I126" s="20" t="s">
        <v>4</v>
      </c>
    </row>
    <row r="127" spans="2:9" ht="16.5" x14ac:dyDescent="0.3">
      <c r="B127" s="4"/>
      <c r="C127" s="4"/>
      <c r="D127" s="4"/>
      <c r="E127" s="4"/>
      <c r="F127" s="4"/>
      <c r="G127" s="4"/>
      <c r="H127" s="4"/>
      <c r="I127" s="4"/>
    </row>
    <row r="128" spans="2:9" ht="18" x14ac:dyDescent="0.25">
      <c r="B128" s="13" t="s">
        <v>7</v>
      </c>
      <c r="C128" s="34">
        <f>+C129+C130+C131</f>
        <v>670484958860</v>
      </c>
      <c r="D128" s="34">
        <f>+D129+D130+D131</f>
        <v>317512295866.84998</v>
      </c>
      <c r="E128" s="15">
        <f>+D128/C128</f>
        <v>0.47355618000246275</v>
      </c>
      <c r="F128" s="34">
        <f>+F129+F130+F131</f>
        <v>180334909123.45001</v>
      </c>
      <c r="G128" s="15">
        <f>+F128/C128</f>
        <v>0.26896190099486583</v>
      </c>
      <c r="H128" s="34">
        <f>+H129+H130+H131</f>
        <v>180323009123.45001</v>
      </c>
      <c r="I128" s="15">
        <f>+H128/C128</f>
        <v>0.26894415264743055</v>
      </c>
    </row>
    <row r="129" spans="2:9" ht="16.5" x14ac:dyDescent="0.3">
      <c r="B129" s="6" t="s">
        <v>8</v>
      </c>
      <c r="C129" s="7">
        <v>21701719899</v>
      </c>
      <c r="D129" s="7">
        <v>10711091277</v>
      </c>
      <c r="E129" s="8">
        <f t="shared" ref="E129:E131" si="17">+D129/C129</f>
        <v>0.49355955780691646</v>
      </c>
      <c r="F129" s="7">
        <v>9256180527.2000008</v>
      </c>
      <c r="G129" s="8">
        <f t="shared" ref="G129:G131" si="18">+F129/C129</f>
        <v>0.42651829303291849</v>
      </c>
      <c r="H129" s="7">
        <v>9244280527.2000008</v>
      </c>
      <c r="I129" s="8">
        <f t="shared" ref="I129:I131" si="19">+H129/C129</f>
        <v>0.42596994939677435</v>
      </c>
    </row>
    <row r="130" spans="2:9" ht="16.5" x14ac:dyDescent="0.3">
      <c r="B130" s="6" t="s">
        <v>9</v>
      </c>
      <c r="C130" s="7">
        <v>73119068150</v>
      </c>
      <c r="D130" s="7">
        <v>47160005566.639999</v>
      </c>
      <c r="E130" s="8">
        <f t="shared" si="17"/>
        <v>0.64497547301743063</v>
      </c>
      <c r="F130" s="7">
        <v>19434874779.360001</v>
      </c>
      <c r="G130" s="8">
        <f t="shared" si="18"/>
        <v>0.26579762668050361</v>
      </c>
      <c r="H130" s="7">
        <v>19434874779.360001</v>
      </c>
      <c r="I130" s="8">
        <f t="shared" si="19"/>
        <v>0.26579762668050361</v>
      </c>
    </row>
    <row r="131" spans="2:9" ht="16.5" x14ac:dyDescent="0.3">
      <c r="B131" s="6" t="s">
        <v>10</v>
      </c>
      <c r="C131" s="7">
        <v>575664170811</v>
      </c>
      <c r="D131" s="7">
        <v>259641199023.20999</v>
      </c>
      <c r="E131" s="8">
        <f t="shared" si="17"/>
        <v>0.45102893698842766</v>
      </c>
      <c r="F131" s="7">
        <v>151643853816.89001</v>
      </c>
      <c r="G131" s="8">
        <f t="shared" si="18"/>
        <v>0.26342416552215331</v>
      </c>
      <c r="H131" s="7">
        <v>151643853816.89001</v>
      </c>
      <c r="I131" s="8">
        <f t="shared" si="19"/>
        <v>0.26342416552215331</v>
      </c>
    </row>
    <row r="132" spans="2:9" ht="10.5" customHeight="1" x14ac:dyDescent="0.3">
      <c r="B132" s="4"/>
      <c r="C132" s="4"/>
      <c r="D132" s="4"/>
      <c r="E132" s="12"/>
      <c r="F132" s="4"/>
      <c r="G132" s="12"/>
      <c r="H132" s="4"/>
      <c r="I132" s="12"/>
    </row>
    <row r="133" spans="2:9" ht="18" x14ac:dyDescent="0.25">
      <c r="B133" s="13" t="s">
        <v>12</v>
      </c>
      <c r="C133" s="14">
        <v>357939873646</v>
      </c>
      <c r="D133" s="14">
        <v>116666405370.39999</v>
      </c>
      <c r="E133" s="15">
        <f>+D133/C133</f>
        <v>0.32593855549544681</v>
      </c>
      <c r="F133" s="14">
        <v>1893745160.3400002</v>
      </c>
      <c r="G133" s="15">
        <f>+F133/C133</f>
        <v>5.2906795240501778E-3</v>
      </c>
      <c r="H133" s="14">
        <v>1893745160.3400002</v>
      </c>
      <c r="I133" s="15">
        <f>+H133/C133</f>
        <v>5.2906795240501778E-3</v>
      </c>
    </row>
    <row r="134" spans="2:9" ht="6.75" customHeight="1" x14ac:dyDescent="0.3">
      <c r="B134" s="4"/>
      <c r="C134" s="4"/>
      <c r="D134" s="4"/>
      <c r="E134" s="12"/>
      <c r="F134" s="4"/>
      <c r="G134" s="12"/>
      <c r="H134" s="4"/>
      <c r="I134" s="12"/>
    </row>
    <row r="135" spans="2:9" ht="18" x14ac:dyDescent="0.25">
      <c r="B135" s="16" t="s">
        <v>13</v>
      </c>
      <c r="C135" s="17">
        <f>+C133+C128</f>
        <v>1028424832506</v>
      </c>
      <c r="D135" s="17">
        <f>+D133+D128</f>
        <v>434178701237.25</v>
      </c>
      <c r="E135" s="18">
        <f>+D135/C135</f>
        <v>0.4221783522858652</v>
      </c>
      <c r="F135" s="17">
        <f>+F133+F128</f>
        <v>182228654283.79001</v>
      </c>
      <c r="G135" s="18">
        <f>+F135/C135</f>
        <v>0.17719200132473159</v>
      </c>
      <c r="H135" s="17">
        <f>+H133+H128</f>
        <v>182216754283.79001</v>
      </c>
      <c r="I135" s="18">
        <f>+H135/C135</f>
        <v>0.17718043023112914</v>
      </c>
    </row>
    <row r="136" spans="2:9" x14ac:dyDescent="0.25">
      <c r="C136" s="44"/>
      <c r="D136" s="44"/>
      <c r="F136" s="44"/>
      <c r="H136" s="44"/>
    </row>
    <row r="137" spans="2:9" x14ac:dyDescent="0.25">
      <c r="C137" s="45"/>
      <c r="D137" s="45"/>
      <c r="E137" s="45"/>
      <c r="F137" s="45"/>
      <c r="G137" s="45"/>
      <c r="H137" s="45"/>
    </row>
  </sheetData>
  <mergeCells count="6">
    <mergeCell ref="D121:I121"/>
    <mergeCell ref="D8:I8"/>
    <mergeCell ref="D32:I32"/>
    <mergeCell ref="D54:I54"/>
    <mergeCell ref="D76:I76"/>
    <mergeCell ref="D99:I99"/>
  </mergeCells>
  <pageMargins left="0.7" right="0.7" top="0.75" bottom="0.75" header="0.3" footer="0.3"/>
  <pageSetup paperSize="9" orientation="portrait" r:id="rId1"/>
  <ignoredErrors>
    <ignoredError sqref="E16:G16 E21 E17:E20 G17:G20 E23:G24 E22 E38:I38 E46 G46 E61:H61 E68:G68 E82:H82 E106:H106 E128:G128 E135:H135 E87:H87 E83:E86 G83:G86 E89:H90 E88 G88 E110:H110 E107:E109 G107:G109 E112:H113 E111 G111 E129:E130 G129:G130 G21:G22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2018</Anio>
    <_dlc_DocId xmlns="81cc8fc0-8d1e-4295-8f37-5d076116407c">2TV4CCKVFCYA-94321226-121</_dlc_DocId>
    <_dlc_DocIdUrl xmlns="81cc8fc0-8d1e-4295-8f37-5d076116407c">
      <Url>https://www.minjusticia.gov.co/ministerio/_layouts/15/DocIdRedir.aspx?ID=2TV4CCKVFCYA-94321226-121</Url>
      <Description>2TV4CCKVFCYA-94321226-121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5D0B441-6D26-4413-B3CC-7608AFEC5C67}"/>
</file>

<file path=customXml/itemProps2.xml><?xml version="1.0" encoding="utf-8"?>
<ds:datastoreItem xmlns:ds="http://schemas.openxmlformats.org/officeDocument/2006/customXml" ds:itemID="{E4D655D6-E6EF-408B-B77C-8B137564AFAE}"/>
</file>

<file path=customXml/itemProps3.xml><?xml version="1.0" encoding="utf-8"?>
<ds:datastoreItem xmlns:ds="http://schemas.openxmlformats.org/officeDocument/2006/customXml" ds:itemID="{571E5444-0508-4DE4-BD20-79CA5DA93B02}"/>
</file>

<file path=customXml/itemProps4.xml><?xml version="1.0" encoding="utf-8"?>
<ds:datastoreItem xmlns:ds="http://schemas.openxmlformats.org/officeDocument/2006/customXml" ds:itemID="{ABD026C1-A86C-4505-B0AA-56DF07E6A2A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Junio 2018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2018-08-01T16:44:24Z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7bd61162-ca5a-4eae-911e-ba19d7b7fdb2</vt:lpwstr>
  </property>
</Properties>
</file>