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UORD\Documents\DOCUMENTOS PUBLICADOS WEB\Presupuesto\2018\"/>
    </mc:Choice>
  </mc:AlternateContent>
  <bookViews>
    <workbookView xWindow="0" yWindow="0" windowWidth="24000" windowHeight="9645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2" i="1" l="1"/>
  <c r="H20" i="1"/>
  <c r="H19" i="1"/>
  <c r="H18" i="1"/>
  <c r="H17" i="1"/>
  <c r="F22" i="1"/>
  <c r="F20" i="1"/>
  <c r="F19" i="1"/>
  <c r="F18" i="1"/>
  <c r="F17" i="1"/>
  <c r="D22" i="1"/>
  <c r="D17" i="1"/>
  <c r="D18" i="1"/>
  <c r="D19" i="1"/>
  <c r="D20" i="1"/>
  <c r="C22" i="1"/>
  <c r="C20" i="1"/>
  <c r="C19" i="1"/>
  <c r="C18" i="1"/>
  <c r="C17" i="1"/>
  <c r="C16" i="1" l="1"/>
  <c r="C24" i="1" s="1"/>
  <c r="H16" i="1"/>
  <c r="H24" i="1" s="1"/>
  <c r="G22" i="1"/>
  <c r="I134" i="1" l="1"/>
  <c r="G134" i="1"/>
  <c r="E134" i="1"/>
  <c r="I132" i="1"/>
  <c r="G132" i="1"/>
  <c r="E132" i="1"/>
  <c r="I131" i="1"/>
  <c r="G131" i="1"/>
  <c r="E131" i="1"/>
  <c r="I130" i="1"/>
  <c r="G130" i="1"/>
  <c r="E130" i="1"/>
  <c r="H129" i="1"/>
  <c r="F129" i="1"/>
  <c r="F136" i="1" s="1"/>
  <c r="D129" i="1"/>
  <c r="D136" i="1" s="1"/>
  <c r="C129" i="1"/>
  <c r="I112" i="1"/>
  <c r="G112" i="1"/>
  <c r="E112" i="1"/>
  <c r="I110" i="1"/>
  <c r="G110" i="1"/>
  <c r="E110" i="1"/>
  <c r="I109" i="1"/>
  <c r="G109" i="1"/>
  <c r="E109" i="1"/>
  <c r="I108" i="1"/>
  <c r="G108" i="1"/>
  <c r="E108" i="1"/>
  <c r="H107" i="1"/>
  <c r="H114" i="1" s="1"/>
  <c r="F107" i="1"/>
  <c r="D107" i="1"/>
  <c r="D114" i="1" s="1"/>
  <c r="C107" i="1"/>
  <c r="C114" i="1" s="1"/>
  <c r="I89" i="1"/>
  <c r="G89" i="1"/>
  <c r="E89" i="1"/>
  <c r="I87" i="1"/>
  <c r="G87" i="1"/>
  <c r="E87" i="1"/>
  <c r="I86" i="1"/>
  <c r="G86" i="1"/>
  <c r="E86" i="1"/>
  <c r="I85" i="1"/>
  <c r="G85" i="1"/>
  <c r="E85" i="1"/>
  <c r="I84" i="1"/>
  <c r="G84" i="1"/>
  <c r="E84" i="1"/>
  <c r="H83" i="1"/>
  <c r="F83" i="1"/>
  <c r="D83" i="1"/>
  <c r="D91" i="1" s="1"/>
  <c r="C83" i="1"/>
  <c r="C91" i="1" s="1"/>
  <c r="I67" i="1"/>
  <c r="G67" i="1"/>
  <c r="E67" i="1"/>
  <c r="I64" i="1"/>
  <c r="G64" i="1"/>
  <c r="E64" i="1"/>
  <c r="I63" i="1"/>
  <c r="G63" i="1"/>
  <c r="E63" i="1"/>
  <c r="I62" i="1"/>
  <c r="G62" i="1"/>
  <c r="E62" i="1"/>
  <c r="H61" i="1"/>
  <c r="F61" i="1"/>
  <c r="F69" i="1" s="1"/>
  <c r="D61" i="1"/>
  <c r="C61" i="1"/>
  <c r="I44" i="1"/>
  <c r="G44" i="1"/>
  <c r="E44" i="1"/>
  <c r="I41" i="1"/>
  <c r="G41" i="1"/>
  <c r="E41" i="1"/>
  <c r="I40" i="1"/>
  <c r="G40" i="1"/>
  <c r="E40" i="1"/>
  <c r="I39" i="1"/>
  <c r="G39" i="1"/>
  <c r="E39" i="1"/>
  <c r="H38" i="1"/>
  <c r="H46" i="1" s="1"/>
  <c r="F38" i="1"/>
  <c r="D38" i="1"/>
  <c r="D46" i="1" s="1"/>
  <c r="C38" i="1"/>
  <c r="C46" i="1" s="1"/>
  <c r="I22" i="1"/>
  <c r="E22" i="1"/>
  <c r="I20" i="1"/>
  <c r="G20" i="1"/>
  <c r="E20" i="1"/>
  <c r="I19" i="1"/>
  <c r="G19" i="1"/>
  <c r="E19" i="1"/>
  <c r="I18" i="1"/>
  <c r="G18" i="1"/>
  <c r="E18" i="1"/>
  <c r="I17" i="1"/>
  <c r="E17" i="1"/>
  <c r="G17" i="1"/>
  <c r="F16" i="1"/>
  <c r="F24" i="1" s="1"/>
  <c r="E91" i="1" l="1"/>
  <c r="G107" i="1"/>
  <c r="G83" i="1"/>
  <c r="G61" i="1"/>
  <c r="I83" i="1"/>
  <c r="H91" i="1"/>
  <c r="I91" i="1" s="1"/>
  <c r="I129" i="1"/>
  <c r="G129" i="1"/>
  <c r="E61" i="1"/>
  <c r="I114" i="1"/>
  <c r="I61" i="1"/>
  <c r="E83" i="1"/>
  <c r="E107" i="1"/>
  <c r="F114" i="1"/>
  <c r="G114" i="1" s="1"/>
  <c r="G38" i="1"/>
  <c r="E114" i="1"/>
  <c r="I107" i="1"/>
  <c r="E129" i="1"/>
  <c r="H136" i="1"/>
  <c r="E46" i="1"/>
  <c r="I46" i="1"/>
  <c r="I38" i="1"/>
  <c r="E38" i="1"/>
  <c r="G16" i="1"/>
  <c r="G24" i="1"/>
  <c r="C69" i="1"/>
  <c r="G69" i="1" s="1"/>
  <c r="F91" i="1"/>
  <c r="G91" i="1" s="1"/>
  <c r="F46" i="1"/>
  <c r="G46" i="1" s="1"/>
  <c r="D69" i="1"/>
  <c r="H69" i="1"/>
  <c r="C136" i="1"/>
  <c r="D16" i="1"/>
  <c r="D24" i="1" s="1"/>
  <c r="E24" i="1" s="1"/>
  <c r="I69" i="1" l="1"/>
  <c r="E69" i="1"/>
  <c r="I136" i="1"/>
  <c r="I24" i="1"/>
  <c r="I16" i="1"/>
  <c r="E136" i="1"/>
  <c r="E16" i="1"/>
  <c r="G136" i="1"/>
</calcChain>
</file>

<file path=xl/sharedStrings.xml><?xml version="1.0" encoding="utf-8"?>
<sst xmlns="http://schemas.openxmlformats.org/spreadsheetml/2006/main" count="93" uniqueCount="17">
  <si>
    <t>SECTOR JUSTICIA</t>
  </si>
  <si>
    <t>Descripción</t>
  </si>
  <si>
    <t>Apropiación Vigente</t>
  </si>
  <si>
    <t>Compromiso</t>
  </si>
  <si>
    <t>%</t>
  </si>
  <si>
    <t>Obligado</t>
  </si>
  <si>
    <t>Pagos</t>
  </si>
  <si>
    <t>Funcionamiento</t>
  </si>
  <si>
    <t>Gastos de Personal</t>
  </si>
  <si>
    <t>Gastos Generales</t>
  </si>
  <si>
    <t>Transferencias</t>
  </si>
  <si>
    <t>Gastos de Comercialización y operaciones</t>
  </si>
  <si>
    <t>Inversión</t>
  </si>
  <si>
    <t>Total</t>
  </si>
  <si>
    <t xml:space="preserve">% </t>
  </si>
  <si>
    <t>Gastos de Comercializacion y operaciones</t>
  </si>
  <si>
    <t>Ejecución Presupuestal a 31 de Julio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</si>
</sst>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8"/>
      <color rgb="FF002060"/>
      <name val="Century Gothic"/>
      <family val="2"/>
    </font>
    <font>
      <sz val="11"/>
      <name val="Century Gothic"/>
      <family val="2"/>
    </font>
    <font>
      <sz val="11"/>
      <color rgb="FF002060"/>
      <name val="Century Gothic"/>
      <family val="2"/>
    </font>
    <font>
      <sz val="14"/>
      <color rgb="FF002060"/>
      <name val="Century Gothic"/>
      <family val="2"/>
    </font>
    <font>
      <b/>
      <sz val="14"/>
      <color rgb="FF002060"/>
      <name val="Century Gothic"/>
      <family val="2"/>
    </font>
    <font>
      <sz val="11"/>
      <name val="Calibri"/>
      <family val="2"/>
    </font>
    <font>
      <b/>
      <sz val="11"/>
      <color theme="0"/>
      <name val="Century Gothic"/>
      <family val="2"/>
    </font>
    <font>
      <b/>
      <sz val="18"/>
      <color theme="0"/>
      <name val="Century Gothic"/>
      <family val="2"/>
    </font>
    <font>
      <sz val="18"/>
      <color theme="0"/>
      <name val="Century Gothic"/>
      <family val="2"/>
    </font>
    <font>
      <sz val="18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</cellStyleXfs>
  <cellXfs count="47">
    <xf numFmtId="0" fontId="0" fillId="0" borderId="0" xfId="0"/>
    <xf numFmtId="0" fontId="0" fillId="0" borderId="0" xfId="0" applyBorder="1"/>
    <xf numFmtId="0" fontId="4" fillId="0" borderId="0" xfId="3" applyFont="1" applyFill="1" applyBorder="1"/>
    <xf numFmtId="0" fontId="0" fillId="0" borderId="0" xfId="0" applyBorder="1" applyAlignment="1">
      <alignment wrapText="1"/>
    </xf>
    <xf numFmtId="0" fontId="5" fillId="0" borderId="0" xfId="3" applyFont="1" applyFill="1" applyBorder="1"/>
    <xf numFmtId="0" fontId="0" fillId="4" borderId="0" xfId="0" applyFill="1" applyBorder="1"/>
    <xf numFmtId="0" fontId="5" fillId="0" borderId="0" xfId="3" applyFont="1" applyFill="1" applyBorder="1" applyAlignment="1">
      <alignment horizontal="right" vertical="center"/>
    </xf>
    <xf numFmtId="4" fontId="5" fillId="0" borderId="0" xfId="3" applyNumberFormat="1" applyFont="1" applyFill="1" applyBorder="1"/>
    <xf numFmtId="10" fontId="5" fillId="0" borderId="0" xfId="3" applyNumberFormat="1" applyFont="1" applyFill="1" applyBorder="1" applyAlignment="1">
      <alignment horizontal="center"/>
    </xf>
    <xf numFmtId="43" fontId="5" fillId="0" borderId="0" xfId="1" applyFont="1" applyFill="1" applyBorder="1"/>
    <xf numFmtId="0" fontId="5" fillId="0" borderId="0" xfId="3" applyFont="1" applyFill="1" applyBorder="1" applyAlignment="1">
      <alignment horizontal="right" wrapText="1"/>
    </xf>
    <xf numFmtId="10" fontId="5" fillId="0" borderId="0" xfId="2" applyNumberFormat="1" applyFont="1" applyFill="1" applyBorder="1" applyAlignment="1">
      <alignment horizontal="center"/>
    </xf>
    <xf numFmtId="0" fontId="5" fillId="0" borderId="0" xfId="3" applyFont="1" applyFill="1" applyBorder="1" applyAlignment="1">
      <alignment horizontal="center"/>
    </xf>
    <xf numFmtId="0" fontId="6" fillId="3" borderId="0" xfId="3" applyFont="1" applyFill="1" applyBorder="1"/>
    <xf numFmtId="4" fontId="6" fillId="3" borderId="0" xfId="3" applyNumberFormat="1" applyFont="1" applyFill="1" applyBorder="1"/>
    <xf numFmtId="10" fontId="6" fillId="3" borderId="0" xfId="3" applyNumberFormat="1" applyFont="1" applyFill="1" applyBorder="1" applyAlignment="1">
      <alignment horizontal="center"/>
    </xf>
    <xf numFmtId="0" fontId="7" fillId="5" borderId="0" xfId="3" applyFont="1" applyFill="1" applyBorder="1"/>
    <xf numFmtId="4" fontId="7" fillId="5" borderId="0" xfId="3" applyNumberFormat="1" applyFont="1" applyFill="1" applyBorder="1"/>
    <xf numFmtId="10" fontId="7" fillId="5" borderId="0" xfId="3" applyNumberFormat="1" applyFont="1" applyFill="1" applyBorder="1" applyAlignment="1">
      <alignment horizontal="center"/>
    </xf>
    <xf numFmtId="0" fontId="8" fillId="0" borderId="0" xfId="3" applyFont="1" applyFill="1" applyBorder="1"/>
    <xf numFmtId="0" fontId="9" fillId="2" borderId="0" xfId="0" applyFont="1" applyFill="1" applyBorder="1" applyAlignment="1">
      <alignment horizontal="center" vertical="center"/>
    </xf>
    <xf numFmtId="0" fontId="5" fillId="0" borderId="0" xfId="0" applyFont="1" applyFill="1" applyBorder="1"/>
    <xf numFmtId="0" fontId="6" fillId="3" borderId="0" xfId="0" applyFont="1" applyFill="1" applyBorder="1"/>
    <xf numFmtId="4" fontId="6" fillId="3" borderId="0" xfId="0" applyNumberFormat="1" applyFont="1" applyFill="1" applyBorder="1" applyAlignment="1">
      <alignment horizontal="right" vertical="center"/>
    </xf>
    <xf numFmtId="10" fontId="6" fillId="3" borderId="0" xfId="0" applyNumberFormat="1" applyFont="1" applyFill="1" applyBorder="1"/>
    <xf numFmtId="0" fontId="5" fillId="0" borderId="0" xfId="0" applyFont="1" applyFill="1" applyBorder="1" applyAlignment="1">
      <alignment horizontal="right" vertical="center"/>
    </xf>
    <xf numFmtId="4" fontId="5" fillId="0" borderId="0" xfId="0" applyNumberFormat="1" applyFont="1" applyFill="1" applyBorder="1"/>
    <xf numFmtId="10" fontId="5" fillId="0" borderId="0" xfId="0" applyNumberFormat="1" applyFont="1" applyFill="1" applyBorder="1"/>
    <xf numFmtId="4" fontId="6" fillId="3" borderId="0" xfId="0" applyNumberFormat="1" applyFont="1" applyFill="1" applyBorder="1"/>
    <xf numFmtId="0" fontId="7" fillId="5" borderId="0" xfId="0" applyFont="1" applyFill="1" applyBorder="1"/>
    <xf numFmtId="4" fontId="7" fillId="5" borderId="0" xfId="0" applyNumberFormat="1" applyFont="1" applyFill="1" applyBorder="1"/>
    <xf numFmtId="10" fontId="7" fillId="5" borderId="0" xfId="0" applyNumberFormat="1" applyFont="1" applyFill="1" applyBorder="1"/>
    <xf numFmtId="10" fontId="0" fillId="0" borderId="0" xfId="2" applyNumberFormat="1" applyFont="1"/>
    <xf numFmtId="0" fontId="9" fillId="2" borderId="0" xfId="3" applyFont="1" applyFill="1" applyBorder="1" applyAlignment="1">
      <alignment horizontal="center" vertical="center" wrapText="1"/>
    </xf>
    <xf numFmtId="4" fontId="6" fillId="3" borderId="0" xfId="3" applyNumberFormat="1" applyFont="1" applyFill="1" applyBorder="1" applyAlignment="1">
      <alignment horizontal="right" vertical="center"/>
    </xf>
    <xf numFmtId="0" fontId="6" fillId="6" borderId="0" xfId="0" applyFont="1" applyFill="1" applyBorder="1"/>
    <xf numFmtId="4" fontId="6" fillId="6" borderId="0" xfId="0" applyNumberFormat="1" applyFont="1" applyFill="1" applyBorder="1" applyAlignment="1">
      <alignment horizontal="right" vertical="center"/>
    </xf>
    <xf numFmtId="10" fontId="6" fillId="6" borderId="0" xfId="0" applyNumberFormat="1" applyFont="1" applyFill="1" applyBorder="1"/>
    <xf numFmtId="0" fontId="5" fillId="0" borderId="0" xfId="0" applyFont="1" applyFill="1" applyBorder="1" applyAlignment="1">
      <alignment horizontal="right" vertical="center" wrapText="1"/>
    </xf>
    <xf numFmtId="10" fontId="5" fillId="0" borderId="0" xfId="2" applyNumberFormat="1" applyFont="1" applyFill="1" applyBorder="1"/>
    <xf numFmtId="2" fontId="5" fillId="0" borderId="0" xfId="0" applyNumberFormat="1" applyFont="1" applyFill="1" applyBorder="1"/>
    <xf numFmtId="4" fontId="6" fillId="6" borderId="0" xfId="0" applyNumberFormat="1" applyFont="1" applyFill="1" applyBorder="1"/>
    <xf numFmtId="0" fontId="10" fillId="2" borderId="0" xfId="0" applyFont="1" applyFill="1" applyBorder="1"/>
    <xf numFmtId="0" fontId="11" fillId="2" borderId="0" xfId="0" applyFont="1" applyFill="1" applyBorder="1"/>
    <xf numFmtId="0" fontId="12" fillId="0" borderId="0" xfId="0" applyFont="1" applyBorder="1"/>
    <xf numFmtId="4" fontId="0" fillId="0" borderId="0" xfId="0" applyNumberFormat="1"/>
    <xf numFmtId="0" fontId="3" fillId="0" borderId="0" xfId="3" applyFont="1" applyFill="1" applyBorder="1" applyAlignment="1">
      <alignment horizontal="center"/>
    </xf>
  </cellXfs>
  <cellStyles count="4">
    <cellStyle name="Millares" xfId="1" builtinId="3"/>
    <cellStyle name="Normal" xfId="0" builtinId="0"/>
    <cellStyle name="Normal 2" xfId="3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533399</xdr:colOff>
      <xdr:row>50</xdr:row>
      <xdr:rowOff>114299</xdr:rowOff>
    </xdr:from>
    <xdr:to>
      <xdr:col>2</xdr:col>
      <xdr:colOff>1914525</xdr:colOff>
      <xdr:row>56</xdr:row>
      <xdr:rowOff>142875</xdr:rowOff>
    </xdr:to>
    <xdr:pic>
      <xdr:nvPicPr>
        <xdr:cNvPr id="2" name="4 Imagen"/>
        <xdr:cNvPicPr>
          <a:picLocks noChangeAspect="1"/>
        </xdr:cNvPicPr>
      </xdr:nvPicPr>
      <xdr:blipFill rotWithShape="1">
        <a:blip xmlns:r="http://schemas.openxmlformats.org/officeDocument/2006/relationships" r:embed="rId1" cstate="print"/>
        <a:srcRect l="9219" t="18069" r="64684" b="67476"/>
        <a:stretch/>
      </xdr:blipFill>
      <xdr:spPr>
        <a:xfrm>
          <a:off x="1295399" y="11029949"/>
          <a:ext cx="3495676" cy="1285876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 editAs="oneCell">
    <xdr:from>
      <xdr:col>1</xdr:col>
      <xdr:colOff>9525</xdr:colOff>
      <xdr:row>74</xdr:row>
      <xdr:rowOff>28575</xdr:rowOff>
    </xdr:from>
    <xdr:to>
      <xdr:col>2</xdr:col>
      <xdr:colOff>2000250</xdr:colOff>
      <xdr:row>78</xdr:row>
      <xdr:rowOff>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1525" y="16163925"/>
          <a:ext cx="4105275" cy="8477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4F81BD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EEECE1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0</xdr:colOff>
      <xdr:row>96</xdr:row>
      <xdr:rowOff>0</xdr:rowOff>
    </xdr:from>
    <xdr:to>
      <xdr:col>2</xdr:col>
      <xdr:colOff>1933545</xdr:colOff>
      <xdr:row>101</xdr:row>
      <xdr:rowOff>169261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2000" y="22231350"/>
          <a:ext cx="4048095" cy="1121761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119</xdr:row>
      <xdr:rowOff>0</xdr:rowOff>
    </xdr:from>
    <xdr:to>
      <xdr:col>2</xdr:col>
      <xdr:colOff>1329989</xdr:colOff>
      <xdr:row>124</xdr:row>
      <xdr:rowOff>144875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762000" y="27270075"/>
          <a:ext cx="3444539" cy="1097375"/>
        </a:xfrm>
        <a:prstGeom prst="rect">
          <a:avLst/>
        </a:prstGeom>
      </xdr:spPr>
    </xdr:pic>
    <xdr:clientData/>
  </xdr:twoCellAnchor>
  <xdr:twoCellAnchor editAs="oneCell">
    <xdr:from>
      <xdr:col>1</xdr:col>
      <xdr:colOff>19050</xdr:colOff>
      <xdr:row>28</xdr:row>
      <xdr:rowOff>142875</xdr:rowOff>
    </xdr:from>
    <xdr:to>
      <xdr:col>2</xdr:col>
      <xdr:colOff>1794085</xdr:colOff>
      <xdr:row>32</xdr:row>
      <xdr:rowOff>161925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781050" y="5743575"/>
          <a:ext cx="3889585" cy="89535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4</xdr:row>
      <xdr:rowOff>76200</xdr:rowOff>
    </xdr:from>
    <xdr:to>
      <xdr:col>2</xdr:col>
      <xdr:colOff>872749</xdr:colOff>
      <xdr:row>10</xdr:row>
      <xdr:rowOff>54961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762000" y="838200"/>
          <a:ext cx="2987299" cy="112176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I136"/>
  <sheetViews>
    <sheetView showGridLines="0" tabSelected="1" zoomScaleNormal="100" workbookViewId="0"/>
  </sheetViews>
  <sheetFormatPr baseColWidth="10" defaultRowHeight="15" x14ac:dyDescent="0.25"/>
  <cols>
    <col min="2" max="4" width="31.7109375" customWidth="1"/>
    <col min="5" max="5" width="15.7109375" customWidth="1"/>
    <col min="6" max="6" width="31.7109375" customWidth="1"/>
    <col min="7" max="7" width="15.7109375" customWidth="1"/>
    <col min="8" max="8" width="31.7109375" customWidth="1"/>
    <col min="9" max="9" width="15.7109375" customWidth="1"/>
  </cols>
  <sheetData>
    <row r="8" spans="2:9" ht="24" x14ac:dyDescent="0.35">
      <c r="D8" s="46" t="s">
        <v>16</v>
      </c>
      <c r="E8" s="46"/>
      <c r="F8" s="46"/>
      <c r="G8" s="46"/>
      <c r="H8" s="46"/>
      <c r="I8" s="46"/>
    </row>
    <row r="12" spans="2:9" s="44" customFormat="1" ht="21" customHeight="1" x14ac:dyDescent="0.35">
      <c r="B12" s="42" t="s">
        <v>0</v>
      </c>
      <c r="C12" s="43"/>
      <c r="D12" s="43"/>
      <c r="E12" s="43"/>
      <c r="F12" s="43"/>
      <c r="G12" s="43"/>
      <c r="H12" s="43"/>
      <c r="I12" s="43"/>
    </row>
    <row r="13" spans="2:9" s="1" customFormat="1" ht="9.75" customHeight="1" x14ac:dyDescent="0.3">
      <c r="B13" s="2"/>
      <c r="C13" s="2"/>
      <c r="D13" s="2"/>
      <c r="E13" s="2"/>
      <c r="F13" s="2"/>
      <c r="G13" s="2"/>
      <c r="H13" s="2"/>
      <c r="I13" s="2"/>
    </row>
    <row r="14" spans="2:9" s="3" customFormat="1" x14ac:dyDescent="0.25">
      <c r="B14" s="20" t="s">
        <v>1</v>
      </c>
      <c r="C14" s="20" t="s">
        <v>2</v>
      </c>
      <c r="D14" s="20" t="s">
        <v>3</v>
      </c>
      <c r="E14" s="20" t="s">
        <v>4</v>
      </c>
      <c r="F14" s="20" t="s">
        <v>5</v>
      </c>
      <c r="G14" s="20" t="s">
        <v>4</v>
      </c>
      <c r="H14" s="20" t="s">
        <v>6</v>
      </c>
      <c r="I14" s="20" t="s">
        <v>4</v>
      </c>
    </row>
    <row r="15" spans="2:9" s="1" customFormat="1" ht="12" customHeight="1" x14ac:dyDescent="0.3">
      <c r="B15" s="4"/>
      <c r="C15" s="4"/>
      <c r="D15" s="4"/>
      <c r="E15" s="4"/>
      <c r="F15" s="4"/>
      <c r="G15" s="4"/>
      <c r="H15" s="4"/>
      <c r="I15" s="4"/>
    </row>
    <row r="16" spans="2:9" s="5" customFormat="1" ht="18" x14ac:dyDescent="0.25">
      <c r="B16" s="13" t="s">
        <v>7</v>
      </c>
      <c r="C16" s="14">
        <f>+C17+C18+C19+C20</f>
        <v>2146124170809</v>
      </c>
      <c r="D16" s="14">
        <f>+D17+D18+D19+D20</f>
        <v>1372605861510.3401</v>
      </c>
      <c r="E16" s="15">
        <f>+D16/C16</f>
        <v>0.6395742987195957</v>
      </c>
      <c r="F16" s="14">
        <f>+F17+F18+F19+F20</f>
        <v>992703257194.40002</v>
      </c>
      <c r="G16" s="15">
        <f>+F16/C16</f>
        <v>0.46255630065439873</v>
      </c>
      <c r="H16" s="14">
        <f>+H17+H18+H19+H20</f>
        <v>978738143854.02991</v>
      </c>
      <c r="I16" s="15">
        <f>+H16/C16</f>
        <v>0.45604916862060507</v>
      </c>
    </row>
    <row r="17" spans="2:9" s="1" customFormat="1" ht="16.5" x14ac:dyDescent="0.3">
      <c r="B17" s="6" t="s">
        <v>8</v>
      </c>
      <c r="C17" s="7">
        <f t="shared" ref="C17:D19" si="0">+C39+C62+C84+C108+C130</f>
        <v>1018961129882</v>
      </c>
      <c r="D17" s="7">
        <f t="shared" si="0"/>
        <v>557502729392.05005</v>
      </c>
      <c r="E17" s="8">
        <f>+D17/C17</f>
        <v>0.54712855382090109</v>
      </c>
      <c r="F17" s="7">
        <f>+F39+F62+F84+F108+F130</f>
        <v>545783559313.85004</v>
      </c>
      <c r="G17" s="8">
        <f t="shared" ref="G17:G20" si="1">+F17/C17</f>
        <v>0.5356274575233837</v>
      </c>
      <c r="H17" s="7">
        <f>+H39+H62+H84+H108+H130</f>
        <v>539979335311.95001</v>
      </c>
      <c r="I17" s="8">
        <f t="shared" ref="I17:I20" si="2">+H17/C17</f>
        <v>0.52993124023728155</v>
      </c>
    </row>
    <row r="18" spans="2:9" s="1" customFormat="1" ht="16.5" x14ac:dyDescent="0.3">
      <c r="B18" s="6" t="s">
        <v>9</v>
      </c>
      <c r="C18" s="7">
        <f t="shared" si="0"/>
        <v>273647383387</v>
      </c>
      <c r="D18" s="7">
        <f t="shared" si="0"/>
        <v>203792343295.89999</v>
      </c>
      <c r="E18" s="8">
        <f t="shared" ref="E18:E19" si="3">+D18/C18</f>
        <v>0.74472608059873535</v>
      </c>
      <c r="F18" s="7">
        <f>+F40+F63+F85+F109+F131</f>
        <v>133023194825.84</v>
      </c>
      <c r="G18" s="8">
        <f t="shared" si="1"/>
        <v>0.48611170031805045</v>
      </c>
      <c r="H18" s="7">
        <f>+H40+H63+H85+H109+H131</f>
        <v>131945554386.5</v>
      </c>
      <c r="I18" s="8">
        <f>+H18/C18</f>
        <v>0.48217363803511615</v>
      </c>
    </row>
    <row r="19" spans="2:9" s="1" customFormat="1" ht="16.5" x14ac:dyDescent="0.3">
      <c r="B19" s="6" t="s">
        <v>10</v>
      </c>
      <c r="C19" s="7">
        <f t="shared" si="0"/>
        <v>765164094715</v>
      </c>
      <c r="D19" s="7">
        <f t="shared" si="0"/>
        <v>556717515018.47998</v>
      </c>
      <c r="E19" s="8">
        <f t="shared" si="3"/>
        <v>0.72757924589475154</v>
      </c>
      <c r="F19" s="7">
        <f>+F41+F64+F86+F110+F132</f>
        <v>278684665283.72998</v>
      </c>
      <c r="G19" s="8">
        <f t="shared" si="1"/>
        <v>0.36421555481838364</v>
      </c>
      <c r="H19" s="7">
        <f>+H41+H64+H86+H110+H132</f>
        <v>276326172179.67999</v>
      </c>
      <c r="I19" s="8">
        <f t="shared" si="2"/>
        <v>0.36113321846682178</v>
      </c>
    </row>
    <row r="20" spans="2:9" s="1" customFormat="1" ht="30" customHeight="1" x14ac:dyDescent="0.3">
      <c r="B20" s="10" t="s">
        <v>11</v>
      </c>
      <c r="C20" s="9">
        <f>+C87</f>
        <v>88351562825</v>
      </c>
      <c r="D20" s="9">
        <f>+D87</f>
        <v>54593273803.910004</v>
      </c>
      <c r="E20" s="11">
        <f>+D20/C20</f>
        <v>0.61790954294769151</v>
      </c>
      <c r="F20" s="9">
        <f>+F87</f>
        <v>35211837770.979996</v>
      </c>
      <c r="G20" s="11">
        <f t="shared" si="1"/>
        <v>0.39854233071943396</v>
      </c>
      <c r="H20" s="9">
        <f>+H87</f>
        <v>30487081975.900002</v>
      </c>
      <c r="I20" s="11">
        <f t="shared" si="2"/>
        <v>0.34506556535153177</v>
      </c>
    </row>
    <row r="21" spans="2:9" s="1" customFormat="1" ht="18.75" customHeight="1" x14ac:dyDescent="0.3">
      <c r="B21" s="4"/>
      <c r="C21" s="4"/>
      <c r="D21" s="4"/>
      <c r="E21" s="12"/>
      <c r="F21" s="4"/>
      <c r="G21" s="12"/>
      <c r="H21" s="4"/>
      <c r="I21" s="12"/>
    </row>
    <row r="22" spans="2:9" s="5" customFormat="1" ht="18" x14ac:dyDescent="0.25">
      <c r="B22" s="13" t="s">
        <v>12</v>
      </c>
      <c r="C22" s="14">
        <f>+C44+C67+C89+C112+C134</f>
        <v>433446896595</v>
      </c>
      <c r="D22" s="14">
        <f>+D44+D67+D89+D112+D134</f>
        <v>167067739799.06</v>
      </c>
      <c r="E22" s="15">
        <f>+D22/C22</f>
        <v>0.38543992611663147</v>
      </c>
      <c r="F22" s="14">
        <f>+F44+F67+F89+F112+F134</f>
        <v>21438642554.290001</v>
      </c>
      <c r="G22" s="15">
        <f>+F22/C22</f>
        <v>4.9460828356839376E-2</v>
      </c>
      <c r="H22" s="14">
        <f>+H44+H67+H89+H112+H134</f>
        <v>21386288495.790001</v>
      </c>
      <c r="I22" s="15">
        <f>+H22/C22</f>
        <v>4.9340042952880379E-2</v>
      </c>
    </row>
    <row r="23" spans="2:9" s="1" customFormat="1" ht="12" customHeight="1" x14ac:dyDescent="0.3">
      <c r="B23" s="4"/>
      <c r="C23" s="4"/>
      <c r="D23" s="4"/>
      <c r="E23" s="12"/>
      <c r="F23" s="4"/>
      <c r="G23" s="12"/>
      <c r="H23" s="4"/>
      <c r="I23" s="12"/>
    </row>
    <row r="24" spans="2:9" s="5" customFormat="1" ht="18" x14ac:dyDescent="0.25">
      <c r="B24" s="16" t="s">
        <v>13</v>
      </c>
      <c r="C24" s="17">
        <f>+C22+C16</f>
        <v>2579571067404</v>
      </c>
      <c r="D24" s="17">
        <f>+D22+D16</f>
        <v>1539673601309.4001</v>
      </c>
      <c r="E24" s="18">
        <f>+D24/C24</f>
        <v>0.59687194540403954</v>
      </c>
      <c r="F24" s="17">
        <f>+F22+F16</f>
        <v>1014141899748.6901</v>
      </c>
      <c r="G24" s="18">
        <f>+F24/C24</f>
        <v>0.39314361700036082</v>
      </c>
      <c r="H24" s="17">
        <f>+H22+H16</f>
        <v>1000124432349.8199</v>
      </c>
      <c r="I24" s="18">
        <f>+H24/C24</f>
        <v>0.38770958667803407</v>
      </c>
    </row>
    <row r="26" spans="2:9" x14ac:dyDescent="0.25">
      <c r="C26" s="45"/>
      <c r="D26" s="45"/>
      <c r="E26" s="45"/>
      <c r="F26" s="45"/>
      <c r="G26" s="45"/>
      <c r="H26" s="45"/>
      <c r="I26" s="45"/>
    </row>
    <row r="27" spans="2:9" x14ac:dyDescent="0.25">
      <c r="C27" s="45"/>
      <c r="D27" s="45"/>
      <c r="E27" s="45"/>
      <c r="F27" s="45"/>
      <c r="G27" s="45"/>
      <c r="H27" s="45"/>
      <c r="I27" s="45"/>
    </row>
    <row r="32" spans="2:9" ht="24" x14ac:dyDescent="0.35">
      <c r="B32" s="19"/>
      <c r="C32" s="19"/>
      <c r="D32" s="46" t="s">
        <v>16</v>
      </c>
      <c r="E32" s="46"/>
      <c r="F32" s="46"/>
      <c r="G32" s="46"/>
      <c r="H32" s="46"/>
      <c r="I32" s="46"/>
    </row>
    <row r="36" spans="2:9" x14ac:dyDescent="0.25">
      <c r="B36" s="20" t="s">
        <v>1</v>
      </c>
      <c r="C36" s="20" t="s">
        <v>2</v>
      </c>
      <c r="D36" s="20" t="s">
        <v>3</v>
      </c>
      <c r="E36" s="20" t="s">
        <v>4</v>
      </c>
      <c r="F36" s="20" t="s">
        <v>5</v>
      </c>
      <c r="G36" s="20" t="s">
        <v>4</v>
      </c>
      <c r="H36" s="20" t="s">
        <v>6</v>
      </c>
      <c r="I36" s="20" t="s">
        <v>4</v>
      </c>
    </row>
    <row r="37" spans="2:9" ht="16.5" x14ac:dyDescent="0.3">
      <c r="B37" s="21"/>
      <c r="C37" s="21"/>
      <c r="D37" s="21"/>
      <c r="E37" s="21"/>
      <c r="F37" s="21"/>
      <c r="G37" s="21"/>
      <c r="H37" s="21"/>
      <c r="I37" s="21"/>
    </row>
    <row r="38" spans="2:9" ht="18" x14ac:dyDescent="0.25">
      <c r="B38" s="22" t="s">
        <v>7</v>
      </c>
      <c r="C38" s="23">
        <f>+C39+C40+C41</f>
        <v>68020003354</v>
      </c>
      <c r="D38" s="23">
        <f>+D39+D40+D41</f>
        <v>41850503455.479996</v>
      </c>
      <c r="E38" s="24">
        <f>+D38/C38</f>
        <v>0.61526758882494126</v>
      </c>
      <c r="F38" s="23">
        <f>+F39+F40+F41</f>
        <v>32892880645.25</v>
      </c>
      <c r="G38" s="24">
        <f>+F38/C38</f>
        <v>0.48357658076057258</v>
      </c>
      <c r="H38" s="23">
        <f>+H39+H40+H41</f>
        <v>32887543495.25</v>
      </c>
      <c r="I38" s="24">
        <f>+H38/C38</f>
        <v>0.48349811634221285</v>
      </c>
    </row>
    <row r="39" spans="2:9" ht="16.5" x14ac:dyDescent="0.3">
      <c r="B39" s="25" t="s">
        <v>8</v>
      </c>
      <c r="C39" s="26">
        <v>32088405776</v>
      </c>
      <c r="D39" s="26">
        <v>19280083254.599998</v>
      </c>
      <c r="E39" s="27">
        <f t="shared" ref="E39:E41" si="4">+D39/C39</f>
        <v>0.60084266539100617</v>
      </c>
      <c r="F39" s="26">
        <v>18962630630.599998</v>
      </c>
      <c r="G39" s="27">
        <f t="shared" ref="G39:G41" si="5">+F39/C39</f>
        <v>0.59094960226359361</v>
      </c>
      <c r="H39" s="26">
        <v>18962630630.599998</v>
      </c>
      <c r="I39" s="27">
        <f t="shared" ref="I39:I41" si="6">+H39/C39</f>
        <v>0.59094960226359361</v>
      </c>
    </row>
    <row r="40" spans="2:9" ht="16.5" x14ac:dyDescent="0.3">
      <c r="B40" s="25" t="s">
        <v>9</v>
      </c>
      <c r="C40" s="26">
        <v>6773152914</v>
      </c>
      <c r="D40" s="26">
        <v>4439125943.2399998</v>
      </c>
      <c r="E40" s="27">
        <f t="shared" si="4"/>
        <v>0.65540022491805794</v>
      </c>
      <c r="F40" s="26">
        <v>3006390426.3699999</v>
      </c>
      <c r="G40" s="27">
        <f t="shared" si="5"/>
        <v>0.44386867748930314</v>
      </c>
      <c r="H40" s="26">
        <v>3001053276.3699999</v>
      </c>
      <c r="I40" s="27">
        <f t="shared" si="6"/>
        <v>0.44308069144089013</v>
      </c>
    </row>
    <row r="41" spans="2:9" ht="16.5" x14ac:dyDescent="0.3">
      <c r="B41" s="25" t="s">
        <v>10</v>
      </c>
      <c r="C41" s="26">
        <v>29158444664</v>
      </c>
      <c r="D41" s="26">
        <v>18131294257.639999</v>
      </c>
      <c r="E41" s="27">
        <f t="shared" si="4"/>
        <v>0.62181966379110432</v>
      </c>
      <c r="F41" s="26">
        <v>10923859588.280001</v>
      </c>
      <c r="G41" s="27">
        <f t="shared" si="5"/>
        <v>0.37463793813964869</v>
      </c>
      <c r="H41" s="26">
        <v>10923859588.280001</v>
      </c>
      <c r="I41" s="27">
        <f t="shared" si="6"/>
        <v>0.37463793813964869</v>
      </c>
    </row>
    <row r="42" spans="2:9" ht="16.5" x14ac:dyDescent="0.3">
      <c r="B42" s="21"/>
      <c r="C42" s="21"/>
      <c r="D42" s="21"/>
      <c r="E42" s="21"/>
      <c r="F42" s="21"/>
      <c r="G42" s="21"/>
      <c r="H42" s="26"/>
      <c r="I42" s="21"/>
    </row>
    <row r="43" spans="2:9" ht="16.5" x14ac:dyDescent="0.3">
      <c r="B43" s="21"/>
      <c r="C43" s="21"/>
      <c r="D43" s="21"/>
      <c r="E43" s="21"/>
      <c r="F43" s="21"/>
      <c r="G43" s="21"/>
      <c r="H43" s="26"/>
      <c r="I43" s="21"/>
    </row>
    <row r="44" spans="2:9" ht="18" x14ac:dyDescent="0.25">
      <c r="B44" s="22" t="s">
        <v>12</v>
      </c>
      <c r="C44" s="28">
        <v>25472214192</v>
      </c>
      <c r="D44" s="28">
        <v>12006016587.440001</v>
      </c>
      <c r="E44" s="24">
        <f>+D44/C44</f>
        <v>0.47133776816350353</v>
      </c>
      <c r="F44" s="28">
        <v>7161176949.3600006</v>
      </c>
      <c r="G44" s="24">
        <f>+F44/C44</f>
        <v>0.28113680637975691</v>
      </c>
      <c r="H44" s="28">
        <v>7161176949.3600006</v>
      </c>
      <c r="I44" s="24">
        <f t="shared" ref="I44" si="7">+H44/C44</f>
        <v>0.28113680637975691</v>
      </c>
    </row>
    <row r="45" spans="2:9" ht="16.5" x14ac:dyDescent="0.3">
      <c r="B45" s="21"/>
      <c r="C45" s="21"/>
      <c r="D45" s="21"/>
      <c r="E45" s="21"/>
      <c r="F45" s="26"/>
      <c r="G45" s="21"/>
      <c r="H45" s="26"/>
      <c r="I45" s="21"/>
    </row>
    <row r="46" spans="2:9" ht="18" x14ac:dyDescent="0.25">
      <c r="B46" s="29" t="s">
        <v>13</v>
      </c>
      <c r="C46" s="30">
        <f>+C44+C38</f>
        <v>93492217546</v>
      </c>
      <c r="D46" s="30">
        <f>+D44+D38</f>
        <v>53856520042.919998</v>
      </c>
      <c r="E46" s="31">
        <f>+D46/C46</f>
        <v>0.57605350965626134</v>
      </c>
      <c r="F46" s="30">
        <f>+F44+F38</f>
        <v>40054057594.610001</v>
      </c>
      <c r="G46" s="31">
        <f>+F46/C46</f>
        <v>0.42842130228542946</v>
      </c>
      <c r="H46" s="30">
        <f>+H44+H38</f>
        <v>40048720444.610001</v>
      </c>
      <c r="I46" s="31">
        <f t="shared" ref="I46" si="8">+H46/C46</f>
        <v>0.4283642157156583</v>
      </c>
    </row>
    <row r="48" spans="2:9" x14ac:dyDescent="0.25">
      <c r="E48" s="32"/>
    </row>
    <row r="49" spans="2:9" x14ac:dyDescent="0.25">
      <c r="E49" s="32"/>
    </row>
    <row r="50" spans="2:9" x14ac:dyDescent="0.25">
      <c r="E50" s="32"/>
    </row>
    <row r="54" spans="2:9" ht="24" x14ac:dyDescent="0.35">
      <c r="D54" s="46" t="s">
        <v>16</v>
      </c>
      <c r="E54" s="46"/>
      <c r="F54" s="46"/>
      <c r="G54" s="46"/>
      <c r="H54" s="46"/>
      <c r="I54" s="46"/>
    </row>
    <row r="58" spans="2:9" ht="16.5" x14ac:dyDescent="0.3">
      <c r="B58" s="2"/>
      <c r="C58" s="2"/>
      <c r="D58" s="2"/>
      <c r="E58" s="2"/>
      <c r="F58" s="2"/>
      <c r="G58" s="2"/>
      <c r="H58" s="2"/>
      <c r="I58" s="2"/>
    </row>
    <row r="59" spans="2:9" ht="21" customHeight="1" x14ac:dyDescent="0.25">
      <c r="B59" s="33" t="s">
        <v>1</v>
      </c>
      <c r="C59" s="33" t="s">
        <v>2</v>
      </c>
      <c r="D59" s="33" t="s">
        <v>3</v>
      </c>
      <c r="E59" s="33" t="s">
        <v>14</v>
      </c>
      <c r="F59" s="33" t="s">
        <v>5</v>
      </c>
      <c r="G59" s="33" t="s">
        <v>14</v>
      </c>
      <c r="H59" s="33" t="s">
        <v>6</v>
      </c>
      <c r="I59" s="33" t="s">
        <v>14</v>
      </c>
    </row>
    <row r="60" spans="2:9" ht="16.5" x14ac:dyDescent="0.3">
      <c r="B60" s="4"/>
      <c r="C60" s="4"/>
      <c r="D60" s="4"/>
      <c r="E60" s="4"/>
      <c r="F60" s="4"/>
      <c r="G60" s="4"/>
      <c r="H60" s="4"/>
      <c r="I60" s="4"/>
    </row>
    <row r="61" spans="2:9" ht="18" x14ac:dyDescent="0.25">
      <c r="B61" s="13" t="s">
        <v>7</v>
      </c>
      <c r="C61" s="34">
        <f>+C62+C63+C64</f>
        <v>288390882668</v>
      </c>
      <c r="D61" s="34">
        <f>+D62+D63+D64</f>
        <v>182573848677.20999</v>
      </c>
      <c r="E61" s="15">
        <f>+D61/C61</f>
        <v>0.63307774152968566</v>
      </c>
      <c r="F61" s="34">
        <f>+F62+F63+F64</f>
        <v>138880206478.29999</v>
      </c>
      <c r="G61" s="15">
        <f>+F61/C61</f>
        <v>0.48156933809235919</v>
      </c>
      <c r="H61" s="34">
        <f>+H62+H63+H64</f>
        <v>138837699369.70001</v>
      </c>
      <c r="I61" s="15">
        <f>+H61/C61</f>
        <v>0.48142194401316113</v>
      </c>
    </row>
    <row r="62" spans="2:9" ht="16.5" x14ac:dyDescent="0.3">
      <c r="B62" s="6" t="s">
        <v>8</v>
      </c>
      <c r="C62" s="7">
        <v>141999725250</v>
      </c>
      <c r="D62" s="7">
        <v>73420123840.519989</v>
      </c>
      <c r="E62" s="8">
        <f t="shared" ref="E62:E64" si="9">+D62/C62</f>
        <v>0.51704412604502548</v>
      </c>
      <c r="F62" s="7">
        <v>73054504237.519989</v>
      </c>
      <c r="G62" s="8">
        <f t="shared" ref="G62:G64" si="10">+F62/C62</f>
        <v>0.51446933512654802</v>
      </c>
      <c r="H62" s="7">
        <v>73054504237.519989</v>
      </c>
      <c r="I62" s="8">
        <f t="shared" ref="I62:I64" si="11">+H62/C62</f>
        <v>0.51446933512654802</v>
      </c>
    </row>
    <row r="63" spans="2:9" ht="16.5" x14ac:dyDescent="0.3">
      <c r="B63" s="6" t="s">
        <v>9</v>
      </c>
      <c r="C63" s="7">
        <v>54200000000</v>
      </c>
      <c r="D63" s="7">
        <v>46829860226.550003</v>
      </c>
      <c r="E63" s="8">
        <f t="shared" si="9"/>
        <v>0.86401956137546132</v>
      </c>
      <c r="F63" s="7">
        <v>23974753801.23</v>
      </c>
      <c r="G63" s="8">
        <f t="shared" si="10"/>
        <v>0.44233863101900367</v>
      </c>
      <c r="H63" s="7">
        <v>23962203219.349998</v>
      </c>
      <c r="I63" s="8">
        <f t="shared" si="11"/>
        <v>0.44210707046771214</v>
      </c>
    </row>
    <row r="64" spans="2:9" ht="16.5" x14ac:dyDescent="0.3">
      <c r="B64" s="6" t="s">
        <v>10</v>
      </c>
      <c r="C64" s="7">
        <v>92191157418</v>
      </c>
      <c r="D64" s="7">
        <v>62323864610.139999</v>
      </c>
      <c r="E64" s="8">
        <f t="shared" si="9"/>
        <v>0.6760286599674632</v>
      </c>
      <c r="F64" s="7">
        <v>41850948439.550003</v>
      </c>
      <c r="G64" s="8">
        <f t="shared" si="10"/>
        <v>0.45395837965018054</v>
      </c>
      <c r="H64" s="7">
        <v>41820991912.830002</v>
      </c>
      <c r="I64" s="8">
        <f t="shared" si="11"/>
        <v>0.45363344038746822</v>
      </c>
    </row>
    <row r="65" spans="2:9" ht="16.5" x14ac:dyDescent="0.3">
      <c r="B65" s="4"/>
      <c r="C65" s="4"/>
      <c r="D65" s="4"/>
      <c r="E65" s="12"/>
      <c r="F65" s="4"/>
      <c r="G65" s="12"/>
      <c r="H65" s="4"/>
      <c r="I65" s="12"/>
    </row>
    <row r="66" spans="2:9" ht="16.5" x14ac:dyDescent="0.3">
      <c r="B66" s="4"/>
      <c r="C66" s="4"/>
      <c r="D66" s="4"/>
      <c r="E66" s="12"/>
      <c r="F66" s="4"/>
      <c r="G66" s="12"/>
      <c r="H66" s="4"/>
      <c r="I66" s="12"/>
    </row>
    <row r="67" spans="2:9" ht="18" x14ac:dyDescent="0.25">
      <c r="B67" s="13" t="s">
        <v>12</v>
      </c>
      <c r="C67" s="14">
        <v>41427391319</v>
      </c>
      <c r="D67" s="14">
        <v>30464161027.919998</v>
      </c>
      <c r="E67" s="15">
        <f>+D67/C67</f>
        <v>0.73536276502035269</v>
      </c>
      <c r="F67" s="14">
        <v>8978950030.5900002</v>
      </c>
      <c r="G67" s="15">
        <f>+F67/C67</f>
        <v>0.21673945051113924</v>
      </c>
      <c r="H67" s="14">
        <v>8926595972.0900002</v>
      </c>
      <c r="I67" s="15">
        <f>+H67/C67</f>
        <v>0.21547569585912985</v>
      </c>
    </row>
    <row r="68" spans="2:9" ht="16.5" x14ac:dyDescent="0.3">
      <c r="B68" s="4"/>
      <c r="C68" s="4"/>
      <c r="D68" s="4"/>
      <c r="E68" s="12"/>
      <c r="F68" s="4"/>
      <c r="G68" s="12"/>
      <c r="H68" s="4"/>
      <c r="I68" s="12"/>
    </row>
    <row r="69" spans="2:9" ht="18" x14ac:dyDescent="0.25">
      <c r="B69" s="16" t="s">
        <v>13</v>
      </c>
      <c r="C69" s="17">
        <f>+C67+C61</f>
        <v>329818273987</v>
      </c>
      <c r="D69" s="17">
        <f>+D67+D61</f>
        <v>213038009705.13</v>
      </c>
      <c r="E69" s="18">
        <f>+D69/C69</f>
        <v>0.64592542775094097</v>
      </c>
      <c r="F69" s="17">
        <f>+F67+F61</f>
        <v>147859156508.88998</v>
      </c>
      <c r="G69" s="18">
        <f>+F69/C69</f>
        <v>0.44830492477417411</v>
      </c>
      <c r="H69" s="17">
        <f>+H67+H61</f>
        <v>147764295341.79001</v>
      </c>
      <c r="I69" s="18">
        <f>+H69/C69</f>
        <v>0.44801730830601044</v>
      </c>
    </row>
    <row r="77" spans="2:9" ht="24" x14ac:dyDescent="0.35">
      <c r="B77" s="19"/>
      <c r="C77" s="19"/>
      <c r="D77" s="46" t="s">
        <v>16</v>
      </c>
      <c r="E77" s="46"/>
      <c r="F77" s="46"/>
      <c r="G77" s="46"/>
      <c r="H77" s="46"/>
      <c r="I77" s="46"/>
    </row>
    <row r="81" spans="2:9" x14ac:dyDescent="0.25">
      <c r="B81" s="20" t="s">
        <v>1</v>
      </c>
      <c r="C81" s="20" t="s">
        <v>2</v>
      </c>
      <c r="D81" s="20" t="s">
        <v>3</v>
      </c>
      <c r="E81" s="20" t="s">
        <v>4</v>
      </c>
      <c r="F81" s="20" t="s">
        <v>5</v>
      </c>
      <c r="G81" s="20" t="s">
        <v>4</v>
      </c>
      <c r="H81" s="20" t="s">
        <v>6</v>
      </c>
      <c r="I81" s="20" t="s">
        <v>4</v>
      </c>
    </row>
    <row r="82" spans="2:9" ht="16.5" x14ac:dyDescent="0.3">
      <c r="B82" s="21"/>
      <c r="C82" s="21"/>
      <c r="D82" s="21"/>
      <c r="E82" s="21"/>
      <c r="F82" s="21"/>
      <c r="G82" s="21"/>
      <c r="H82" s="21"/>
      <c r="I82" s="21"/>
    </row>
    <row r="83" spans="2:9" ht="18" x14ac:dyDescent="0.25">
      <c r="B83" s="35" t="s">
        <v>7</v>
      </c>
      <c r="C83" s="36">
        <f>+C84+C85+C86+C87</f>
        <v>1071259990266</v>
      </c>
      <c r="D83" s="36">
        <f>+D84+D85+D86+D87</f>
        <v>613655118449.75</v>
      </c>
      <c r="E83" s="37">
        <f>+D83/C83</f>
        <v>0.57283490844960605</v>
      </c>
      <c r="F83" s="36">
        <f>+F84+F85+F86+F87</f>
        <v>556660131661.52002</v>
      </c>
      <c r="G83" s="37">
        <f>+F83/C83</f>
        <v>0.51963121624965958</v>
      </c>
      <c r="H83" s="36">
        <f>+H84+H85+H86+H87</f>
        <v>542896212111.44006</v>
      </c>
      <c r="I83" s="37">
        <f>+H83/C83</f>
        <v>0.50678286974634035</v>
      </c>
    </row>
    <row r="84" spans="2:9" ht="16.5" x14ac:dyDescent="0.3">
      <c r="B84" s="25" t="s">
        <v>8</v>
      </c>
      <c r="C84" s="26">
        <v>796458877868</v>
      </c>
      <c r="D84" s="26">
        <v>432185311693.92999</v>
      </c>
      <c r="E84" s="27">
        <f t="shared" ref="E84:E87" si="12">+D84/C84</f>
        <v>0.54263355422796555</v>
      </c>
      <c r="F84" s="26">
        <v>427398424273.53003</v>
      </c>
      <c r="G84" s="27">
        <f t="shared" ref="G84:G87" si="13">+F84/C84</f>
        <v>0.53662334133007716</v>
      </c>
      <c r="H84" s="26">
        <v>421628159244.63</v>
      </c>
      <c r="I84" s="27">
        <f t="shared" ref="I84:I87" si="14">+H84/C84</f>
        <v>0.52937844119870303</v>
      </c>
    </row>
    <row r="85" spans="2:9" ht="16.5" x14ac:dyDescent="0.3">
      <c r="B85" s="25" t="s">
        <v>9</v>
      </c>
      <c r="C85" s="26">
        <v>133261264410</v>
      </c>
      <c r="D85" s="26">
        <v>97582484395.990005</v>
      </c>
      <c r="E85" s="27">
        <f t="shared" si="12"/>
        <v>0.73226443429023447</v>
      </c>
      <c r="F85" s="26">
        <v>76574635106.680008</v>
      </c>
      <c r="G85" s="27">
        <f t="shared" si="13"/>
        <v>0.57462035532760414</v>
      </c>
      <c r="H85" s="26">
        <v>75634272957.910004</v>
      </c>
      <c r="I85" s="27">
        <f t="shared" si="14"/>
        <v>0.56756382503777569</v>
      </c>
    </row>
    <row r="86" spans="2:9" ht="16.5" x14ac:dyDescent="0.3">
      <c r="B86" s="25" t="s">
        <v>10</v>
      </c>
      <c r="C86" s="26">
        <v>53188285163</v>
      </c>
      <c r="D86" s="26">
        <v>29294048555.919998</v>
      </c>
      <c r="E86" s="27">
        <f t="shared" si="12"/>
        <v>0.55076129012518282</v>
      </c>
      <c r="F86" s="26">
        <v>17475234510.330002</v>
      </c>
      <c r="G86" s="27">
        <f t="shared" si="13"/>
        <v>0.32855420054953205</v>
      </c>
      <c r="H86" s="26">
        <v>15146697933</v>
      </c>
      <c r="I86" s="27">
        <f t="shared" si="14"/>
        <v>0.28477507568784483</v>
      </c>
    </row>
    <row r="87" spans="2:9" ht="33" x14ac:dyDescent="0.3">
      <c r="B87" s="38" t="s">
        <v>15</v>
      </c>
      <c r="C87" s="9">
        <v>88351562825</v>
      </c>
      <c r="D87" s="9">
        <v>54593273803.910004</v>
      </c>
      <c r="E87" s="39">
        <f t="shared" si="12"/>
        <v>0.61790954294769151</v>
      </c>
      <c r="F87" s="9">
        <v>35211837770.979996</v>
      </c>
      <c r="G87" s="39">
        <f t="shared" si="13"/>
        <v>0.39854233071943396</v>
      </c>
      <c r="H87" s="26">
        <v>30487081975.900002</v>
      </c>
      <c r="I87" s="40">
        <f t="shared" si="14"/>
        <v>0.34506556535153177</v>
      </c>
    </row>
    <row r="88" spans="2:9" ht="16.5" x14ac:dyDescent="0.3">
      <c r="B88" s="21"/>
      <c r="C88" s="21"/>
      <c r="D88" s="21"/>
      <c r="E88" s="21"/>
      <c r="F88" s="21"/>
      <c r="G88" s="21"/>
      <c r="H88" s="26"/>
      <c r="I88" s="21"/>
    </row>
    <row r="89" spans="2:9" ht="18" x14ac:dyDescent="0.25">
      <c r="B89" s="35" t="s">
        <v>12</v>
      </c>
      <c r="C89" s="41">
        <v>2697052230</v>
      </c>
      <c r="D89" s="41">
        <v>968307030</v>
      </c>
      <c r="E89" s="37">
        <f>+D89/C89</f>
        <v>0.35902420399177809</v>
      </c>
      <c r="F89" s="41">
        <v>445313459</v>
      </c>
      <c r="G89" s="37">
        <f>+F89/C89</f>
        <v>0.16511117361638933</v>
      </c>
      <c r="H89" s="41">
        <v>445313459</v>
      </c>
      <c r="I89" s="37">
        <f>+H89/C89</f>
        <v>0.16511117361638933</v>
      </c>
    </row>
    <row r="90" spans="2:9" ht="16.5" x14ac:dyDescent="0.3">
      <c r="B90" s="21"/>
      <c r="C90" s="21"/>
      <c r="D90" s="21"/>
      <c r="E90" s="21"/>
      <c r="F90" s="26"/>
      <c r="G90" s="21"/>
      <c r="H90" s="26"/>
      <c r="I90" s="21"/>
    </row>
    <row r="91" spans="2:9" ht="18" x14ac:dyDescent="0.25">
      <c r="B91" s="29" t="s">
        <v>13</v>
      </c>
      <c r="C91" s="30">
        <f>+C89+C83</f>
        <v>1073957042496</v>
      </c>
      <c r="D91" s="30">
        <f>+D89+D83</f>
        <v>614623425479.75</v>
      </c>
      <c r="E91" s="31">
        <f>+D91/C91</f>
        <v>0.57229796086749829</v>
      </c>
      <c r="F91" s="30">
        <f>+F89+F83</f>
        <v>557105445120.52002</v>
      </c>
      <c r="G91" s="31">
        <f>+F91/C91</f>
        <v>0.51874090217402247</v>
      </c>
      <c r="H91" s="30">
        <f>+H89+H83</f>
        <v>543341525570.44006</v>
      </c>
      <c r="I91" s="31">
        <f>+H91/C91</f>
        <v>0.50592482200931588</v>
      </c>
    </row>
    <row r="100" spans="2:9" ht="24" x14ac:dyDescent="0.35">
      <c r="D100" s="46" t="s">
        <v>16</v>
      </c>
      <c r="E100" s="46"/>
      <c r="F100" s="46"/>
      <c r="G100" s="46"/>
      <c r="H100" s="46"/>
      <c r="I100" s="46"/>
    </row>
    <row r="104" spans="2:9" ht="16.5" x14ac:dyDescent="0.3">
      <c r="B104" s="2"/>
      <c r="C104" s="2"/>
      <c r="D104" s="2"/>
      <c r="E104" s="2"/>
      <c r="F104" s="2"/>
      <c r="G104" s="2"/>
      <c r="H104" s="2"/>
      <c r="I104" s="2"/>
    </row>
    <row r="105" spans="2:9" ht="23.25" customHeight="1" x14ac:dyDescent="0.25">
      <c r="B105" s="33" t="s">
        <v>1</v>
      </c>
      <c r="C105" s="20" t="s">
        <v>2</v>
      </c>
      <c r="D105" s="20" t="s">
        <v>3</v>
      </c>
      <c r="E105" s="20" t="s">
        <v>4</v>
      </c>
      <c r="F105" s="20" t="s">
        <v>5</v>
      </c>
      <c r="G105" s="20" t="s">
        <v>4</v>
      </c>
      <c r="H105" s="20" t="s">
        <v>6</v>
      </c>
      <c r="I105" s="20" t="s">
        <v>4</v>
      </c>
    </row>
    <row r="106" spans="2:9" ht="16.5" x14ac:dyDescent="0.3">
      <c r="B106" s="4"/>
      <c r="C106" s="4"/>
      <c r="D106" s="4"/>
      <c r="E106" s="4"/>
      <c r="F106" s="4"/>
      <c r="G106" s="4"/>
      <c r="H106" s="4"/>
      <c r="I106" s="4"/>
    </row>
    <row r="107" spans="2:9" ht="18" x14ac:dyDescent="0.25">
      <c r="B107" s="13" t="s">
        <v>7</v>
      </c>
      <c r="C107" s="34">
        <f>+C108+C109+C110</f>
        <v>47968335661</v>
      </c>
      <c r="D107" s="34">
        <f>+D108+D109+D110</f>
        <v>39512224379.970001</v>
      </c>
      <c r="E107" s="15">
        <f>+D107/C107</f>
        <v>0.8237147242132663</v>
      </c>
      <c r="F107" s="34">
        <f>+F108+F109+F110</f>
        <v>26771815677.549999</v>
      </c>
      <c r="G107" s="15">
        <f>+F107/C107</f>
        <v>0.55811433331251592</v>
      </c>
      <c r="H107" s="34">
        <f>+H108+H109+H110</f>
        <v>26621906794.860001</v>
      </c>
      <c r="I107" s="15">
        <f>+H107/C107</f>
        <v>0.55498917000167214</v>
      </c>
    </row>
    <row r="108" spans="2:9" ht="16.5" x14ac:dyDescent="0.3">
      <c r="B108" s="6" t="s">
        <v>8</v>
      </c>
      <c r="C108" s="7">
        <v>26712401089</v>
      </c>
      <c r="D108" s="7">
        <v>20401555884</v>
      </c>
      <c r="E108" s="8">
        <f t="shared" ref="E108:E110" si="15">+D108/C108</f>
        <v>0.76374848580726173</v>
      </c>
      <c r="F108" s="7">
        <v>15046115872</v>
      </c>
      <c r="G108" s="8">
        <f t="shared" ref="G108:G110" si="16">+F108/C108</f>
        <v>0.56326332559433967</v>
      </c>
      <c r="H108" s="7">
        <v>15015597548</v>
      </c>
      <c r="I108" s="8">
        <f t="shared" ref="I108:I110" si="17">+H108/C108</f>
        <v>0.56212084784034366</v>
      </c>
    </row>
    <row r="109" spans="2:9" ht="16.5" x14ac:dyDescent="0.3">
      <c r="B109" s="6" t="s">
        <v>9</v>
      </c>
      <c r="C109" s="7">
        <v>6293897913</v>
      </c>
      <c r="D109" s="7">
        <v>5236973216.3999996</v>
      </c>
      <c r="E109" s="8">
        <f t="shared" si="15"/>
        <v>0.83207152209810553</v>
      </c>
      <c r="F109" s="7">
        <v>3010527118.98</v>
      </c>
      <c r="G109" s="8">
        <f t="shared" si="16"/>
        <v>0.47832474574488704</v>
      </c>
      <c r="H109" s="7">
        <v>2891136560.29</v>
      </c>
      <c r="I109" s="8">
        <f t="shared" si="17"/>
        <v>0.45935549007211868</v>
      </c>
    </row>
    <row r="110" spans="2:9" ht="16.5" x14ac:dyDescent="0.3">
      <c r="B110" s="6" t="s">
        <v>10</v>
      </c>
      <c r="C110" s="7">
        <v>14962036659</v>
      </c>
      <c r="D110" s="7">
        <v>13873695279.57</v>
      </c>
      <c r="E110" s="8">
        <f t="shared" si="15"/>
        <v>0.9272598106638551</v>
      </c>
      <c r="F110" s="7">
        <v>8715172686.5699997</v>
      </c>
      <c r="G110" s="8">
        <f t="shared" si="16"/>
        <v>0.58248571937080695</v>
      </c>
      <c r="H110" s="7">
        <v>8715172686.5699997</v>
      </c>
      <c r="I110" s="8">
        <f t="shared" si="17"/>
        <v>0.58248571937080695</v>
      </c>
    </row>
    <row r="111" spans="2:9" ht="16.5" x14ac:dyDescent="0.3">
      <c r="B111" s="4"/>
      <c r="C111" s="4"/>
      <c r="D111" s="4"/>
      <c r="E111" s="12"/>
      <c r="F111" s="4"/>
      <c r="G111" s="12"/>
      <c r="H111" s="4"/>
      <c r="I111" s="12"/>
    </row>
    <row r="112" spans="2:9" ht="18" x14ac:dyDescent="0.25">
      <c r="B112" s="13" t="s">
        <v>12</v>
      </c>
      <c r="C112" s="14">
        <v>5910365208</v>
      </c>
      <c r="D112" s="14">
        <v>5256413055</v>
      </c>
      <c r="E112" s="15">
        <f>+D112/C112</f>
        <v>0.88935503475913125</v>
      </c>
      <c r="F112" s="14">
        <v>2509046955</v>
      </c>
      <c r="G112" s="15">
        <f>+F112/C112</f>
        <v>0.42451639902114152</v>
      </c>
      <c r="H112" s="14">
        <v>2509046955</v>
      </c>
      <c r="I112" s="15">
        <f>+H112/C112</f>
        <v>0.42451639902114152</v>
      </c>
    </row>
    <row r="113" spans="2:9" ht="16.5" x14ac:dyDescent="0.3">
      <c r="B113" s="4"/>
      <c r="C113" s="4"/>
      <c r="D113" s="4"/>
      <c r="E113" s="12"/>
      <c r="F113" s="4"/>
      <c r="G113" s="12"/>
      <c r="H113" s="4"/>
      <c r="I113" s="12"/>
    </row>
    <row r="114" spans="2:9" ht="18" x14ac:dyDescent="0.25">
      <c r="B114" s="16" t="s">
        <v>13</v>
      </c>
      <c r="C114" s="17">
        <f>+C107+C112</f>
        <v>53878700869</v>
      </c>
      <c r="D114" s="17">
        <f>+D107+D112</f>
        <v>44768637434.970001</v>
      </c>
      <c r="E114" s="18">
        <f>+D114/C114</f>
        <v>0.83091531000014096</v>
      </c>
      <c r="F114" s="17">
        <f>+F107+F112</f>
        <v>29280862632.549999</v>
      </c>
      <c r="G114" s="18">
        <f>+F114/C114</f>
        <v>0.5434589579979503</v>
      </c>
      <c r="H114" s="17">
        <f>+H107+H112</f>
        <v>29130953749.860001</v>
      </c>
      <c r="I114" s="18">
        <f>+H114/C114</f>
        <v>0.54067661766174802</v>
      </c>
    </row>
    <row r="122" spans="2:9" ht="24" x14ac:dyDescent="0.35">
      <c r="D122" s="46" t="s">
        <v>16</v>
      </c>
      <c r="E122" s="46"/>
      <c r="F122" s="46"/>
      <c r="G122" s="46"/>
      <c r="H122" s="46"/>
      <c r="I122" s="46"/>
    </row>
    <row r="126" spans="2:9" ht="16.5" x14ac:dyDescent="0.3">
      <c r="B126" s="2"/>
      <c r="C126" s="2"/>
      <c r="D126" s="2"/>
      <c r="E126" s="2"/>
      <c r="F126" s="2"/>
      <c r="G126" s="2"/>
      <c r="H126" s="2"/>
      <c r="I126" s="2"/>
    </row>
    <row r="127" spans="2:9" ht="22.5" customHeight="1" x14ac:dyDescent="0.25">
      <c r="B127" s="33" t="s">
        <v>1</v>
      </c>
      <c r="C127" s="20" t="s">
        <v>2</v>
      </c>
      <c r="D127" s="20" t="s">
        <v>3</v>
      </c>
      <c r="E127" s="20" t="s">
        <v>4</v>
      </c>
      <c r="F127" s="20" t="s">
        <v>5</v>
      </c>
      <c r="G127" s="20" t="s">
        <v>4</v>
      </c>
      <c r="H127" s="20" t="s">
        <v>6</v>
      </c>
      <c r="I127" s="20" t="s">
        <v>4</v>
      </c>
    </row>
    <row r="128" spans="2:9" ht="16.5" x14ac:dyDescent="0.3">
      <c r="B128" s="4"/>
      <c r="C128" s="4"/>
      <c r="D128" s="4"/>
      <c r="E128" s="4"/>
      <c r="F128" s="4"/>
      <c r="G128" s="4"/>
      <c r="H128" s="4"/>
      <c r="I128" s="4"/>
    </row>
    <row r="129" spans="2:9" ht="18" x14ac:dyDescent="0.25">
      <c r="B129" s="13" t="s">
        <v>7</v>
      </c>
      <c r="C129" s="34">
        <f>+C130+C131+C132</f>
        <v>670484958860</v>
      </c>
      <c r="D129" s="34">
        <f>+D130+D131+D132</f>
        <v>495014166547.92999</v>
      </c>
      <c r="E129" s="15">
        <f>+D129/C129</f>
        <v>0.73829272380633815</v>
      </c>
      <c r="F129" s="34">
        <f>+F130+F131+F132</f>
        <v>237498222731.78</v>
      </c>
      <c r="G129" s="15">
        <f>+F129/C129</f>
        <v>0.35421856910196636</v>
      </c>
      <c r="H129" s="34">
        <f>+H130+H131+H132</f>
        <v>237494782082.78</v>
      </c>
      <c r="I129" s="15">
        <f>+H129/C129</f>
        <v>0.35421343751928952</v>
      </c>
    </row>
    <row r="130" spans="2:9" ht="16.5" x14ac:dyDescent="0.3">
      <c r="B130" s="6" t="s">
        <v>8</v>
      </c>
      <c r="C130" s="7">
        <v>21701719899</v>
      </c>
      <c r="D130" s="7">
        <v>12215654719</v>
      </c>
      <c r="E130" s="8">
        <f t="shared" ref="E130:E132" si="18">+D130/C130</f>
        <v>0.5628887837393427</v>
      </c>
      <c r="F130" s="7">
        <v>11321884300.200001</v>
      </c>
      <c r="G130" s="8">
        <f t="shared" ref="G130:G132" si="19">+F130/C130</f>
        <v>0.52170447102313333</v>
      </c>
      <c r="H130" s="7">
        <v>11318443651.200001</v>
      </c>
      <c r="I130" s="8">
        <f t="shared" ref="I130:I132" si="20">+H130/C130</f>
        <v>0.52154592833545632</v>
      </c>
    </row>
    <row r="131" spans="2:9" ht="16.5" x14ac:dyDescent="0.3">
      <c r="B131" s="6" t="s">
        <v>9</v>
      </c>
      <c r="C131" s="7">
        <v>73119068150</v>
      </c>
      <c r="D131" s="7">
        <v>49703899513.719994</v>
      </c>
      <c r="E131" s="8">
        <f t="shared" si="18"/>
        <v>0.67976658854233485</v>
      </c>
      <c r="F131" s="7">
        <v>26456888372.580002</v>
      </c>
      <c r="G131" s="8">
        <f t="shared" si="19"/>
        <v>0.36183295331807375</v>
      </c>
      <c r="H131" s="7">
        <v>26456888372.580002</v>
      </c>
      <c r="I131" s="8">
        <f t="shared" si="20"/>
        <v>0.36183295331807375</v>
      </c>
    </row>
    <row r="132" spans="2:9" ht="16.5" x14ac:dyDescent="0.3">
      <c r="B132" s="6" t="s">
        <v>10</v>
      </c>
      <c r="C132" s="7">
        <v>575664170811</v>
      </c>
      <c r="D132" s="7">
        <v>433094612315.21002</v>
      </c>
      <c r="E132" s="8">
        <f t="shared" si="18"/>
        <v>0.75233900992146707</v>
      </c>
      <c r="F132" s="7">
        <v>199719450059</v>
      </c>
      <c r="G132" s="8">
        <f t="shared" si="19"/>
        <v>0.34693743363884144</v>
      </c>
      <c r="H132" s="7">
        <v>199719450059</v>
      </c>
      <c r="I132" s="8">
        <f t="shared" si="20"/>
        <v>0.34693743363884144</v>
      </c>
    </row>
    <row r="133" spans="2:9" ht="16.5" x14ac:dyDescent="0.3">
      <c r="B133" s="4"/>
      <c r="C133" s="4"/>
      <c r="D133" s="4"/>
      <c r="E133" s="12"/>
      <c r="F133" s="4"/>
      <c r="G133" s="12"/>
      <c r="H133" s="4"/>
      <c r="I133" s="12"/>
    </row>
    <row r="134" spans="2:9" ht="18" x14ac:dyDescent="0.25">
      <c r="B134" s="13" t="s">
        <v>12</v>
      </c>
      <c r="C134" s="14">
        <v>357939873646</v>
      </c>
      <c r="D134" s="14">
        <v>118372842098.7</v>
      </c>
      <c r="E134" s="15">
        <f>+D134/C134</f>
        <v>0.3307059392208701</v>
      </c>
      <c r="F134" s="14">
        <v>2344155160.3400002</v>
      </c>
      <c r="G134" s="15">
        <f>+F134/C134</f>
        <v>6.5490193547376426E-3</v>
      </c>
      <c r="H134" s="14">
        <v>2344155160.3400002</v>
      </c>
      <c r="I134" s="15">
        <f>+H134/C134</f>
        <v>6.5490193547376426E-3</v>
      </c>
    </row>
    <row r="135" spans="2:9" ht="16.5" x14ac:dyDescent="0.3">
      <c r="B135" s="4"/>
      <c r="C135" s="4"/>
      <c r="D135" s="4"/>
      <c r="E135" s="12"/>
      <c r="F135" s="4"/>
      <c r="G135" s="12"/>
      <c r="H135" s="4"/>
      <c r="I135" s="12"/>
    </row>
    <row r="136" spans="2:9" ht="18" x14ac:dyDescent="0.25">
      <c r="B136" s="16" t="s">
        <v>13</v>
      </c>
      <c r="C136" s="17">
        <f>+C134+C129</f>
        <v>1028424832506</v>
      </c>
      <c r="D136" s="17">
        <f>+D134+D129</f>
        <v>613387008646.63</v>
      </c>
      <c r="E136" s="18">
        <f>+D136/C136</f>
        <v>0.59643348668659402</v>
      </c>
      <c r="F136" s="17">
        <f>+F134+F129</f>
        <v>239842377892.12</v>
      </c>
      <c r="G136" s="18">
        <f>+F136/C136</f>
        <v>0.23321332810263576</v>
      </c>
      <c r="H136" s="17">
        <f>+H134+H129</f>
        <v>239838937243.12</v>
      </c>
      <c r="I136" s="18">
        <f>+H136/C136</f>
        <v>0.23320998255039777</v>
      </c>
    </row>
  </sheetData>
  <mergeCells count="6">
    <mergeCell ref="D122:I122"/>
    <mergeCell ref="D8:I8"/>
    <mergeCell ref="D32:I32"/>
    <mergeCell ref="D54:I54"/>
    <mergeCell ref="D77:I77"/>
    <mergeCell ref="D100:I100"/>
  </mergeCells>
  <pageMargins left="0.7" right="0.7" top="0.75" bottom="0.75" header="0.3" footer="0.3"/>
  <pageSetup paperSize="9" orientation="portrait" r:id="rId1"/>
  <ignoredErrors>
    <ignoredError sqref="E16:G16 E21 E17:E20 G17:G20 E23:G23 E22 E38:I38 E46 G46 E61:H61 E69:G69 E83:H83 E107:H107 E129:G129 E136:H136 E88:H88 E84:E87 G84:G87 E90:H91 E89 G89 E111:H111 E108:E110 G108:G110 E113:H114 E112 G112 E130:E131 G130:G131 G21:G22 E24:G24" 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A32B00B1C33AD4EA84353F89A0064FA" ma:contentTypeVersion="2" ma:contentTypeDescription="Crear nuevo documento." ma:contentTypeScope="" ma:versionID="5c2b1e08d81a064d52cf7a4b1b157c21">
  <xsd:schema xmlns:xsd="http://www.w3.org/2001/XMLSchema" xmlns:xs="http://www.w3.org/2001/XMLSchema" xmlns:p="http://schemas.microsoft.com/office/2006/metadata/properties" xmlns:ns2="c0be8936-52a6-483a-8244-753b4d7ec91d" xmlns:ns3="ed8180cd-ac85-4e2b-8cde-da93f524e630" xmlns:ns4="81cc8fc0-8d1e-4295-8f37-5d076116407c" targetNamespace="http://schemas.microsoft.com/office/2006/metadata/properties" ma:root="true" ma:fieldsID="4a8a132bfe198da40de5938ccb8c7347" ns2:_="" ns3:_="" ns4:_="">
    <xsd:import namespace="c0be8936-52a6-483a-8244-753b4d7ec91d"/>
    <xsd:import namespace="ed8180cd-ac85-4e2b-8cde-da93f524e630"/>
    <xsd:import namespace="81cc8fc0-8d1e-4295-8f37-5d076116407c"/>
    <xsd:element name="properties">
      <xsd:complexType>
        <xsd:sequence>
          <xsd:element name="documentManagement">
            <xsd:complexType>
              <xsd:all>
                <xsd:element ref="ns2:Anio" minOccurs="0"/>
                <xsd:element ref="ns3:MJCategoriaPresupuesto" minOccurs="0"/>
                <xsd:element ref="ns4:_dlc_DocId" minOccurs="0"/>
                <xsd:element ref="ns4:_dlc_DocIdUrl" minOccurs="0"/>
                <xsd:element ref="ns4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be8936-52a6-483a-8244-753b4d7ec91d" elementFormDefault="qualified">
    <xsd:import namespace="http://schemas.microsoft.com/office/2006/documentManagement/types"/>
    <xsd:import namespace="http://schemas.microsoft.com/office/infopath/2007/PartnerControls"/>
    <xsd:element name="Anio" ma:index="8" nillable="true" ma:displayName="Año" ma:internalName="Anio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8180cd-ac85-4e2b-8cde-da93f524e630" elementFormDefault="qualified">
    <xsd:import namespace="http://schemas.microsoft.com/office/2006/documentManagement/types"/>
    <xsd:import namespace="http://schemas.microsoft.com/office/infopath/2007/PartnerControls"/>
    <xsd:element name="MJCategoriaPresupuesto" ma:index="9" nillable="true" ma:displayName="Categoria" ma:default="Apropiación presupuestal" ma:format="Dropdown" ma:internalName="MJCategoriaPresupuesto">
      <xsd:simpleType>
        <xsd:restriction base="dms:Choice">
          <xsd:enumeration value="Apropiación presupuestal"/>
          <xsd:enumeration value="Informes de ejecución presupuestal"/>
          <xsd:enumeration value="Ejecución Presupuestal"/>
          <xsd:enumeration value="Reserva Presupuestal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cc8fc0-8d1e-4295-8f37-5d076116407c" elementFormDefault="qualified">
    <xsd:import namespace="http://schemas.microsoft.com/office/2006/documentManagement/types"/>
    <xsd:import namespace="http://schemas.microsoft.com/office/infopath/2007/PartnerControls"/>
    <xsd:element name="_dlc_DocId" ma:index="10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11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2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JCategoriaPresupuesto xmlns="ed8180cd-ac85-4e2b-8cde-da93f524e630">Ejecución Presupuestal</MJCategoriaPresupuesto>
    <Anio xmlns="c0be8936-52a6-483a-8244-753b4d7ec91d">2018</Anio>
    <_dlc_DocId xmlns="81cc8fc0-8d1e-4295-8f37-5d076116407c">2TV4CCKVFCYA-94321226-120</_dlc_DocId>
    <_dlc_DocIdUrl xmlns="81cc8fc0-8d1e-4295-8f37-5d076116407c">
      <Url>https://www.minjusticia.gov.co/ministerio/_layouts/15/DocIdRedir.aspx?ID=2TV4CCKVFCYA-94321226-120</Url>
      <Description>2TV4CCKVFCYA-94321226-120</Description>
    </_dlc_DocIdUrl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58AED892-83EA-491D-AB4B-7D950A6AD5DE}"/>
</file>

<file path=customXml/itemProps2.xml><?xml version="1.0" encoding="utf-8"?>
<ds:datastoreItem xmlns:ds="http://schemas.openxmlformats.org/officeDocument/2006/customXml" ds:itemID="{E8AD918E-6AB7-40A7-8635-3AEE33934CEB}"/>
</file>

<file path=customXml/itemProps3.xml><?xml version="1.0" encoding="utf-8"?>
<ds:datastoreItem xmlns:ds="http://schemas.openxmlformats.org/officeDocument/2006/customXml" ds:itemID="{CDFB2A1F-1A21-4846-9258-89C143D836D4}"/>
</file>

<file path=customXml/itemProps4.xml><?xml version="1.0" encoding="utf-8"?>
<ds:datastoreItem xmlns:ds="http://schemas.openxmlformats.org/officeDocument/2006/customXml" ds:itemID="{B65F37F4-CB8C-46C4-A2B9-FDC50949590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Julio 2018</dc:title>
  <dc:creator>BELKIS YORGETH RONCANCIO ENCISO</dc:creator>
  <cp:lastModifiedBy>MAURICIO ORDOÑEZ GUTIERREZ</cp:lastModifiedBy>
  <cp:lastPrinted>2018-06-05T16:42:59Z</cp:lastPrinted>
  <dcterms:created xsi:type="dcterms:W3CDTF">2018-02-21T20:39:46Z</dcterms:created>
  <dcterms:modified xsi:type="dcterms:W3CDTF">2018-08-05T21:06:29Z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0x0101009A32B00B1C33AD4EA84353F89A0064FA</vt:lpwstr>
  </property>
  <property fmtid="{D5CDD505-2E9C-101B-9397-08002B2CF9AE}" pid="3" name="_dlc_DocIdItemGuid">
    <vt:lpwstr>6cfec87f-736a-4605-bce7-96e953a11e90</vt:lpwstr>
  </property>
</Properties>
</file>