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Encargo OAP\Informes\Diciembre\web\"/>
    </mc:Choice>
  </mc:AlternateContent>
  <xr:revisionPtr revIDLastSave="0" documentId="13_ncr:1_{85A40F27-7871-4A3B-9CB0-3BA9C4CF1A3E}" xr6:coauthVersionLast="47" xr6:coauthVersionMax="47" xr10:uidLastSave="{00000000-0000-0000-0000-000000000000}"/>
  <bookViews>
    <workbookView xWindow="-98" yWindow="-98" windowWidth="22695" windowHeight="14476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REP_EPG034_EjecucionPresupuesta!$A$4:$AA$120</definedName>
    <definedName name="_xlnm.Print_Area" localSheetId="1">'EJECUCION SECTORIAL'!$A$1:$J$135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I133" i="1"/>
  <c r="H133" i="1"/>
  <c r="G133" i="1"/>
  <c r="F133" i="1"/>
  <c r="E133" i="1"/>
  <c r="D133" i="1"/>
  <c r="C133" i="1"/>
  <c r="H131" i="1"/>
  <c r="F131" i="1"/>
  <c r="D131" i="1"/>
  <c r="C131" i="1"/>
  <c r="H130" i="1"/>
  <c r="F130" i="1"/>
  <c r="D130" i="1"/>
  <c r="C130" i="1"/>
  <c r="H129" i="1"/>
  <c r="F129" i="1"/>
  <c r="D129" i="1"/>
  <c r="C129" i="1"/>
  <c r="H128" i="1"/>
  <c r="F128" i="1"/>
  <c r="D128" i="1"/>
  <c r="C128" i="1"/>
  <c r="H127" i="1"/>
  <c r="F127" i="1"/>
  <c r="D127" i="1"/>
  <c r="C127" i="1"/>
  <c r="H113" i="1"/>
  <c r="F113" i="1"/>
  <c r="D113" i="1"/>
  <c r="C113" i="1"/>
  <c r="H112" i="1"/>
  <c r="F112" i="1"/>
  <c r="D112" i="1"/>
  <c r="C112" i="1"/>
  <c r="H111" i="1"/>
  <c r="F111" i="1"/>
  <c r="D111" i="1"/>
  <c r="C111" i="1"/>
  <c r="H110" i="1"/>
  <c r="F110" i="1"/>
  <c r="D110" i="1"/>
  <c r="C110" i="1"/>
  <c r="H109" i="1"/>
  <c r="F109" i="1"/>
  <c r="D109" i="1"/>
  <c r="C109" i="1"/>
  <c r="D86" i="1"/>
  <c r="I92" i="1"/>
  <c r="H92" i="1"/>
  <c r="G92" i="1"/>
  <c r="F92" i="1"/>
  <c r="C92" i="1"/>
  <c r="H90" i="1"/>
  <c r="F90" i="1"/>
  <c r="D90" i="1"/>
  <c r="C90" i="1"/>
  <c r="H89" i="1"/>
  <c r="F89" i="1"/>
  <c r="D89" i="1"/>
  <c r="C89" i="1"/>
  <c r="H88" i="1"/>
  <c r="F88" i="1"/>
  <c r="D88" i="1"/>
  <c r="C88" i="1"/>
  <c r="H87" i="1"/>
  <c r="F87" i="1"/>
  <c r="D87" i="1"/>
  <c r="C87" i="1"/>
  <c r="H86" i="1"/>
  <c r="F86" i="1"/>
  <c r="C86" i="1"/>
  <c r="H85" i="1"/>
  <c r="F85" i="1"/>
  <c r="D85" i="1"/>
  <c r="C85" i="1"/>
  <c r="H84" i="1"/>
  <c r="F84" i="1"/>
  <c r="D84" i="1"/>
  <c r="C84" i="1"/>
  <c r="I69" i="1"/>
  <c r="H69" i="1"/>
  <c r="G69" i="1"/>
  <c r="F69" i="1"/>
  <c r="E69" i="1"/>
  <c r="D69" i="1"/>
  <c r="C69" i="1"/>
  <c r="H67" i="1"/>
  <c r="F67" i="1"/>
  <c r="D67" i="1"/>
  <c r="C67" i="1"/>
  <c r="H66" i="1"/>
  <c r="F66" i="1"/>
  <c r="D66" i="1"/>
  <c r="C66" i="1"/>
  <c r="I61" i="1"/>
  <c r="H61" i="1"/>
  <c r="G61" i="1"/>
  <c r="F61" i="1"/>
  <c r="E61" i="1"/>
  <c r="D61" i="1"/>
  <c r="C61" i="1"/>
  <c r="H65" i="1"/>
  <c r="F65" i="1"/>
  <c r="D65" i="1"/>
  <c r="C65" i="1"/>
  <c r="I46" i="1"/>
  <c r="H46" i="1"/>
  <c r="G46" i="1"/>
  <c r="F46" i="1"/>
  <c r="E46" i="1"/>
  <c r="D46" i="1"/>
  <c r="C46" i="1"/>
  <c r="H64" i="1"/>
  <c r="F64" i="1"/>
  <c r="D64" i="1"/>
  <c r="C64" i="1"/>
  <c r="H63" i="1"/>
  <c r="F63" i="1"/>
  <c r="D63" i="1"/>
  <c r="C63" i="1"/>
  <c r="H62" i="1"/>
  <c r="F62" i="1"/>
  <c r="D62" i="1"/>
  <c r="C62" i="1"/>
  <c r="H44" i="1"/>
  <c r="F44" i="1"/>
  <c r="D44" i="1"/>
  <c r="C44" i="1"/>
  <c r="H43" i="1"/>
  <c r="F43" i="1"/>
  <c r="D43" i="1"/>
  <c r="C43" i="1"/>
  <c r="H42" i="1"/>
  <c r="F42" i="1"/>
  <c r="D42" i="1"/>
  <c r="C42" i="1"/>
  <c r="D41" i="1"/>
  <c r="D40" i="1"/>
  <c r="D39" i="1"/>
  <c r="C41" i="1"/>
  <c r="C40" i="1"/>
  <c r="C39" i="1"/>
  <c r="D38" i="1" l="1"/>
  <c r="C38" i="1"/>
  <c r="I63" i="1" l="1"/>
  <c r="G64" i="1"/>
  <c r="I43" i="1"/>
  <c r="F41" i="1"/>
  <c r="F40" i="1"/>
  <c r="F39" i="1"/>
  <c r="E130" i="1" l="1"/>
  <c r="G130" i="1"/>
  <c r="E67" i="1"/>
  <c r="E112" i="1"/>
  <c r="E44" i="1"/>
  <c r="I67" i="1"/>
  <c r="G62" i="1"/>
  <c r="I62" i="1"/>
  <c r="E63" i="1"/>
  <c r="I65" i="1"/>
  <c r="G63" i="1"/>
  <c r="I130" i="1"/>
  <c r="I64" i="1"/>
  <c r="G43" i="1"/>
  <c r="E65" i="1"/>
  <c r="G67" i="1"/>
  <c r="G65" i="1"/>
  <c r="E64" i="1"/>
  <c r="E62" i="1"/>
  <c r="I44" i="1"/>
  <c r="E43" i="1"/>
  <c r="G44" i="1"/>
  <c r="H23" i="1"/>
  <c r="F38" i="1"/>
  <c r="E88" i="1" l="1"/>
  <c r="I88" i="1"/>
  <c r="G88" i="1"/>
  <c r="G86" i="1"/>
  <c r="E86" i="1"/>
  <c r="I86" i="1"/>
  <c r="I87" i="1"/>
  <c r="E87" i="1"/>
  <c r="G87" i="1"/>
  <c r="G129" i="1"/>
  <c r="I129" i="1"/>
  <c r="E129" i="1"/>
  <c r="G131" i="1"/>
  <c r="E131" i="1"/>
  <c r="I131" i="1"/>
  <c r="E109" i="1"/>
  <c r="G109" i="1"/>
  <c r="I109" i="1"/>
  <c r="G127" i="1"/>
  <c r="E127" i="1"/>
  <c r="I127" i="1"/>
  <c r="G89" i="1"/>
  <c r="I89" i="1"/>
  <c r="E89" i="1"/>
  <c r="C22" i="1"/>
  <c r="E84" i="1"/>
  <c r="I84" i="1"/>
  <c r="G84" i="1"/>
  <c r="G110" i="1"/>
  <c r="E110" i="1"/>
  <c r="I110" i="1"/>
  <c r="E113" i="1"/>
  <c r="G113" i="1"/>
  <c r="I113" i="1"/>
  <c r="I128" i="1"/>
  <c r="E128" i="1"/>
  <c r="G128" i="1"/>
  <c r="E90" i="1"/>
  <c r="I90" i="1"/>
  <c r="C23" i="1"/>
  <c r="G90" i="1"/>
  <c r="E85" i="1"/>
  <c r="G85" i="1"/>
  <c r="I85" i="1"/>
  <c r="I111" i="1"/>
  <c r="E111" i="1"/>
  <c r="G111" i="1"/>
  <c r="C83" i="1"/>
  <c r="E40" i="1" l="1"/>
  <c r="G40" i="1"/>
  <c r="E39" i="1"/>
  <c r="G39" i="1"/>
  <c r="H22" i="1"/>
  <c r="H83" i="1" l="1"/>
  <c r="C17" i="1"/>
  <c r="E66" i="1" l="1"/>
  <c r="D23" i="1"/>
  <c r="H108" i="1"/>
  <c r="H115" i="1" s="1"/>
  <c r="F108" i="1"/>
  <c r="F115" i="1" s="1"/>
  <c r="D108" i="1"/>
  <c r="D115" i="1" s="1"/>
  <c r="C108" i="1"/>
  <c r="C115" i="1" s="1"/>
  <c r="F23" i="1"/>
  <c r="I42" i="1"/>
  <c r="H41" i="1"/>
  <c r="E115" i="1" l="1"/>
  <c r="G115" i="1"/>
  <c r="I115" i="1"/>
  <c r="G41" i="1"/>
  <c r="E41" i="1"/>
  <c r="I41" i="1"/>
  <c r="E42" i="1"/>
  <c r="G42" i="1"/>
  <c r="C126" i="1"/>
  <c r="G66" i="1"/>
  <c r="I66" i="1"/>
  <c r="H126" i="1"/>
  <c r="F126" i="1"/>
  <c r="G38" i="1" l="1"/>
  <c r="E38" i="1"/>
  <c r="D126" i="1"/>
  <c r="F83" i="1"/>
  <c r="D83" i="1"/>
  <c r="D92" i="1" s="1"/>
  <c r="E92" i="1" s="1"/>
  <c r="F22" i="1"/>
  <c r="D22" i="1"/>
  <c r="H40" i="1"/>
  <c r="I40" i="1" s="1"/>
  <c r="I22" i="1" l="1"/>
  <c r="G22" i="1" l="1"/>
  <c r="E22" i="1"/>
  <c r="H39" i="1" l="1"/>
  <c r="I39" i="1" l="1"/>
  <c r="H38" i="1"/>
  <c r="F21" i="1"/>
  <c r="H21" i="1"/>
  <c r="H20" i="1"/>
  <c r="H18" i="1"/>
  <c r="H17" i="1"/>
  <c r="F20" i="1"/>
  <c r="F19" i="1"/>
  <c r="F18" i="1"/>
  <c r="F17" i="1"/>
  <c r="D17" i="1"/>
  <c r="D18" i="1"/>
  <c r="D19" i="1"/>
  <c r="D20" i="1"/>
  <c r="D21" i="1"/>
  <c r="C21" i="1"/>
  <c r="C19" i="1"/>
  <c r="C18" i="1"/>
  <c r="I112" i="1"/>
  <c r="G112" i="1"/>
  <c r="H19" i="1"/>
  <c r="H16" i="1" l="1"/>
  <c r="I38" i="1"/>
  <c r="I23" i="1"/>
  <c r="D16" i="1"/>
  <c r="F16" i="1"/>
  <c r="E17" i="1"/>
  <c r="G17" i="1"/>
  <c r="I17" i="1"/>
  <c r="I19" i="1"/>
  <c r="G23" i="1"/>
  <c r="E21" i="1"/>
  <c r="E108" i="1"/>
  <c r="G108" i="1"/>
  <c r="G126" i="1"/>
  <c r="E126" i="1"/>
  <c r="E23" i="1"/>
  <c r="G21" i="1"/>
  <c r="I108" i="1"/>
  <c r="E19" i="1"/>
  <c r="G19" i="1"/>
  <c r="I18" i="1"/>
  <c r="E18" i="1"/>
  <c r="I126" i="1"/>
  <c r="G18" i="1"/>
  <c r="I21" i="1"/>
  <c r="C20" i="1"/>
  <c r="E20" i="1" s="1"/>
  <c r="C16" i="1" l="1"/>
  <c r="E83" i="1"/>
  <c r="I83" i="1"/>
  <c r="I20" i="1"/>
  <c r="G20" i="1"/>
  <c r="G83" i="1"/>
  <c r="I16" i="1" l="1"/>
  <c r="G16" i="1"/>
  <c r="E16" i="1"/>
</calcChain>
</file>

<file path=xl/sharedStrings.xml><?xml version="1.0" encoding="utf-8"?>
<sst xmlns="http://schemas.openxmlformats.org/spreadsheetml/2006/main" count="1600" uniqueCount="242">
  <si>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</si>
  <si>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</si>
  <si>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</si>
  <si>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</si>
  <si>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</si>
  <si>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</si>
  <si>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</si>
  <si>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</si>
  <si>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</si>
  <si>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</si>
  <si>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</si>
  <si>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</si>
  <si>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</si>
  <si>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</si>
  <si>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</si>
  <si>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</si>
  <si>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</si>
  <si>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</si>
  <si>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</si>
  <si>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</si>
  <si>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</si>
  <si>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</si>
  <si>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</si>
  <si>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</si>
  <si>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</si>
  <si>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</si>
  <si>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</si>
  <si>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</si>
  <si>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</si>
  <si>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</si>
  <si>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</si>
  <si>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</si>
  <si>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</si>
  <si>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</si>
  <si>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</si>
  <si>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</si>
  <si>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</si>
  <si>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</si>
  <si>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</si>
  <si>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</si>
  <si>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</si>
  <si>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</si>
  <si>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</si>
  <si>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</si>
  <si>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</si>
  <si>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</si>
  <si>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</si>
  <si>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</si>
  <si>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</si>
  <si>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</si>
  <si>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</si>
  <si>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</si>
  <si>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</si>
  <si>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</si>
  <si>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</si>
  <si>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</si>
  <si>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</si>
  <si>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</si>
  <si>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</si>
  <si>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</si>
  <si>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</si>
  <si>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</si>
  <si>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</si>
  <si>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</si>
  <si>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</si>
  <si>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</si>
  <si>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</si>
  <si>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</si>
  <si>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</si>
  <si>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</si>
  <si>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A-03-03-01-065</t>
  </si>
  <si>
    <t>065</t>
  </si>
  <si>
    <t>APOYO A LAS DISPOSICIONES PARA GARANTIZAR EL PLENO EJERCICIO DE LOS DERECHOS DE LAS PERSONAS CON DISCAPACIDAD. LEY 1618 DE 2013</t>
  </si>
  <si>
    <t>A-03-03-01-999</t>
  </si>
  <si>
    <t>999</t>
  </si>
  <si>
    <t>OTRAS TRANSFERENCIAS - DISTRIBUCIÓN PREVIO CONCEPTO DGPPN</t>
  </si>
  <si>
    <t>SSF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</si>
  <si>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</si>
  <si>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</si>
  <si>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</si>
  <si>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</si>
  <si>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</si>
  <si>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</si>
  <si>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001</t>
  </si>
  <si>
    <t>A-08-01</t>
  </si>
  <si>
    <t>08</t>
  </si>
  <si>
    <t>IMPUESTOS</t>
  </si>
  <si>
    <t>A-08-04-01</t>
  </si>
  <si>
    <t>CUOTA DE FISCALIZACIÓN Y AUDITAJE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</si>
  <si>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</si>
  <si>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</si>
  <si>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</si>
  <si>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</si>
  <si>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</si>
  <si>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</si>
  <si>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</si>
  <si>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</si>
  <si>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</si>
  <si>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C-1202-0800-15</t>
  </si>
  <si>
    <t>15</t>
  </si>
  <si>
    <t>C-1202-0800-16</t>
  </si>
  <si>
    <t>13</t>
  </si>
  <si>
    <t>AMPLIACIÓN DE CAPACIDADES PARA LA ARTICULACIÓN Y PROMOCIÓN DE LA JUSTICIA FORMAL A NIVEL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</si>
  <si>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</si>
  <si>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</si>
  <si>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</si>
  <si>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</si>
  <si>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</si>
  <si>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</si>
  <si>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</si>
  <si>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</si>
  <si>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</si>
  <si>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</si>
  <si>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</si>
  <si>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</si>
  <si>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</si>
  <si>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</si>
  <si>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C-1299-0800-6</t>
  </si>
  <si>
    <t>1299</t>
  </si>
  <si>
    <t>6</t>
  </si>
  <si>
    <t>C-1299-0800-7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</si>
  <si>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</si>
  <si>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</si>
  <si>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</si>
  <si>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</si>
  <si>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</si>
  <si>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12-04-00</t>
  </si>
  <si>
    <t>SUPERINTENDENCIA DE NOTARIADO Y REGISTRO</t>
  </si>
  <si>
    <t>Propios</t>
  </si>
  <si>
    <t>20</t>
  </si>
  <si>
    <t>A-01-01-04</t>
  </si>
  <si>
    <t>OTROS GASTOS DE PERSONAL - DISTRIBUCIÓN PREVIO CONCEPTO DGPPN</t>
  </si>
  <si>
    <t>26</t>
  </si>
  <si>
    <t>A-01-02-01</t>
  </si>
  <si>
    <t>A-01-02-02</t>
  </si>
  <si>
    <t>A-01-02-03</t>
  </si>
  <si>
    <t>A-01-02-04</t>
  </si>
  <si>
    <t>21</t>
  </si>
  <si>
    <t>A-03-03-01-054</t>
  </si>
  <si>
    <t>054</t>
  </si>
  <si>
    <t>FONDO PARA LOS NOTARIOS DE INSUFICIENTES INGRESOS. DECRETO 1672 DE 1997</t>
  </si>
  <si>
    <t>A-03-04-02-001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</si>
  <si>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</si>
  <si>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</si>
  <si>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</si>
  <si>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</si>
  <si>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</si>
  <si>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</si>
  <si>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A-03-04-02-089</t>
  </si>
  <si>
    <t>089</t>
  </si>
  <si>
    <t>C-1204-0800-2</t>
  </si>
  <si>
    <t>SANEAMIENTO Y FORMALIZACIÓN DE LA PROPIEDAD INMOBILIARIA A NIVEL NACIONAL EN EL POSCONFLICTO  NACIONAL</t>
  </si>
  <si>
    <t>1209</t>
  </si>
  <si>
    <t>C-1209-0800-13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</si>
  <si>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</si>
  <si>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</si>
  <si>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</si>
  <si>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C-1299-0800-5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</si>
  <si>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</si>
  <si>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</si>
  <si>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</si>
  <si>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</si>
  <si>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</si>
  <si>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</si>
  <si>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</si>
  <si>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</si>
  <si>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</si>
  <si>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</si>
  <si>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</si>
  <si>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</si>
  <si>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</si>
  <si>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</si>
  <si>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05</t>
  </si>
  <si>
    <t>A-08-03</t>
  </si>
  <si>
    <t>TASAS Y DERECHOS ADMINISTRATIVOS</t>
  </si>
  <si>
    <t>A-08-05</t>
  </si>
  <si>
    <t>MULTAS, SANCIONES E INTERESES DE MORA</t>
  </si>
  <si>
    <t>C-1206-0800-6</t>
  </si>
  <si>
    <t>1206</t>
  </si>
  <si>
    <t>C-1206-0800-7</t>
  </si>
  <si>
    <t>C-1206-0800-10</t>
  </si>
  <si>
    <t>FORTALECIMIENTO EN LA PRESTACIÓN DEL SERVICIO DE FORMACIÓN VIRTUAL AL CUERPO DE CUSTODIA Y VIGILANCIA DEL INPEC A NIVEL NACIONAL</t>
  </si>
  <si>
    <t>12-10-00</t>
  </si>
  <si>
    <t>A-03-03-01-078</t>
  </si>
  <si>
    <t>078</t>
  </si>
  <si>
    <t>DEFENSA DE LOS INTERESES DEL ESTADO EN CONTROVERSIAS INTERNACIONALES</t>
  </si>
  <si>
    <t>C-1205-0800-3</t>
  </si>
  <si>
    <t>1205</t>
  </si>
  <si>
    <t>3</t>
  </si>
  <si>
    <t>IMPLEMENTACIÓN DEL PROGRAMA DE FORTALECIMIENTO DE LA AGENCIA DE DEFENSA JURÍDICA A NIVEL  NACIONAL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</si>
  <si>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</si>
  <si>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</si>
  <si>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</si>
  <si>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</si>
  <si>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</si>
  <si>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</si>
  <si>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</si>
  <si>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</si>
  <si>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UNIDAD ADMINISTRATIVA ESPECIAL AGENCIA NACIONAL DE DEFENSA JURÍDICA DEL ESTADO</t>
  </si>
  <si>
    <t>A-02</t>
  </si>
  <si>
    <t>ADQUISICIÓN DE BIENES  Y SERVICIOS</t>
  </si>
  <si>
    <t>A-03-02-02</t>
  </si>
  <si>
    <t>A ORGANIZACIONES INTERNACIONALES</t>
  </si>
  <si>
    <t>A-03-10</t>
  </si>
  <si>
    <t>SENTENCIAS Y CONCILIACIONES</t>
  </si>
  <si>
    <t>B-10-04-01</t>
  </si>
  <si>
    <t>B</t>
  </si>
  <si>
    <t>APORTES AL FONDO DE CONTINGENCIAS</t>
  </si>
  <si>
    <t>C-1299-0800-9</t>
  </si>
  <si>
    <t>MEJORAMIENTO DE LA OFERTA DE SERVICIOS DE GESTION DOCUMENTAL DEL MINISTERIO DE JUSTICIA Y DEL DERECHO A NIVEL  NACIONAL</t>
  </si>
  <si>
    <t>C-1209-0800-15</t>
  </si>
  <si>
    <t>A-05</t>
  </si>
  <si>
    <t>GASTOS DE COMERCIALIZACIÓN Y PRODUCCIÓN</t>
  </si>
  <si>
    <t>C-1206-0800-11</t>
  </si>
  <si>
    <t>FORTALECIMIENTO DEL PROCESO DE RESOCIALIZACION EN LOS ERON A NIVEL  NACIONAL</t>
  </si>
  <si>
    <t>C-1206-0800-12</t>
  </si>
  <si>
    <t>12</t>
  </si>
  <si>
    <t>FORTALECIMIENTO DE LA INDUSTRIA PENITENCIARIA A NIVEL  NACIONAL</t>
  </si>
  <si>
    <t>MODERNIZACION INTEGRAL DE LAS CAPACIDADES TECNOLOGICAS DEL INPEC A NIVEL  NACIONAL</t>
  </si>
  <si>
    <t>MEJORAMIENTO TECNOLOGICO DE LA SEGURIDAD EN LOS ESTABLECIMIENTOS DE RECLUSION DEL ORDEN  NACIONAL</t>
  </si>
  <si>
    <t>Servicio de la Deuda</t>
  </si>
  <si>
    <t>PRESTACIONES ECONÓMICAS FONPRENOR - LEY 1668 DE 1997 (OTRAS PRESTACIONES DE JUBILACIÓN)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</si>
  <si>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</si>
  <si>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</si>
  <si>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</si>
  <si>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A-03-03-01-076</t>
  </si>
  <si>
    <t>076</t>
  </si>
  <si>
    <t>AL FOPEP PARA PAGO DE MESADAS PENSIONALES</t>
  </si>
  <si>
    <t>B-10-01-03</t>
  </si>
  <si>
    <t>OTRAS CUENTAS POR PAGAR</t>
  </si>
  <si>
    <t>MEJORAMIENTO DEL ACCESO A LA JUSTICIA LOCAL Y RURAL A NIVEL NACIONAL</t>
  </si>
  <si>
    <t>FORTALECIMIENTO DE LA JUSTICIA CON ENFOQUE DIFERENCIAL A NIVEL NACIONAL</t>
  </si>
  <si>
    <t>MINISTERIO DE JUSTICIA Y DEL DERECHO - GESTION GENERAL</t>
  </si>
  <si>
    <t>INTEGRACION DE LA INFORMACION REGISTRAL Y CATASTRAL DE LOS BIENES INMUEBLES EN EL MARCO DE CATASTRO MULTIPROPOSITO A NIVEL  NACIONAL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</si>
  <si>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</si>
  <si>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</si>
  <si>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</si>
  <si>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FORTALECIMIENTO DE LA INFRAESTRUCTURA FÍSICA DE LOS ERON  A CARGO DEL INPEC -  NACIONAL</t>
  </si>
  <si>
    <t>Ejecución Presupuestal a 31 de diciembre de 2023</t>
  </si>
  <si>
    <t>Enero-Diciembre</t>
  </si>
  <si>
    <t>Generada 22 enero 2024, 8.20 am</t>
  </si>
  <si>
    <t>AUXILIO FUNERARIO (NO DE PENSIONES)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</si>
</sst>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1240A]&quot;$&quot;\ #,##0.00;\-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1" applyNumberFormat="1" applyFont="1" applyFill="1" applyBorder="1" applyAlignment="1">
      <alignment horizontal="center" vertical="center"/>
    </xf>
    <xf numFmtId="10" fontId="6" fillId="5" borderId="6" xfId="1" applyNumberFormat="1" applyFont="1" applyFill="1" applyBorder="1" applyAlignment="1">
      <alignment horizontal="center"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6" fillId="5" borderId="5" xfId="2" applyNumberFormat="1" applyFont="1" applyFill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6" fillId="5" borderId="5" xfId="2" applyNumberFormat="1" applyFont="1" applyFill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  <xf numFmtId="165" fontId="14" fillId="6" borderId="8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50</xdr:row>
      <xdr:rowOff>44604</xdr:rowOff>
    </xdr:from>
    <xdr:to>
      <xdr:col>2</xdr:col>
      <xdr:colOff>391585</xdr:colOff>
      <xdr:row>55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29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oneCellAnchor>
    <xdr:from>
      <xdr:col>1</xdr:col>
      <xdr:colOff>283482</xdr:colOff>
      <xdr:row>3</xdr:row>
      <xdr:rowOff>97518</xdr:rowOff>
    </xdr:from>
    <xdr:ext cx="1714500" cy="600075"/>
    <xdr:pic>
      <xdr:nvPicPr>
        <xdr:cNvPr id="7" name="Imagen 6">
          <a:extLst>
            <a:ext uri="{FF2B5EF4-FFF2-40B4-BE49-F238E27FC236}">
              <a16:creationId xmlns:a16="http://schemas.microsoft.com/office/drawing/2014/main" id="{05DED53D-0D49-4589-9AD3-5468CF240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893" y="675822"/>
          <a:ext cx="1714500" cy="600075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75</xdr:row>
      <xdr:rowOff>0</xdr:rowOff>
    </xdr:from>
    <xdr:to>
      <xdr:col>1</xdr:col>
      <xdr:colOff>1644197</xdr:colOff>
      <xdr:row>78</xdr:row>
      <xdr:rowOff>7834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100</xdr:row>
      <xdr:rowOff>158750</xdr:rowOff>
    </xdr:from>
    <xdr:to>
      <xdr:col>1</xdr:col>
      <xdr:colOff>2335893</xdr:colOff>
      <xdr:row>103</xdr:row>
      <xdr:rowOff>137854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117</xdr:row>
      <xdr:rowOff>22678</xdr:rowOff>
    </xdr:from>
    <xdr:to>
      <xdr:col>1</xdr:col>
      <xdr:colOff>2839394</xdr:colOff>
      <xdr:row>121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1"/>
  <sheetViews>
    <sheetView showGridLines="0" topLeftCell="A109" workbookViewId="0">
      <selection activeCell="A97" sqref="A97:XFD105"/>
    </sheetView>
  </sheetViews>
  <sheetFormatPr baseColWidth="10" defaultColWidth="11.3984375" defaultRowHeight="14.25" x14ac:dyDescent="0.45"/>
  <cols>
    <col min="1" max="1" width="13.3984375" style="66" customWidth="1"/>
    <col min="2" max="2" width="27" style="66" customWidth="1"/>
    <col min="3" max="3" width="21.59765625" style="66" customWidth="1"/>
    <col min="4" max="11" width="5.3984375" style="66" hidden="1" customWidth="1"/>
    <col min="12" max="12" width="7" style="66" hidden="1" customWidth="1"/>
    <col min="13" max="13" width="9.59765625" style="66" hidden="1" customWidth="1"/>
    <col min="14" max="14" width="8" style="66" hidden="1" customWidth="1"/>
    <col min="15" max="15" width="9.59765625" style="66" hidden="1" customWidth="1"/>
    <col min="16" max="16" width="27.59765625" style="66" bestFit="1" customWidth="1"/>
    <col min="17" max="27" width="18.86328125" style="66" customWidth="1"/>
    <col min="28" max="28" width="0" style="66" hidden="1" customWidth="1"/>
    <col min="29" max="29" width="6.3984375" style="66" customWidth="1"/>
    <col min="30" max="16384" width="11.3984375" style="66"/>
  </cols>
  <sheetData>
    <row r="1" spans="1:27" x14ac:dyDescent="0.45">
      <c r="A1" s="64" t="s">
        <v>16</v>
      </c>
      <c r="B1" s="64">
        <v>2023</v>
      </c>
      <c r="C1" s="65" t="s">
        <v>17</v>
      </c>
      <c r="D1" s="65" t="s">
        <v>17</v>
      </c>
      <c r="E1" s="65" t="s">
        <v>17</v>
      </c>
      <c r="F1" s="65" t="s">
        <v>17</v>
      </c>
      <c r="G1" s="65" t="s">
        <v>17</v>
      </c>
      <c r="H1" s="65" t="s">
        <v>17</v>
      </c>
      <c r="I1" s="65" t="s">
        <v>17</v>
      </c>
      <c r="J1" s="65" t="s">
        <v>17</v>
      </c>
      <c r="K1" s="65" t="s">
        <v>17</v>
      </c>
      <c r="L1" s="65" t="s">
        <v>17</v>
      </c>
      <c r="M1" s="65" t="s">
        <v>17</v>
      </c>
      <c r="N1" s="65" t="s">
        <v>17</v>
      </c>
      <c r="O1" s="65" t="s">
        <v>17</v>
      </c>
      <c r="P1" s="65" t="s">
        <v>17</v>
      </c>
      <c r="Q1" s="65" t="s">
        <v>17</v>
      </c>
      <c r="R1" s="65" t="s">
        <v>17</v>
      </c>
      <c r="S1" s="65" t="s">
        <v>17</v>
      </c>
      <c r="T1" s="65" t="s">
        <v>17</v>
      </c>
      <c r="U1" s="65" t="s">
        <v>17</v>
      </c>
      <c r="V1" s="65" t="s">
        <v>17</v>
      </c>
      <c r="W1" s="65" t="s">
        <v>17</v>
      </c>
      <c r="X1" s="65" t="s">
        <v>17</v>
      </c>
      <c r="Y1" s="65" t="s">
        <v>17</v>
      </c>
      <c r="Z1" s="65" t="s">
        <v>17</v>
      </c>
      <c r="AA1" s="65" t="s">
        <v>17</v>
      </c>
    </row>
    <row r="2" spans="1:27" x14ac:dyDescent="0.45">
      <c r="A2" s="64" t="s">
        <v>18</v>
      </c>
      <c r="B2" s="64" t="s">
        <v>19</v>
      </c>
      <c r="C2" s="65" t="s">
        <v>17</v>
      </c>
      <c r="D2" s="65" t="s">
        <v>17</v>
      </c>
      <c r="E2" s="65" t="s">
        <v>17</v>
      </c>
      <c r="F2" s="65" t="s">
        <v>17</v>
      </c>
      <c r="G2" s="65" t="s">
        <v>17</v>
      </c>
      <c r="H2" s="65" t="s">
        <v>17</v>
      </c>
      <c r="I2" s="65" t="s">
        <v>17</v>
      </c>
      <c r="J2" s="65" t="s">
        <v>17</v>
      </c>
      <c r="K2" s="65" t="s">
        <v>17</v>
      </c>
      <c r="L2" s="65" t="s">
        <v>17</v>
      </c>
      <c r="M2" s="65" t="s">
        <v>17</v>
      </c>
      <c r="N2" s="65" t="s">
        <v>17</v>
      </c>
      <c r="O2" s="65" t="s">
        <v>17</v>
      </c>
      <c r="P2" s="65" t="s">
        <v>17</v>
      </c>
      <c r="Q2" s="65" t="s">
        <v>17</v>
      </c>
      <c r="R2" s="65" t="s">
        <v>17</v>
      </c>
      <c r="S2" s="65" t="s">
        <v>17</v>
      </c>
      <c r="T2" s="65" t="s">
        <v>17</v>
      </c>
      <c r="U2" s="65" t="s">
        <v>17</v>
      </c>
      <c r="V2" s="65" t="s">
        <v>17</v>
      </c>
      <c r="W2" s="65" t="s">
        <v>17</v>
      </c>
      <c r="X2" s="65" t="s">
        <v>17</v>
      </c>
      <c r="Y2" s="65" t="s">
        <v>17</v>
      </c>
      <c r="Z2" s="65" t="s">
        <v>17</v>
      </c>
      <c r="AA2" s="65" t="s">
        <v>17</v>
      </c>
    </row>
    <row r="3" spans="1:27" ht="22.5" x14ac:dyDescent="0.45">
      <c r="A3" s="64" t="s">
        <v>20</v>
      </c>
      <c r="B3" s="64" t="s">
        <v>239</v>
      </c>
      <c r="C3" s="65" t="s">
        <v>240</v>
      </c>
      <c r="D3" s="65" t="s">
        <v>17</v>
      </c>
      <c r="E3" s="65" t="s">
        <v>17</v>
      </c>
      <c r="F3" s="65" t="s">
        <v>17</v>
      </c>
      <c r="G3" s="65" t="s">
        <v>17</v>
      </c>
      <c r="H3" s="65" t="s">
        <v>17</v>
      </c>
      <c r="I3" s="65" t="s">
        <v>17</v>
      </c>
      <c r="J3" s="65" t="s">
        <v>17</v>
      </c>
      <c r="K3" s="65" t="s">
        <v>17</v>
      </c>
      <c r="L3" s="65" t="s">
        <v>17</v>
      </c>
      <c r="M3" s="65" t="s">
        <v>17</v>
      </c>
      <c r="N3" s="65" t="s">
        <v>17</v>
      </c>
      <c r="O3" s="65" t="s">
        <v>17</v>
      </c>
      <c r="P3" s="65" t="s">
        <v>17</v>
      </c>
      <c r="Q3" s="65" t="s">
        <v>17</v>
      </c>
      <c r="R3" s="65" t="s">
        <v>17</v>
      </c>
      <c r="S3" s="65" t="s">
        <v>17</v>
      </c>
      <c r="T3" s="65" t="s">
        <v>17</v>
      </c>
      <c r="U3" s="65" t="s">
        <v>17</v>
      </c>
      <c r="V3" s="65" t="s">
        <v>17</v>
      </c>
      <c r="W3" s="65" t="s">
        <v>17</v>
      </c>
      <c r="X3" s="65" t="s">
        <v>17</v>
      </c>
      <c r="Y3" s="65" t="s">
        <v>17</v>
      </c>
      <c r="Z3" s="65" t="s">
        <v>17</v>
      </c>
      <c r="AA3" s="65" t="s">
        <v>17</v>
      </c>
    </row>
    <row r="4" spans="1:27" ht="22.5" x14ac:dyDescent="0.45">
      <c r="A4" s="64" t="s">
        <v>21</v>
      </c>
      <c r="B4" s="64" t="s">
        <v>22</v>
      </c>
      <c r="C4" s="64" t="s">
        <v>23</v>
      </c>
      <c r="D4" s="64" t="s">
        <v>24</v>
      </c>
      <c r="E4" s="64" t="s">
        <v>25</v>
      </c>
      <c r="F4" s="64" t="s">
        <v>26</v>
      </c>
      <c r="G4" s="64" t="s">
        <v>27</v>
      </c>
      <c r="H4" s="64" t="s">
        <v>28</v>
      </c>
      <c r="I4" s="64" t="s">
        <v>29</v>
      </c>
      <c r="J4" s="64" t="s">
        <v>30</v>
      </c>
      <c r="K4" s="64" t="s">
        <v>31</v>
      </c>
      <c r="L4" s="64" t="s">
        <v>32</v>
      </c>
      <c r="M4" s="64" t="s">
        <v>33</v>
      </c>
      <c r="N4" s="64" t="s">
        <v>34</v>
      </c>
      <c r="O4" s="64" t="s">
        <v>35</v>
      </c>
      <c r="P4" s="64" t="s">
        <v>36</v>
      </c>
      <c r="Q4" s="64" t="s">
        <v>37</v>
      </c>
      <c r="R4" s="64" t="s">
        <v>38</v>
      </c>
      <c r="S4" s="64" t="s">
        <v>39</v>
      </c>
      <c r="T4" s="64" t="s">
        <v>40</v>
      </c>
      <c r="U4" s="64" t="s">
        <v>41</v>
      </c>
      <c r="V4" s="64" t="s">
        <v>42</v>
      </c>
      <c r="W4" s="64" t="s">
        <v>43</v>
      </c>
      <c r="X4" s="64" t="s">
        <v>44</v>
      </c>
      <c r="Y4" s="64" t="s">
        <v>45</v>
      </c>
      <c r="Z4" s="64" t="s">
        <v>46</v>
      </c>
      <c r="AA4" s="64" t="s">
        <v>47</v>
      </c>
    </row>
    <row r="5" spans="1:27" ht="20.25" x14ac:dyDescent="0.45">
      <c r="A5" s="67" t="s">
        <v>48</v>
      </c>
      <c r="B5" s="68" t="s">
        <v>232</v>
      </c>
      <c r="C5" s="69" t="s">
        <v>49</v>
      </c>
      <c r="D5" s="67" t="s">
        <v>50</v>
      </c>
      <c r="E5" s="67" t="s">
        <v>51</v>
      </c>
      <c r="F5" s="67" t="s">
        <v>51</v>
      </c>
      <c r="G5" s="67" t="s">
        <v>51</v>
      </c>
      <c r="H5" s="67"/>
      <c r="I5" s="67"/>
      <c r="J5" s="67"/>
      <c r="K5" s="67"/>
      <c r="L5" s="67"/>
      <c r="M5" s="67" t="s">
        <v>52</v>
      </c>
      <c r="N5" s="67" t="s">
        <v>53</v>
      </c>
      <c r="O5" s="67" t="s">
        <v>54</v>
      </c>
      <c r="P5" s="68" t="s">
        <v>55</v>
      </c>
      <c r="Q5" s="70">
        <v>25481700000</v>
      </c>
      <c r="R5" s="70">
        <v>1227000000</v>
      </c>
      <c r="S5" s="70">
        <v>255000000</v>
      </c>
      <c r="T5" s="70">
        <v>26453700000</v>
      </c>
      <c r="U5" s="70">
        <v>0</v>
      </c>
      <c r="V5" s="70">
        <v>26281557340</v>
      </c>
      <c r="W5" s="70">
        <v>172142660</v>
      </c>
      <c r="X5" s="70">
        <v>26264364674</v>
      </c>
      <c r="Y5" s="70">
        <v>26222181050</v>
      </c>
      <c r="Z5" s="70">
        <v>26215115495</v>
      </c>
      <c r="AA5" s="70">
        <v>26215115495</v>
      </c>
    </row>
    <row r="6" spans="1:27" ht="20.25" x14ac:dyDescent="0.45">
      <c r="A6" s="67" t="s">
        <v>48</v>
      </c>
      <c r="B6" s="68" t="s">
        <v>232</v>
      </c>
      <c r="C6" s="69" t="s">
        <v>56</v>
      </c>
      <c r="D6" s="67" t="s">
        <v>50</v>
      </c>
      <c r="E6" s="67" t="s">
        <v>51</v>
      </c>
      <c r="F6" s="67" t="s">
        <v>51</v>
      </c>
      <c r="G6" s="67" t="s">
        <v>57</v>
      </c>
      <c r="H6" s="67"/>
      <c r="I6" s="67"/>
      <c r="J6" s="67"/>
      <c r="K6" s="67"/>
      <c r="L6" s="67"/>
      <c r="M6" s="67" t="s">
        <v>52</v>
      </c>
      <c r="N6" s="67" t="s">
        <v>53</v>
      </c>
      <c r="O6" s="67" t="s">
        <v>54</v>
      </c>
      <c r="P6" s="68" t="s">
        <v>58</v>
      </c>
      <c r="Q6" s="70">
        <v>9109800000</v>
      </c>
      <c r="R6" s="70">
        <v>774000000</v>
      </c>
      <c r="S6" s="70">
        <v>0</v>
      </c>
      <c r="T6" s="70">
        <v>9883800000</v>
      </c>
      <c r="U6" s="70">
        <v>0</v>
      </c>
      <c r="V6" s="70">
        <v>9517839671</v>
      </c>
      <c r="W6" s="70">
        <v>365960329</v>
      </c>
      <c r="X6" s="70">
        <v>9517839671</v>
      </c>
      <c r="Y6" s="70">
        <v>9517839671</v>
      </c>
      <c r="Z6" s="70">
        <v>9517839671</v>
      </c>
      <c r="AA6" s="70">
        <v>9517839671</v>
      </c>
    </row>
    <row r="7" spans="1:27" ht="20.25" x14ac:dyDescent="0.45">
      <c r="A7" s="67" t="s">
        <v>48</v>
      </c>
      <c r="B7" s="68" t="s">
        <v>232</v>
      </c>
      <c r="C7" s="69" t="s">
        <v>59</v>
      </c>
      <c r="D7" s="67" t="s">
        <v>50</v>
      </c>
      <c r="E7" s="67" t="s">
        <v>51</v>
      </c>
      <c r="F7" s="67" t="s">
        <v>51</v>
      </c>
      <c r="G7" s="67" t="s">
        <v>60</v>
      </c>
      <c r="H7" s="67"/>
      <c r="I7" s="67"/>
      <c r="J7" s="67"/>
      <c r="K7" s="67"/>
      <c r="L7" s="67"/>
      <c r="M7" s="67" t="s">
        <v>52</v>
      </c>
      <c r="N7" s="67" t="s">
        <v>53</v>
      </c>
      <c r="O7" s="67" t="s">
        <v>54</v>
      </c>
      <c r="P7" s="68" t="s">
        <v>61</v>
      </c>
      <c r="Q7" s="70">
        <v>3392500000</v>
      </c>
      <c r="R7" s="70">
        <v>2076592694</v>
      </c>
      <c r="S7" s="70">
        <v>0</v>
      </c>
      <c r="T7" s="70">
        <v>5469092694</v>
      </c>
      <c r="U7" s="70">
        <v>0</v>
      </c>
      <c r="V7" s="70">
        <v>4657263618</v>
      </c>
      <c r="W7" s="70">
        <v>811829076</v>
      </c>
      <c r="X7" s="70">
        <v>4657263618</v>
      </c>
      <c r="Y7" s="70">
        <v>4657263618</v>
      </c>
      <c r="Z7" s="70">
        <v>4651454893</v>
      </c>
      <c r="AA7" s="70">
        <v>4651454893</v>
      </c>
    </row>
    <row r="8" spans="1:27" ht="20.25" x14ac:dyDescent="0.45">
      <c r="A8" s="67" t="s">
        <v>48</v>
      </c>
      <c r="B8" s="68" t="s">
        <v>232</v>
      </c>
      <c r="C8" s="69" t="s">
        <v>199</v>
      </c>
      <c r="D8" s="67" t="s">
        <v>50</v>
      </c>
      <c r="E8" s="67" t="s">
        <v>57</v>
      </c>
      <c r="F8" s="67"/>
      <c r="G8" s="67"/>
      <c r="H8" s="67"/>
      <c r="I8" s="67"/>
      <c r="J8" s="67"/>
      <c r="K8" s="67"/>
      <c r="L8" s="67"/>
      <c r="M8" s="67" t="s">
        <v>52</v>
      </c>
      <c r="N8" s="67" t="s">
        <v>53</v>
      </c>
      <c r="O8" s="67" t="s">
        <v>54</v>
      </c>
      <c r="P8" s="68" t="s">
        <v>200</v>
      </c>
      <c r="Q8" s="70">
        <v>18879300000</v>
      </c>
      <c r="R8" s="70">
        <v>13425600000</v>
      </c>
      <c r="S8" s="70">
        <v>523700504</v>
      </c>
      <c r="T8" s="70">
        <v>31781199496</v>
      </c>
      <c r="U8" s="70">
        <v>0</v>
      </c>
      <c r="V8" s="70">
        <v>28516479158.459999</v>
      </c>
      <c r="W8" s="70">
        <v>3264720337.54</v>
      </c>
      <c r="X8" s="70">
        <v>28483943466.400002</v>
      </c>
      <c r="Y8" s="70">
        <v>24051394477.349998</v>
      </c>
      <c r="Z8" s="70">
        <v>22060045937.330002</v>
      </c>
      <c r="AA8" s="70">
        <v>22060045937.330002</v>
      </c>
    </row>
    <row r="9" spans="1:27" ht="20.25" x14ac:dyDescent="0.45">
      <c r="A9" s="67" t="s">
        <v>48</v>
      </c>
      <c r="B9" s="68" t="s">
        <v>232</v>
      </c>
      <c r="C9" s="69" t="s">
        <v>199</v>
      </c>
      <c r="D9" s="67" t="s">
        <v>50</v>
      </c>
      <c r="E9" s="67" t="s">
        <v>57</v>
      </c>
      <c r="F9" s="67"/>
      <c r="G9" s="67"/>
      <c r="H9" s="67"/>
      <c r="I9" s="67"/>
      <c r="J9" s="67"/>
      <c r="K9" s="67"/>
      <c r="L9" s="67"/>
      <c r="M9" s="67" t="s">
        <v>52</v>
      </c>
      <c r="N9" s="67" t="s">
        <v>62</v>
      </c>
      <c r="O9" s="67" t="s">
        <v>54</v>
      </c>
      <c r="P9" s="68" t="s">
        <v>200</v>
      </c>
      <c r="Q9" s="70">
        <v>2781400000</v>
      </c>
      <c r="R9" s="70">
        <v>0</v>
      </c>
      <c r="S9" s="70">
        <v>0</v>
      </c>
      <c r="T9" s="70">
        <v>2781400000</v>
      </c>
      <c r="U9" s="70">
        <v>0</v>
      </c>
      <c r="V9" s="70">
        <v>2273139569</v>
      </c>
      <c r="W9" s="70">
        <v>508260431</v>
      </c>
      <c r="X9" s="70">
        <v>2273139569</v>
      </c>
      <c r="Y9" s="70">
        <v>2192994104</v>
      </c>
      <c r="Z9" s="70">
        <v>2177401823</v>
      </c>
      <c r="AA9" s="70">
        <v>2177401823</v>
      </c>
    </row>
    <row r="10" spans="1:27" ht="20.25" x14ac:dyDescent="0.45">
      <c r="A10" s="67" t="s">
        <v>48</v>
      </c>
      <c r="B10" s="68" t="s">
        <v>232</v>
      </c>
      <c r="C10" s="69" t="s">
        <v>201</v>
      </c>
      <c r="D10" s="67" t="s">
        <v>50</v>
      </c>
      <c r="E10" s="67" t="s">
        <v>60</v>
      </c>
      <c r="F10" s="67" t="s">
        <v>57</v>
      </c>
      <c r="G10" s="67" t="s">
        <v>57</v>
      </c>
      <c r="H10" s="67"/>
      <c r="I10" s="67"/>
      <c r="J10" s="67"/>
      <c r="K10" s="67"/>
      <c r="L10" s="67"/>
      <c r="M10" s="67" t="s">
        <v>52</v>
      </c>
      <c r="N10" s="67" t="s">
        <v>53</v>
      </c>
      <c r="O10" s="67" t="s">
        <v>54</v>
      </c>
      <c r="P10" s="68" t="s">
        <v>202</v>
      </c>
      <c r="Q10" s="70">
        <v>270900000</v>
      </c>
      <c r="R10" s="70">
        <v>50107810</v>
      </c>
      <c r="S10" s="70">
        <v>0</v>
      </c>
      <c r="T10" s="70">
        <v>321007810</v>
      </c>
      <c r="U10" s="70">
        <v>0</v>
      </c>
      <c r="V10" s="70">
        <v>279757200</v>
      </c>
      <c r="W10" s="70">
        <v>41250610</v>
      </c>
      <c r="X10" s="70">
        <v>279757200</v>
      </c>
      <c r="Y10" s="70">
        <v>279757200</v>
      </c>
      <c r="Z10" s="70">
        <v>279757200</v>
      </c>
      <c r="AA10" s="70">
        <v>279757200</v>
      </c>
    </row>
    <row r="11" spans="1:27" ht="20.25" x14ac:dyDescent="0.45">
      <c r="A11" s="67" t="s">
        <v>48</v>
      </c>
      <c r="B11" s="68" t="s">
        <v>232</v>
      </c>
      <c r="C11" s="69" t="s">
        <v>63</v>
      </c>
      <c r="D11" s="67" t="s">
        <v>50</v>
      </c>
      <c r="E11" s="67" t="s">
        <v>60</v>
      </c>
      <c r="F11" s="67" t="s">
        <v>60</v>
      </c>
      <c r="G11" s="67" t="s">
        <v>51</v>
      </c>
      <c r="H11" s="67" t="s">
        <v>64</v>
      </c>
      <c r="I11" s="67"/>
      <c r="J11" s="67"/>
      <c r="K11" s="67"/>
      <c r="L11" s="67"/>
      <c r="M11" s="67" t="s">
        <v>52</v>
      </c>
      <c r="N11" s="67" t="s">
        <v>53</v>
      </c>
      <c r="O11" s="67" t="s">
        <v>54</v>
      </c>
      <c r="P11" s="68" t="s">
        <v>65</v>
      </c>
      <c r="Q11" s="70">
        <v>11341500000</v>
      </c>
      <c r="R11" s="70">
        <v>0</v>
      </c>
      <c r="S11" s="70">
        <v>0</v>
      </c>
      <c r="T11" s="70">
        <v>11341500000</v>
      </c>
      <c r="U11" s="70">
        <v>0</v>
      </c>
      <c r="V11" s="70">
        <v>10969746230</v>
      </c>
      <c r="W11" s="70">
        <v>371753770</v>
      </c>
      <c r="X11" s="70">
        <v>10969746230</v>
      </c>
      <c r="Y11" s="70">
        <v>10463192773</v>
      </c>
      <c r="Z11" s="70">
        <v>10204071041</v>
      </c>
      <c r="AA11" s="70">
        <v>10204071041</v>
      </c>
    </row>
    <row r="12" spans="1:27" ht="30.4" x14ac:dyDescent="0.45">
      <c r="A12" s="67" t="s">
        <v>48</v>
      </c>
      <c r="B12" s="68" t="s">
        <v>232</v>
      </c>
      <c r="C12" s="69" t="s">
        <v>66</v>
      </c>
      <c r="D12" s="67" t="s">
        <v>50</v>
      </c>
      <c r="E12" s="67" t="s">
        <v>60</v>
      </c>
      <c r="F12" s="67" t="s">
        <v>60</v>
      </c>
      <c r="G12" s="67" t="s">
        <v>51</v>
      </c>
      <c r="H12" s="67" t="s">
        <v>67</v>
      </c>
      <c r="I12" s="67"/>
      <c r="J12" s="67"/>
      <c r="K12" s="67"/>
      <c r="L12" s="67"/>
      <c r="M12" s="67" t="s">
        <v>52</v>
      </c>
      <c r="N12" s="67" t="s">
        <v>68</v>
      </c>
      <c r="O12" s="67" t="s">
        <v>54</v>
      </c>
      <c r="P12" s="68" t="s">
        <v>69</v>
      </c>
      <c r="Q12" s="70">
        <v>26953000000</v>
      </c>
      <c r="R12" s="70">
        <v>0</v>
      </c>
      <c r="S12" s="70">
        <v>0</v>
      </c>
      <c r="T12" s="70">
        <v>26953000000</v>
      </c>
      <c r="U12" s="70">
        <v>0</v>
      </c>
      <c r="V12" s="70">
        <v>22196292887</v>
      </c>
      <c r="W12" s="70">
        <v>4756707113</v>
      </c>
      <c r="X12" s="70">
        <v>22196292887</v>
      </c>
      <c r="Y12" s="70">
        <v>21096292887</v>
      </c>
      <c r="Z12" s="70">
        <v>20974115166</v>
      </c>
      <c r="AA12" s="70">
        <v>20974115166</v>
      </c>
    </row>
    <row r="13" spans="1:27" ht="40.5" x14ac:dyDescent="0.45">
      <c r="A13" s="67" t="s">
        <v>48</v>
      </c>
      <c r="B13" s="68" t="s">
        <v>232</v>
      </c>
      <c r="C13" s="69" t="s">
        <v>70</v>
      </c>
      <c r="D13" s="67" t="s">
        <v>50</v>
      </c>
      <c r="E13" s="67" t="s">
        <v>60</v>
      </c>
      <c r="F13" s="67" t="s">
        <v>60</v>
      </c>
      <c r="G13" s="67" t="s">
        <v>51</v>
      </c>
      <c r="H13" s="67" t="s">
        <v>71</v>
      </c>
      <c r="I13" s="67"/>
      <c r="J13" s="67"/>
      <c r="K13" s="67"/>
      <c r="L13" s="67"/>
      <c r="M13" s="67" t="s">
        <v>52</v>
      </c>
      <c r="N13" s="67" t="s">
        <v>53</v>
      </c>
      <c r="O13" s="67" t="s">
        <v>54</v>
      </c>
      <c r="P13" s="68" t="s">
        <v>72</v>
      </c>
      <c r="Q13" s="70">
        <v>271500000</v>
      </c>
      <c r="R13" s="70">
        <v>0</v>
      </c>
      <c r="S13" s="70">
        <v>0</v>
      </c>
      <c r="T13" s="70">
        <v>271500000</v>
      </c>
      <c r="U13" s="70">
        <v>0</v>
      </c>
      <c r="V13" s="70">
        <v>271500000</v>
      </c>
      <c r="W13" s="70">
        <v>0</v>
      </c>
      <c r="X13" s="70">
        <v>271500000</v>
      </c>
      <c r="Y13" s="70">
        <v>271500000</v>
      </c>
      <c r="Z13" s="70">
        <v>0</v>
      </c>
      <c r="AA13" s="70">
        <v>0</v>
      </c>
    </row>
    <row r="14" spans="1:27" ht="30.4" x14ac:dyDescent="0.45">
      <c r="A14" s="67" t="s">
        <v>48</v>
      </c>
      <c r="B14" s="68" t="s">
        <v>232</v>
      </c>
      <c r="C14" s="69" t="s">
        <v>73</v>
      </c>
      <c r="D14" s="67" t="s">
        <v>50</v>
      </c>
      <c r="E14" s="67" t="s">
        <v>60</v>
      </c>
      <c r="F14" s="67" t="s">
        <v>60</v>
      </c>
      <c r="G14" s="67" t="s">
        <v>51</v>
      </c>
      <c r="H14" s="67" t="s">
        <v>74</v>
      </c>
      <c r="I14" s="67"/>
      <c r="J14" s="67"/>
      <c r="K14" s="67"/>
      <c r="L14" s="67"/>
      <c r="M14" s="67" t="s">
        <v>52</v>
      </c>
      <c r="N14" s="67" t="s">
        <v>53</v>
      </c>
      <c r="O14" s="67" t="s">
        <v>54</v>
      </c>
      <c r="P14" s="68" t="s">
        <v>75</v>
      </c>
      <c r="Q14" s="70">
        <v>13425600000</v>
      </c>
      <c r="R14" s="70">
        <v>0</v>
      </c>
      <c r="S14" s="70">
        <v>13425600000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</row>
    <row r="15" spans="1:27" ht="40.5" x14ac:dyDescent="0.45">
      <c r="A15" s="67" t="s">
        <v>48</v>
      </c>
      <c r="B15" s="68" t="s">
        <v>232</v>
      </c>
      <c r="C15" s="69" t="s">
        <v>77</v>
      </c>
      <c r="D15" s="67" t="s">
        <v>50</v>
      </c>
      <c r="E15" s="67" t="s">
        <v>60</v>
      </c>
      <c r="F15" s="67" t="s">
        <v>78</v>
      </c>
      <c r="G15" s="67" t="s">
        <v>51</v>
      </c>
      <c r="H15" s="67" t="s">
        <v>79</v>
      </c>
      <c r="I15" s="67"/>
      <c r="J15" s="67"/>
      <c r="K15" s="67"/>
      <c r="L15" s="67"/>
      <c r="M15" s="67" t="s">
        <v>52</v>
      </c>
      <c r="N15" s="67" t="s">
        <v>53</v>
      </c>
      <c r="O15" s="67" t="s">
        <v>54</v>
      </c>
      <c r="P15" s="68" t="s">
        <v>80</v>
      </c>
      <c r="Q15" s="70">
        <v>4222700000</v>
      </c>
      <c r="R15" s="70">
        <v>0</v>
      </c>
      <c r="S15" s="70">
        <v>0</v>
      </c>
      <c r="T15" s="70">
        <v>4222700000</v>
      </c>
      <c r="U15" s="70">
        <v>0</v>
      </c>
      <c r="V15" s="70">
        <v>4021209385</v>
      </c>
      <c r="W15" s="70">
        <v>201490615</v>
      </c>
      <c r="X15" s="70">
        <v>4021209385</v>
      </c>
      <c r="Y15" s="70">
        <v>3474057044.1100001</v>
      </c>
      <c r="Z15" s="70">
        <v>3266024931.1100001</v>
      </c>
      <c r="AA15" s="70">
        <v>3266024931.1100001</v>
      </c>
    </row>
    <row r="16" spans="1:27" ht="30.4" x14ac:dyDescent="0.45">
      <c r="A16" s="67" t="s">
        <v>48</v>
      </c>
      <c r="B16" s="68" t="s">
        <v>232</v>
      </c>
      <c r="C16" s="69" t="s">
        <v>81</v>
      </c>
      <c r="D16" s="67" t="s">
        <v>50</v>
      </c>
      <c r="E16" s="67" t="s">
        <v>60</v>
      </c>
      <c r="F16" s="67" t="s">
        <v>78</v>
      </c>
      <c r="G16" s="67" t="s">
        <v>57</v>
      </c>
      <c r="H16" s="67" t="s">
        <v>79</v>
      </c>
      <c r="I16" s="67"/>
      <c r="J16" s="67"/>
      <c r="K16" s="67"/>
      <c r="L16" s="67"/>
      <c r="M16" s="67" t="s">
        <v>52</v>
      </c>
      <c r="N16" s="67" t="s">
        <v>53</v>
      </c>
      <c r="O16" s="67" t="s">
        <v>54</v>
      </c>
      <c r="P16" s="68" t="s">
        <v>82</v>
      </c>
      <c r="Q16" s="70">
        <v>105300000</v>
      </c>
      <c r="R16" s="70">
        <v>0</v>
      </c>
      <c r="S16" s="70">
        <v>0</v>
      </c>
      <c r="T16" s="70">
        <v>105300000</v>
      </c>
      <c r="U16" s="70">
        <v>0</v>
      </c>
      <c r="V16" s="70">
        <v>59508076</v>
      </c>
      <c r="W16" s="70">
        <v>45791924</v>
      </c>
      <c r="X16" s="70">
        <v>32274529</v>
      </c>
      <c r="Y16" s="70">
        <v>32274529</v>
      </c>
      <c r="Z16" s="70">
        <v>32274529</v>
      </c>
      <c r="AA16" s="70">
        <v>32274529</v>
      </c>
    </row>
    <row r="17" spans="1:27" ht="20.25" x14ac:dyDescent="0.45">
      <c r="A17" s="67" t="s">
        <v>48</v>
      </c>
      <c r="B17" s="68" t="s">
        <v>232</v>
      </c>
      <c r="C17" s="69" t="s">
        <v>203</v>
      </c>
      <c r="D17" s="67" t="s">
        <v>50</v>
      </c>
      <c r="E17" s="67" t="s">
        <v>60</v>
      </c>
      <c r="F17" s="67" t="s">
        <v>53</v>
      </c>
      <c r="G17" s="67"/>
      <c r="H17" s="67"/>
      <c r="I17" s="67"/>
      <c r="J17" s="67"/>
      <c r="K17" s="67"/>
      <c r="L17" s="67"/>
      <c r="M17" s="67" t="s">
        <v>52</v>
      </c>
      <c r="N17" s="67" t="s">
        <v>53</v>
      </c>
      <c r="O17" s="67" t="s">
        <v>54</v>
      </c>
      <c r="P17" s="68" t="s">
        <v>204</v>
      </c>
      <c r="Q17" s="70">
        <v>16690600000</v>
      </c>
      <c r="R17" s="70">
        <v>0</v>
      </c>
      <c r="S17" s="70">
        <v>0</v>
      </c>
      <c r="T17" s="70">
        <v>16690600000</v>
      </c>
      <c r="U17" s="70">
        <v>0</v>
      </c>
      <c r="V17" s="70">
        <v>6221803333.6700001</v>
      </c>
      <c r="W17" s="70">
        <v>10468796666.33</v>
      </c>
      <c r="X17" s="70">
        <v>6145224345.6499996</v>
      </c>
      <c r="Y17" s="70">
        <v>6145224345.6499996</v>
      </c>
      <c r="Z17" s="70">
        <v>6145224345.6499996</v>
      </c>
      <c r="AA17" s="70">
        <v>6145224345.6499996</v>
      </c>
    </row>
    <row r="18" spans="1:27" ht="20.25" x14ac:dyDescent="0.45">
      <c r="A18" s="67" t="s">
        <v>48</v>
      </c>
      <c r="B18" s="68" t="s">
        <v>232</v>
      </c>
      <c r="C18" s="69" t="s">
        <v>84</v>
      </c>
      <c r="D18" s="67" t="s">
        <v>50</v>
      </c>
      <c r="E18" s="67" t="s">
        <v>85</v>
      </c>
      <c r="F18" s="67" t="s">
        <v>51</v>
      </c>
      <c r="G18" s="67"/>
      <c r="H18" s="67"/>
      <c r="I18" s="67"/>
      <c r="J18" s="67"/>
      <c r="K18" s="67"/>
      <c r="L18" s="67"/>
      <c r="M18" s="67" t="s">
        <v>52</v>
      </c>
      <c r="N18" s="67" t="s">
        <v>53</v>
      </c>
      <c r="O18" s="67" t="s">
        <v>54</v>
      </c>
      <c r="P18" s="68" t="s">
        <v>86</v>
      </c>
      <c r="Q18" s="70">
        <v>119200000</v>
      </c>
      <c r="R18" s="70">
        <v>0</v>
      </c>
      <c r="S18" s="70">
        <v>0</v>
      </c>
      <c r="T18" s="70">
        <v>119200000</v>
      </c>
      <c r="U18" s="70">
        <v>0</v>
      </c>
      <c r="V18" s="70">
        <v>116273175</v>
      </c>
      <c r="W18" s="70">
        <v>2926825</v>
      </c>
      <c r="X18" s="70">
        <v>116273175</v>
      </c>
      <c r="Y18" s="70">
        <v>116273175</v>
      </c>
      <c r="Z18" s="70">
        <v>116273175</v>
      </c>
      <c r="AA18" s="70">
        <v>116273175</v>
      </c>
    </row>
    <row r="19" spans="1:27" ht="20.25" x14ac:dyDescent="0.45">
      <c r="A19" s="67" t="s">
        <v>48</v>
      </c>
      <c r="B19" s="68" t="s">
        <v>232</v>
      </c>
      <c r="C19" s="69" t="s">
        <v>173</v>
      </c>
      <c r="D19" s="67" t="s">
        <v>50</v>
      </c>
      <c r="E19" s="67" t="s">
        <v>85</v>
      </c>
      <c r="F19" s="67" t="s">
        <v>60</v>
      </c>
      <c r="G19" s="67"/>
      <c r="H19" s="67"/>
      <c r="I19" s="67"/>
      <c r="J19" s="67"/>
      <c r="K19" s="67"/>
      <c r="L19" s="67"/>
      <c r="M19" s="67" t="s">
        <v>52</v>
      </c>
      <c r="N19" s="67" t="s">
        <v>53</v>
      </c>
      <c r="O19" s="67" t="s">
        <v>54</v>
      </c>
      <c r="P19" s="68" t="s">
        <v>174</v>
      </c>
      <c r="Q19" s="70">
        <v>10500000</v>
      </c>
      <c r="R19" s="70">
        <v>0</v>
      </c>
      <c r="S19" s="70">
        <v>5039974</v>
      </c>
      <c r="T19" s="70">
        <v>5460026</v>
      </c>
      <c r="U19" s="70">
        <v>0</v>
      </c>
      <c r="V19" s="70">
        <v>0</v>
      </c>
      <c r="W19" s="70">
        <v>5460026</v>
      </c>
      <c r="X19" s="70">
        <v>0</v>
      </c>
      <c r="Y19" s="70">
        <v>0</v>
      </c>
      <c r="Z19" s="70">
        <v>0</v>
      </c>
      <c r="AA19" s="70">
        <v>0</v>
      </c>
    </row>
    <row r="20" spans="1:27" ht="20.25" x14ac:dyDescent="0.45">
      <c r="A20" s="67" t="s">
        <v>48</v>
      </c>
      <c r="B20" s="68" t="s">
        <v>232</v>
      </c>
      <c r="C20" s="69" t="s">
        <v>87</v>
      </c>
      <c r="D20" s="67" t="s">
        <v>50</v>
      </c>
      <c r="E20" s="67" t="s">
        <v>85</v>
      </c>
      <c r="F20" s="67" t="s">
        <v>78</v>
      </c>
      <c r="G20" s="67" t="s">
        <v>51</v>
      </c>
      <c r="H20" s="67"/>
      <c r="I20" s="67"/>
      <c r="J20" s="67"/>
      <c r="K20" s="67"/>
      <c r="L20" s="67"/>
      <c r="M20" s="67" t="s">
        <v>52</v>
      </c>
      <c r="N20" s="67" t="s">
        <v>68</v>
      </c>
      <c r="O20" s="67" t="s">
        <v>76</v>
      </c>
      <c r="P20" s="68" t="s">
        <v>88</v>
      </c>
      <c r="Q20" s="70">
        <v>409000000</v>
      </c>
      <c r="R20" s="70">
        <v>0</v>
      </c>
      <c r="S20" s="70">
        <v>0</v>
      </c>
      <c r="T20" s="70">
        <v>409000000</v>
      </c>
      <c r="U20" s="70">
        <v>0</v>
      </c>
      <c r="V20" s="70">
        <v>345031186</v>
      </c>
      <c r="W20" s="70">
        <v>63968814</v>
      </c>
      <c r="X20" s="70">
        <v>345031186</v>
      </c>
      <c r="Y20" s="70">
        <v>345031186</v>
      </c>
      <c r="Z20" s="70">
        <v>345031186</v>
      </c>
      <c r="AA20" s="70">
        <v>345031186</v>
      </c>
    </row>
    <row r="21" spans="1:27" ht="20.25" x14ac:dyDescent="0.45">
      <c r="A21" s="67" t="s">
        <v>48</v>
      </c>
      <c r="B21" s="68" t="s">
        <v>232</v>
      </c>
      <c r="C21" s="69" t="s">
        <v>175</v>
      </c>
      <c r="D21" s="67" t="s">
        <v>50</v>
      </c>
      <c r="E21" s="67" t="s">
        <v>85</v>
      </c>
      <c r="F21" s="67" t="s">
        <v>172</v>
      </c>
      <c r="G21" s="67"/>
      <c r="H21" s="67"/>
      <c r="I21" s="67"/>
      <c r="J21" s="67"/>
      <c r="K21" s="67"/>
      <c r="L21" s="67"/>
      <c r="M21" s="67" t="s">
        <v>52</v>
      </c>
      <c r="N21" s="67" t="s">
        <v>53</v>
      </c>
      <c r="O21" s="67" t="s">
        <v>54</v>
      </c>
      <c r="P21" s="68" t="s">
        <v>176</v>
      </c>
      <c r="Q21" s="70">
        <v>0</v>
      </c>
      <c r="R21" s="70">
        <v>5039974</v>
      </c>
      <c r="S21" s="70">
        <v>0</v>
      </c>
      <c r="T21" s="70">
        <v>5039974</v>
      </c>
      <c r="U21" s="70">
        <v>0</v>
      </c>
      <c r="V21" s="70">
        <v>5001966</v>
      </c>
      <c r="W21" s="70">
        <v>38008</v>
      </c>
      <c r="X21" s="70">
        <v>5001966</v>
      </c>
      <c r="Y21" s="70">
        <v>5001966</v>
      </c>
      <c r="Z21" s="70">
        <v>5001966</v>
      </c>
      <c r="AA21" s="70">
        <v>5001966</v>
      </c>
    </row>
    <row r="22" spans="1:27" ht="20.25" x14ac:dyDescent="0.45">
      <c r="A22" s="67" t="s">
        <v>48</v>
      </c>
      <c r="B22" s="68" t="s">
        <v>232</v>
      </c>
      <c r="C22" s="69" t="s">
        <v>205</v>
      </c>
      <c r="D22" s="67" t="s">
        <v>206</v>
      </c>
      <c r="E22" s="67" t="s">
        <v>53</v>
      </c>
      <c r="F22" s="67" t="s">
        <v>78</v>
      </c>
      <c r="G22" s="67" t="s">
        <v>51</v>
      </c>
      <c r="H22" s="67"/>
      <c r="I22" s="67"/>
      <c r="J22" s="67"/>
      <c r="K22" s="67"/>
      <c r="L22" s="67"/>
      <c r="M22" s="67" t="s">
        <v>52</v>
      </c>
      <c r="N22" s="67" t="s">
        <v>68</v>
      </c>
      <c r="O22" s="67" t="s">
        <v>54</v>
      </c>
      <c r="P22" s="68" t="s">
        <v>207</v>
      </c>
      <c r="Q22" s="70">
        <v>588595702</v>
      </c>
      <c r="R22" s="70">
        <v>0</v>
      </c>
      <c r="S22" s="70">
        <v>0</v>
      </c>
      <c r="T22" s="70">
        <v>588595702</v>
      </c>
      <c r="U22" s="70">
        <v>0</v>
      </c>
      <c r="V22" s="70">
        <v>588595701.27999997</v>
      </c>
      <c r="W22" s="70">
        <v>0.72</v>
      </c>
      <c r="X22" s="70">
        <v>588595701.27999997</v>
      </c>
      <c r="Y22" s="70">
        <v>588595701.27999997</v>
      </c>
      <c r="Z22" s="70">
        <v>588595701.27999997</v>
      </c>
      <c r="AA22" s="70">
        <v>588595701.27999997</v>
      </c>
    </row>
    <row r="23" spans="1:27" ht="30.4" x14ac:dyDescent="0.45">
      <c r="A23" s="67" t="s">
        <v>48</v>
      </c>
      <c r="B23" s="68" t="s">
        <v>232</v>
      </c>
      <c r="C23" s="69" t="s">
        <v>89</v>
      </c>
      <c r="D23" s="67" t="s">
        <v>90</v>
      </c>
      <c r="E23" s="67" t="s">
        <v>91</v>
      </c>
      <c r="F23" s="67" t="s">
        <v>92</v>
      </c>
      <c r="G23" s="67" t="s">
        <v>93</v>
      </c>
      <c r="H23" s="67" t="s">
        <v>17</v>
      </c>
      <c r="I23" s="67" t="s">
        <v>17</v>
      </c>
      <c r="J23" s="67" t="s">
        <v>17</v>
      </c>
      <c r="K23" s="67" t="s">
        <v>17</v>
      </c>
      <c r="L23" s="67" t="s">
        <v>17</v>
      </c>
      <c r="M23" s="67" t="s">
        <v>52</v>
      </c>
      <c r="N23" s="67" t="s">
        <v>62</v>
      </c>
      <c r="O23" s="67" t="s">
        <v>54</v>
      </c>
      <c r="P23" s="68" t="s">
        <v>94</v>
      </c>
      <c r="Q23" s="70">
        <v>1000000000</v>
      </c>
      <c r="R23" s="70">
        <v>0</v>
      </c>
      <c r="S23" s="70">
        <v>0</v>
      </c>
      <c r="T23" s="70">
        <v>1000000000</v>
      </c>
      <c r="U23" s="70">
        <v>0</v>
      </c>
      <c r="V23" s="70">
        <v>994600450</v>
      </c>
      <c r="W23" s="70">
        <v>5399550</v>
      </c>
      <c r="X23" s="70">
        <v>994600450</v>
      </c>
      <c r="Y23" s="70">
        <v>977891943</v>
      </c>
      <c r="Z23" s="70">
        <v>977891943</v>
      </c>
      <c r="AA23" s="70">
        <v>977891943</v>
      </c>
    </row>
    <row r="24" spans="1:27" ht="30.4" x14ac:dyDescent="0.45">
      <c r="A24" s="67" t="s">
        <v>48</v>
      </c>
      <c r="B24" s="68" t="s">
        <v>232</v>
      </c>
      <c r="C24" s="69" t="s">
        <v>95</v>
      </c>
      <c r="D24" s="67" t="s">
        <v>90</v>
      </c>
      <c r="E24" s="67" t="s">
        <v>96</v>
      </c>
      <c r="F24" s="67" t="s">
        <v>92</v>
      </c>
      <c r="G24" s="67" t="s">
        <v>97</v>
      </c>
      <c r="H24" s="67" t="s">
        <v>17</v>
      </c>
      <c r="I24" s="67" t="s">
        <v>17</v>
      </c>
      <c r="J24" s="67" t="s">
        <v>17</v>
      </c>
      <c r="K24" s="67" t="s">
        <v>17</v>
      </c>
      <c r="L24" s="67" t="s">
        <v>17</v>
      </c>
      <c r="M24" s="67" t="s">
        <v>52</v>
      </c>
      <c r="N24" s="67" t="s">
        <v>68</v>
      </c>
      <c r="O24" s="67" t="s">
        <v>54</v>
      </c>
      <c r="P24" s="68" t="s">
        <v>230</v>
      </c>
      <c r="Q24" s="70">
        <v>2000000000</v>
      </c>
      <c r="R24" s="70">
        <v>0</v>
      </c>
      <c r="S24" s="70">
        <v>0</v>
      </c>
      <c r="T24" s="70">
        <v>2000000000</v>
      </c>
      <c r="U24" s="70">
        <v>0</v>
      </c>
      <c r="V24" s="70">
        <v>2000000000</v>
      </c>
      <c r="W24" s="70">
        <v>0</v>
      </c>
      <c r="X24" s="70">
        <v>2000000000</v>
      </c>
      <c r="Y24" s="70">
        <v>500000000</v>
      </c>
      <c r="Z24" s="70">
        <v>500000000</v>
      </c>
      <c r="AA24" s="70">
        <v>500000000</v>
      </c>
    </row>
    <row r="25" spans="1:27" ht="30.4" x14ac:dyDescent="0.45">
      <c r="A25" s="67" t="s">
        <v>48</v>
      </c>
      <c r="B25" s="68" t="s">
        <v>232</v>
      </c>
      <c r="C25" s="69" t="s">
        <v>95</v>
      </c>
      <c r="D25" s="67" t="s">
        <v>90</v>
      </c>
      <c r="E25" s="67" t="s">
        <v>96</v>
      </c>
      <c r="F25" s="67" t="s">
        <v>92</v>
      </c>
      <c r="G25" s="67" t="s">
        <v>97</v>
      </c>
      <c r="H25" s="67" t="s">
        <v>17</v>
      </c>
      <c r="I25" s="67" t="s">
        <v>17</v>
      </c>
      <c r="J25" s="67" t="s">
        <v>17</v>
      </c>
      <c r="K25" s="67" t="s">
        <v>17</v>
      </c>
      <c r="L25" s="67" t="s">
        <v>17</v>
      </c>
      <c r="M25" s="67" t="s">
        <v>52</v>
      </c>
      <c r="N25" s="67" t="s">
        <v>99</v>
      </c>
      <c r="O25" s="67" t="s">
        <v>54</v>
      </c>
      <c r="P25" s="68" t="s">
        <v>230</v>
      </c>
      <c r="Q25" s="70">
        <v>572850000</v>
      </c>
      <c r="R25" s="70">
        <v>0</v>
      </c>
      <c r="S25" s="70">
        <v>572850000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</row>
    <row r="26" spans="1:27" ht="30.4" x14ac:dyDescent="0.45">
      <c r="A26" s="67" t="s">
        <v>48</v>
      </c>
      <c r="B26" s="68" t="s">
        <v>232</v>
      </c>
      <c r="C26" s="69" t="s">
        <v>95</v>
      </c>
      <c r="D26" s="67" t="s">
        <v>90</v>
      </c>
      <c r="E26" s="67" t="s">
        <v>96</v>
      </c>
      <c r="F26" s="67" t="s">
        <v>92</v>
      </c>
      <c r="G26" s="67" t="s">
        <v>97</v>
      </c>
      <c r="H26" s="67" t="s">
        <v>17</v>
      </c>
      <c r="I26" s="67" t="s">
        <v>17</v>
      </c>
      <c r="J26" s="67" t="s">
        <v>17</v>
      </c>
      <c r="K26" s="67" t="s">
        <v>17</v>
      </c>
      <c r="L26" s="67" t="s">
        <v>17</v>
      </c>
      <c r="M26" s="67" t="s">
        <v>52</v>
      </c>
      <c r="N26" s="67" t="s">
        <v>99</v>
      </c>
      <c r="O26" s="67" t="s">
        <v>76</v>
      </c>
      <c r="P26" s="68" t="s">
        <v>230</v>
      </c>
      <c r="Q26" s="70">
        <v>0</v>
      </c>
      <c r="R26" s="70">
        <v>572850000</v>
      </c>
      <c r="S26" s="70">
        <v>0</v>
      </c>
      <c r="T26" s="70">
        <v>572850000</v>
      </c>
      <c r="U26" s="70">
        <v>0</v>
      </c>
      <c r="V26" s="70">
        <v>488043277</v>
      </c>
      <c r="W26" s="70">
        <v>84806723</v>
      </c>
      <c r="X26" s="70">
        <v>488043277</v>
      </c>
      <c r="Y26" s="70">
        <v>242793277</v>
      </c>
      <c r="Z26" s="70">
        <v>240396638.5</v>
      </c>
      <c r="AA26" s="70">
        <v>240396638.5</v>
      </c>
    </row>
    <row r="27" spans="1:27" ht="30.4" x14ac:dyDescent="0.45">
      <c r="A27" s="67" t="s">
        <v>48</v>
      </c>
      <c r="B27" s="68" t="s">
        <v>232</v>
      </c>
      <c r="C27" s="69" t="s">
        <v>95</v>
      </c>
      <c r="D27" s="67" t="s">
        <v>90</v>
      </c>
      <c r="E27" s="67" t="s">
        <v>96</v>
      </c>
      <c r="F27" s="67" t="s">
        <v>92</v>
      </c>
      <c r="G27" s="67" t="s">
        <v>97</v>
      </c>
      <c r="H27" s="67" t="s">
        <v>17</v>
      </c>
      <c r="I27" s="67" t="s">
        <v>17</v>
      </c>
      <c r="J27" s="67" t="s">
        <v>17</v>
      </c>
      <c r="K27" s="67" t="s">
        <v>17</v>
      </c>
      <c r="L27" s="67" t="s">
        <v>17</v>
      </c>
      <c r="M27" s="67" t="s">
        <v>52</v>
      </c>
      <c r="N27" s="67" t="s">
        <v>62</v>
      </c>
      <c r="O27" s="67" t="s">
        <v>54</v>
      </c>
      <c r="P27" s="68" t="s">
        <v>230</v>
      </c>
      <c r="Q27" s="70">
        <v>5000000000</v>
      </c>
      <c r="R27" s="70">
        <v>0</v>
      </c>
      <c r="S27" s="70">
        <v>0</v>
      </c>
      <c r="T27" s="70">
        <v>5000000000</v>
      </c>
      <c r="U27" s="70">
        <v>0</v>
      </c>
      <c r="V27" s="70">
        <v>4821253544</v>
      </c>
      <c r="W27" s="70">
        <v>178746456</v>
      </c>
      <c r="X27" s="70">
        <v>4821253544</v>
      </c>
      <c r="Y27" s="70">
        <v>4692224901</v>
      </c>
      <c r="Z27" s="70">
        <v>4362316581</v>
      </c>
      <c r="AA27" s="70">
        <v>4362316581</v>
      </c>
    </row>
    <row r="28" spans="1:27" ht="30.4" x14ac:dyDescent="0.45">
      <c r="A28" s="67" t="s">
        <v>48</v>
      </c>
      <c r="B28" s="68" t="s">
        <v>232</v>
      </c>
      <c r="C28" s="69" t="s">
        <v>98</v>
      </c>
      <c r="D28" s="67" t="s">
        <v>90</v>
      </c>
      <c r="E28" s="67" t="s">
        <v>96</v>
      </c>
      <c r="F28" s="67" t="s">
        <v>92</v>
      </c>
      <c r="G28" s="67" t="s">
        <v>99</v>
      </c>
      <c r="H28" s="67" t="s">
        <v>17</v>
      </c>
      <c r="I28" s="67" t="s">
        <v>17</v>
      </c>
      <c r="J28" s="67" t="s">
        <v>17</v>
      </c>
      <c r="K28" s="67" t="s">
        <v>17</v>
      </c>
      <c r="L28" s="67" t="s">
        <v>17</v>
      </c>
      <c r="M28" s="67" t="s">
        <v>52</v>
      </c>
      <c r="N28" s="67" t="s">
        <v>53</v>
      </c>
      <c r="O28" s="67" t="s">
        <v>54</v>
      </c>
      <c r="P28" s="68" t="s">
        <v>231</v>
      </c>
      <c r="Q28" s="70">
        <v>0</v>
      </c>
      <c r="R28" s="70">
        <v>7300000000</v>
      </c>
      <c r="S28" s="70">
        <v>0</v>
      </c>
      <c r="T28" s="70">
        <v>7300000000</v>
      </c>
      <c r="U28" s="70">
        <v>0</v>
      </c>
      <c r="V28" s="70">
        <v>7300000000</v>
      </c>
      <c r="W28" s="70">
        <v>0</v>
      </c>
      <c r="X28" s="70">
        <v>7300000000</v>
      </c>
      <c r="Y28" s="70">
        <v>7160000000</v>
      </c>
      <c r="Z28" s="70">
        <v>5840000000</v>
      </c>
      <c r="AA28" s="70">
        <v>5840000000</v>
      </c>
    </row>
    <row r="29" spans="1:27" ht="30.4" x14ac:dyDescent="0.45">
      <c r="A29" s="67" t="s">
        <v>48</v>
      </c>
      <c r="B29" s="68" t="s">
        <v>232</v>
      </c>
      <c r="C29" s="69" t="s">
        <v>98</v>
      </c>
      <c r="D29" s="67" t="s">
        <v>90</v>
      </c>
      <c r="E29" s="67" t="s">
        <v>96</v>
      </c>
      <c r="F29" s="67" t="s">
        <v>92</v>
      </c>
      <c r="G29" s="67" t="s">
        <v>99</v>
      </c>
      <c r="H29" s="67" t="s">
        <v>17</v>
      </c>
      <c r="I29" s="67" t="s">
        <v>17</v>
      </c>
      <c r="J29" s="67" t="s">
        <v>17</v>
      </c>
      <c r="K29" s="67" t="s">
        <v>17</v>
      </c>
      <c r="L29" s="67" t="s">
        <v>17</v>
      </c>
      <c r="M29" s="67" t="s">
        <v>52</v>
      </c>
      <c r="N29" s="67" t="s">
        <v>68</v>
      </c>
      <c r="O29" s="67" t="s">
        <v>54</v>
      </c>
      <c r="P29" s="68" t="s">
        <v>231</v>
      </c>
      <c r="Q29" s="70">
        <v>2460805428</v>
      </c>
      <c r="R29" s="70">
        <v>0</v>
      </c>
      <c r="S29" s="70">
        <v>0</v>
      </c>
      <c r="T29" s="70">
        <v>2460805428</v>
      </c>
      <c r="U29" s="70">
        <v>0</v>
      </c>
      <c r="V29" s="70">
        <v>2460805428</v>
      </c>
      <c r="W29" s="70">
        <v>0</v>
      </c>
      <c r="X29" s="70">
        <v>2460805428</v>
      </c>
      <c r="Y29" s="70">
        <v>2460805428</v>
      </c>
      <c r="Z29" s="70">
        <v>2460805428</v>
      </c>
      <c r="AA29" s="70">
        <v>2460805428</v>
      </c>
    </row>
    <row r="30" spans="1:27" ht="30.4" x14ac:dyDescent="0.45">
      <c r="A30" s="67" t="s">
        <v>48</v>
      </c>
      <c r="B30" s="68" t="s">
        <v>232</v>
      </c>
      <c r="C30" s="69" t="s">
        <v>98</v>
      </c>
      <c r="D30" s="67" t="s">
        <v>90</v>
      </c>
      <c r="E30" s="67" t="s">
        <v>96</v>
      </c>
      <c r="F30" s="67" t="s">
        <v>92</v>
      </c>
      <c r="G30" s="67" t="s">
        <v>99</v>
      </c>
      <c r="H30" s="67" t="s">
        <v>17</v>
      </c>
      <c r="I30" s="67" t="s">
        <v>17</v>
      </c>
      <c r="J30" s="67" t="s">
        <v>17</v>
      </c>
      <c r="K30" s="67" t="s">
        <v>17</v>
      </c>
      <c r="L30" s="67" t="s">
        <v>17</v>
      </c>
      <c r="M30" s="67" t="s">
        <v>52</v>
      </c>
      <c r="N30" s="67" t="s">
        <v>62</v>
      </c>
      <c r="O30" s="67" t="s">
        <v>54</v>
      </c>
      <c r="P30" s="68" t="s">
        <v>231</v>
      </c>
      <c r="Q30" s="70">
        <v>7539194572</v>
      </c>
      <c r="R30" s="70">
        <v>0</v>
      </c>
      <c r="S30" s="70">
        <v>0</v>
      </c>
      <c r="T30" s="70">
        <v>7539194572</v>
      </c>
      <c r="U30" s="70">
        <v>0</v>
      </c>
      <c r="V30" s="70">
        <v>7292804814</v>
      </c>
      <c r="W30" s="70">
        <v>246389758</v>
      </c>
      <c r="X30" s="70">
        <v>7292804814</v>
      </c>
      <c r="Y30" s="70">
        <v>5964175766</v>
      </c>
      <c r="Z30" s="70">
        <v>5215296899</v>
      </c>
      <c r="AA30" s="70">
        <v>5215296899</v>
      </c>
    </row>
    <row r="31" spans="1:27" ht="30.4" x14ac:dyDescent="0.45">
      <c r="A31" s="67" t="s">
        <v>48</v>
      </c>
      <c r="B31" s="68" t="s">
        <v>232</v>
      </c>
      <c r="C31" s="69" t="s">
        <v>100</v>
      </c>
      <c r="D31" s="67" t="s">
        <v>90</v>
      </c>
      <c r="E31" s="67" t="s">
        <v>96</v>
      </c>
      <c r="F31" s="67" t="s">
        <v>92</v>
      </c>
      <c r="G31" s="67" t="s">
        <v>62</v>
      </c>
      <c r="H31" s="67" t="s">
        <v>17</v>
      </c>
      <c r="I31" s="67" t="s">
        <v>17</v>
      </c>
      <c r="J31" s="67" t="s">
        <v>17</v>
      </c>
      <c r="K31" s="67" t="s">
        <v>17</v>
      </c>
      <c r="L31" s="67" t="s">
        <v>17</v>
      </c>
      <c r="M31" s="67" t="s">
        <v>52</v>
      </c>
      <c r="N31" s="67" t="s">
        <v>62</v>
      </c>
      <c r="O31" s="67" t="s">
        <v>54</v>
      </c>
      <c r="P31" s="68" t="s">
        <v>102</v>
      </c>
      <c r="Q31" s="70">
        <v>3040000000</v>
      </c>
      <c r="R31" s="70">
        <v>0</v>
      </c>
      <c r="S31" s="70">
        <v>0</v>
      </c>
      <c r="T31" s="70">
        <v>3040000000</v>
      </c>
      <c r="U31" s="70">
        <v>0</v>
      </c>
      <c r="V31" s="70">
        <v>2212233523</v>
      </c>
      <c r="W31" s="70">
        <v>827766477</v>
      </c>
      <c r="X31" s="70">
        <v>2212233523</v>
      </c>
      <c r="Y31" s="70">
        <v>1997958865</v>
      </c>
      <c r="Z31" s="70">
        <v>1971147202</v>
      </c>
      <c r="AA31" s="70">
        <v>1971147202</v>
      </c>
    </row>
    <row r="32" spans="1:27" ht="50.65" x14ac:dyDescent="0.45">
      <c r="A32" s="67" t="s">
        <v>48</v>
      </c>
      <c r="B32" s="68" t="s">
        <v>232</v>
      </c>
      <c r="C32" s="69" t="s">
        <v>222</v>
      </c>
      <c r="D32" s="67" t="s">
        <v>90</v>
      </c>
      <c r="E32" s="67" t="s">
        <v>96</v>
      </c>
      <c r="F32" s="67" t="s">
        <v>92</v>
      </c>
      <c r="G32" s="67" t="s">
        <v>223</v>
      </c>
      <c r="H32" s="67" t="s">
        <v>17</v>
      </c>
      <c r="I32" s="67" t="s">
        <v>17</v>
      </c>
      <c r="J32" s="67" t="s">
        <v>17</v>
      </c>
      <c r="K32" s="67" t="s">
        <v>17</v>
      </c>
      <c r="L32" s="67" t="s">
        <v>17</v>
      </c>
      <c r="M32" s="67" t="s">
        <v>52</v>
      </c>
      <c r="N32" s="67" t="s">
        <v>97</v>
      </c>
      <c r="O32" s="67" t="s">
        <v>54</v>
      </c>
      <c r="P32" s="68" t="s">
        <v>224</v>
      </c>
      <c r="Q32" s="70">
        <v>6100000000</v>
      </c>
      <c r="R32" s="70">
        <v>0</v>
      </c>
      <c r="S32" s="70">
        <v>0</v>
      </c>
      <c r="T32" s="70">
        <v>6100000000</v>
      </c>
      <c r="U32" s="70">
        <v>0</v>
      </c>
      <c r="V32" s="70">
        <v>4060695601</v>
      </c>
      <c r="W32" s="70">
        <v>2039304399</v>
      </c>
      <c r="X32" s="70">
        <v>4060695601</v>
      </c>
      <c r="Y32" s="70">
        <v>3812789462</v>
      </c>
      <c r="Z32" s="70">
        <v>1782564019</v>
      </c>
      <c r="AA32" s="70">
        <v>1782564019</v>
      </c>
    </row>
    <row r="33" spans="1:27" ht="30.4" x14ac:dyDescent="0.45">
      <c r="A33" s="67" t="s">
        <v>48</v>
      </c>
      <c r="B33" s="68" t="s">
        <v>232</v>
      </c>
      <c r="C33" s="69" t="s">
        <v>103</v>
      </c>
      <c r="D33" s="67" t="s">
        <v>90</v>
      </c>
      <c r="E33" s="67" t="s">
        <v>104</v>
      </c>
      <c r="F33" s="67" t="s">
        <v>92</v>
      </c>
      <c r="G33" s="67" t="s">
        <v>105</v>
      </c>
      <c r="H33" s="67" t="s">
        <v>17</v>
      </c>
      <c r="I33" s="67" t="s">
        <v>17</v>
      </c>
      <c r="J33" s="67" t="s">
        <v>17</v>
      </c>
      <c r="K33" s="67" t="s">
        <v>17</v>
      </c>
      <c r="L33" s="67" t="s">
        <v>17</v>
      </c>
      <c r="M33" s="67" t="s">
        <v>52</v>
      </c>
      <c r="N33" s="67" t="s">
        <v>62</v>
      </c>
      <c r="O33" s="67" t="s">
        <v>54</v>
      </c>
      <c r="P33" s="68" t="s">
        <v>106</v>
      </c>
      <c r="Q33" s="70">
        <v>4689000000</v>
      </c>
      <c r="R33" s="70">
        <v>0</v>
      </c>
      <c r="S33" s="70">
        <v>0</v>
      </c>
      <c r="T33" s="70">
        <v>4689000000</v>
      </c>
      <c r="U33" s="70">
        <v>0</v>
      </c>
      <c r="V33" s="70">
        <v>4634019484</v>
      </c>
      <c r="W33" s="70">
        <v>54980516</v>
      </c>
      <c r="X33" s="70">
        <v>4634019484</v>
      </c>
      <c r="Y33" s="70">
        <v>4504357820</v>
      </c>
      <c r="Z33" s="70">
        <v>3331100647</v>
      </c>
      <c r="AA33" s="70">
        <v>3331100647</v>
      </c>
    </row>
    <row r="34" spans="1:27" ht="50.65" x14ac:dyDescent="0.45">
      <c r="A34" s="67" t="s">
        <v>48</v>
      </c>
      <c r="B34" s="68" t="s">
        <v>232</v>
      </c>
      <c r="C34" s="69" t="s">
        <v>107</v>
      </c>
      <c r="D34" s="67" t="s">
        <v>90</v>
      </c>
      <c r="E34" s="67" t="s">
        <v>108</v>
      </c>
      <c r="F34" s="67" t="s">
        <v>92</v>
      </c>
      <c r="G34" s="67" t="s">
        <v>109</v>
      </c>
      <c r="H34" s="67" t="s">
        <v>17</v>
      </c>
      <c r="I34" s="67" t="s">
        <v>17</v>
      </c>
      <c r="J34" s="67" t="s">
        <v>17</v>
      </c>
      <c r="K34" s="67" t="s">
        <v>17</v>
      </c>
      <c r="L34" s="67" t="s">
        <v>17</v>
      </c>
      <c r="M34" s="67" t="s">
        <v>52</v>
      </c>
      <c r="N34" s="67" t="s">
        <v>68</v>
      </c>
      <c r="O34" s="67" t="s">
        <v>54</v>
      </c>
      <c r="P34" s="68" t="s">
        <v>110</v>
      </c>
      <c r="Q34" s="70">
        <v>4811309416</v>
      </c>
      <c r="R34" s="70">
        <v>0</v>
      </c>
      <c r="S34" s="70">
        <v>0</v>
      </c>
      <c r="T34" s="70">
        <v>4811309416</v>
      </c>
      <c r="U34" s="70">
        <v>0</v>
      </c>
      <c r="V34" s="70">
        <v>4746062461</v>
      </c>
      <c r="W34" s="70">
        <v>65246955</v>
      </c>
      <c r="X34" s="70">
        <v>4746062461</v>
      </c>
      <c r="Y34" s="70">
        <v>3947468903.9899998</v>
      </c>
      <c r="Z34" s="70">
        <v>3564865241.9899998</v>
      </c>
      <c r="AA34" s="70">
        <v>3564865241.9899998</v>
      </c>
    </row>
    <row r="35" spans="1:27" ht="30.4" x14ac:dyDescent="0.45">
      <c r="A35" s="67" t="s">
        <v>48</v>
      </c>
      <c r="B35" s="68" t="s">
        <v>232</v>
      </c>
      <c r="C35" s="69" t="s">
        <v>111</v>
      </c>
      <c r="D35" s="67" t="s">
        <v>90</v>
      </c>
      <c r="E35" s="67" t="s">
        <v>112</v>
      </c>
      <c r="F35" s="67" t="s">
        <v>92</v>
      </c>
      <c r="G35" s="67" t="s">
        <v>113</v>
      </c>
      <c r="H35" s="67" t="s">
        <v>17</v>
      </c>
      <c r="I35" s="67" t="s">
        <v>17</v>
      </c>
      <c r="J35" s="67" t="s">
        <v>17</v>
      </c>
      <c r="K35" s="67" t="s">
        <v>17</v>
      </c>
      <c r="L35" s="67" t="s">
        <v>17</v>
      </c>
      <c r="M35" s="67" t="s">
        <v>52</v>
      </c>
      <c r="N35" s="67" t="s">
        <v>62</v>
      </c>
      <c r="O35" s="67" t="s">
        <v>54</v>
      </c>
      <c r="P35" s="68" t="s">
        <v>114</v>
      </c>
      <c r="Q35" s="70">
        <v>4000000000</v>
      </c>
      <c r="R35" s="70">
        <v>0</v>
      </c>
      <c r="S35" s="70">
        <v>0</v>
      </c>
      <c r="T35" s="70">
        <v>4000000000</v>
      </c>
      <c r="U35" s="70">
        <v>0</v>
      </c>
      <c r="V35" s="70">
        <v>3904686211</v>
      </c>
      <c r="W35" s="70">
        <v>95313789</v>
      </c>
      <c r="X35" s="70">
        <v>3904686211</v>
      </c>
      <c r="Y35" s="70">
        <v>3869339349</v>
      </c>
      <c r="Z35" s="70">
        <v>3641576278</v>
      </c>
      <c r="AA35" s="70">
        <v>3641576278</v>
      </c>
    </row>
    <row r="36" spans="1:27" ht="30.4" x14ac:dyDescent="0.45">
      <c r="A36" s="67" t="s">
        <v>48</v>
      </c>
      <c r="B36" s="68" t="s">
        <v>232</v>
      </c>
      <c r="C36" s="69" t="s">
        <v>115</v>
      </c>
      <c r="D36" s="67" t="s">
        <v>90</v>
      </c>
      <c r="E36" s="67" t="s">
        <v>112</v>
      </c>
      <c r="F36" s="67" t="s">
        <v>92</v>
      </c>
      <c r="G36" s="67" t="s">
        <v>53</v>
      </c>
      <c r="H36" s="67" t="s">
        <v>17</v>
      </c>
      <c r="I36" s="67" t="s">
        <v>17</v>
      </c>
      <c r="J36" s="67" t="s">
        <v>17</v>
      </c>
      <c r="K36" s="67" t="s">
        <v>17</v>
      </c>
      <c r="L36" s="67" t="s">
        <v>17</v>
      </c>
      <c r="M36" s="67" t="s">
        <v>52</v>
      </c>
      <c r="N36" s="67" t="s">
        <v>62</v>
      </c>
      <c r="O36" s="67" t="s">
        <v>54</v>
      </c>
      <c r="P36" s="68" t="s">
        <v>116</v>
      </c>
      <c r="Q36" s="70">
        <v>6098805428</v>
      </c>
      <c r="R36" s="70">
        <v>0</v>
      </c>
      <c r="S36" s="70">
        <v>0</v>
      </c>
      <c r="T36" s="70">
        <v>6098805428</v>
      </c>
      <c r="U36" s="70">
        <v>0</v>
      </c>
      <c r="V36" s="70">
        <v>6005799961</v>
      </c>
      <c r="W36" s="70">
        <v>93005467</v>
      </c>
      <c r="X36" s="70">
        <v>6005799961</v>
      </c>
      <c r="Y36" s="70">
        <v>4760087167.9799995</v>
      </c>
      <c r="Z36" s="70">
        <v>4466035922.9899998</v>
      </c>
      <c r="AA36" s="70">
        <v>4466035922.9899998</v>
      </c>
    </row>
    <row r="37" spans="1:27" ht="40.5" x14ac:dyDescent="0.45">
      <c r="A37" s="67" t="s">
        <v>48</v>
      </c>
      <c r="B37" s="68" t="s">
        <v>232</v>
      </c>
      <c r="C37" s="69" t="s">
        <v>120</v>
      </c>
      <c r="D37" s="67" t="s">
        <v>90</v>
      </c>
      <c r="E37" s="67" t="s">
        <v>118</v>
      </c>
      <c r="F37" s="67" t="s">
        <v>92</v>
      </c>
      <c r="G37" s="67" t="s">
        <v>121</v>
      </c>
      <c r="H37" s="67"/>
      <c r="I37" s="67"/>
      <c r="J37" s="67"/>
      <c r="K37" s="67"/>
      <c r="L37" s="67"/>
      <c r="M37" s="67" t="s">
        <v>52</v>
      </c>
      <c r="N37" s="67" t="s">
        <v>68</v>
      </c>
      <c r="O37" s="67" t="s">
        <v>54</v>
      </c>
      <c r="P37" s="68" t="s">
        <v>122</v>
      </c>
      <c r="Q37" s="70">
        <v>3700000000</v>
      </c>
      <c r="R37" s="70">
        <v>0</v>
      </c>
      <c r="S37" s="70">
        <v>0</v>
      </c>
      <c r="T37" s="70">
        <v>3700000000</v>
      </c>
      <c r="U37" s="70">
        <v>0</v>
      </c>
      <c r="V37" s="70">
        <v>3674976930.04</v>
      </c>
      <c r="W37" s="70">
        <v>25023069.960000001</v>
      </c>
      <c r="X37" s="70">
        <v>3674976930.04</v>
      </c>
      <c r="Y37" s="70">
        <v>3014275808.9899998</v>
      </c>
      <c r="Z37" s="70">
        <v>2946716618.9899998</v>
      </c>
      <c r="AA37" s="70">
        <v>2946716618.9899998</v>
      </c>
    </row>
    <row r="38" spans="1:27" ht="60.75" x14ac:dyDescent="0.45">
      <c r="A38" s="67" t="s">
        <v>48</v>
      </c>
      <c r="B38" s="68" t="s">
        <v>232</v>
      </c>
      <c r="C38" s="69" t="s">
        <v>123</v>
      </c>
      <c r="D38" s="67" t="s">
        <v>90</v>
      </c>
      <c r="E38" s="67" t="s">
        <v>118</v>
      </c>
      <c r="F38" s="67" t="s">
        <v>92</v>
      </c>
      <c r="G38" s="67" t="s">
        <v>124</v>
      </c>
      <c r="H38" s="67" t="s">
        <v>17</v>
      </c>
      <c r="I38" s="67" t="s">
        <v>17</v>
      </c>
      <c r="J38" s="67" t="s">
        <v>17</v>
      </c>
      <c r="K38" s="67" t="s">
        <v>17</v>
      </c>
      <c r="L38" s="67" t="s">
        <v>17</v>
      </c>
      <c r="M38" s="67" t="s">
        <v>52</v>
      </c>
      <c r="N38" s="67" t="s">
        <v>68</v>
      </c>
      <c r="O38" s="67" t="s">
        <v>54</v>
      </c>
      <c r="P38" s="68" t="s">
        <v>125</v>
      </c>
      <c r="Q38" s="70">
        <v>6000000000</v>
      </c>
      <c r="R38" s="70">
        <v>0</v>
      </c>
      <c r="S38" s="70">
        <v>0</v>
      </c>
      <c r="T38" s="70">
        <v>6000000000</v>
      </c>
      <c r="U38" s="70">
        <v>0</v>
      </c>
      <c r="V38" s="70">
        <v>5982908452.3400002</v>
      </c>
      <c r="W38" s="70">
        <v>17091547.66</v>
      </c>
      <c r="X38" s="70">
        <v>5982908452.3400002</v>
      </c>
      <c r="Y38" s="70">
        <v>5568287720.79</v>
      </c>
      <c r="Z38" s="70">
        <v>3633145894.5999999</v>
      </c>
      <c r="AA38" s="70">
        <v>3633145894.5999999</v>
      </c>
    </row>
    <row r="39" spans="1:27" ht="40.5" x14ac:dyDescent="0.45">
      <c r="A39" s="67" t="s">
        <v>48</v>
      </c>
      <c r="B39" s="68" t="s">
        <v>232</v>
      </c>
      <c r="C39" s="69" t="s">
        <v>208</v>
      </c>
      <c r="D39" s="67" t="s">
        <v>90</v>
      </c>
      <c r="E39" s="67" t="s">
        <v>118</v>
      </c>
      <c r="F39" s="67" t="s">
        <v>92</v>
      </c>
      <c r="G39" s="67" t="s">
        <v>113</v>
      </c>
      <c r="H39" s="67" t="s">
        <v>17</v>
      </c>
      <c r="I39" s="67" t="s">
        <v>17</v>
      </c>
      <c r="J39" s="67" t="s">
        <v>17</v>
      </c>
      <c r="K39" s="67" t="s">
        <v>17</v>
      </c>
      <c r="L39" s="67" t="s">
        <v>17</v>
      </c>
      <c r="M39" s="67" t="s">
        <v>52</v>
      </c>
      <c r="N39" s="67" t="s">
        <v>68</v>
      </c>
      <c r="O39" s="67" t="s">
        <v>54</v>
      </c>
      <c r="P39" s="68" t="s">
        <v>209</v>
      </c>
      <c r="Q39" s="70">
        <v>800000000</v>
      </c>
      <c r="R39" s="70">
        <v>0</v>
      </c>
      <c r="S39" s="70">
        <v>0</v>
      </c>
      <c r="T39" s="70">
        <v>800000000</v>
      </c>
      <c r="U39" s="70">
        <v>0</v>
      </c>
      <c r="V39" s="70">
        <v>790299338</v>
      </c>
      <c r="W39" s="70">
        <v>9700662</v>
      </c>
      <c r="X39" s="70">
        <v>790299338</v>
      </c>
      <c r="Y39" s="70">
        <v>786459260</v>
      </c>
      <c r="Z39" s="70">
        <v>492426954.00999999</v>
      </c>
      <c r="AA39" s="70">
        <v>492426954.00999999</v>
      </c>
    </row>
    <row r="40" spans="1:27" ht="20.25" x14ac:dyDescent="0.45">
      <c r="A40" s="67" t="s">
        <v>126</v>
      </c>
      <c r="B40" s="68" t="s">
        <v>127</v>
      </c>
      <c r="C40" s="69" t="s">
        <v>49</v>
      </c>
      <c r="D40" s="67" t="s">
        <v>50</v>
      </c>
      <c r="E40" s="67" t="s">
        <v>51</v>
      </c>
      <c r="F40" s="67" t="s">
        <v>51</v>
      </c>
      <c r="G40" s="67" t="s">
        <v>51</v>
      </c>
      <c r="H40" s="67"/>
      <c r="I40" s="67"/>
      <c r="J40" s="67"/>
      <c r="K40" s="67"/>
      <c r="L40" s="67"/>
      <c r="M40" s="67" t="s">
        <v>128</v>
      </c>
      <c r="N40" s="67" t="s">
        <v>129</v>
      </c>
      <c r="O40" s="67" t="s">
        <v>54</v>
      </c>
      <c r="P40" s="68" t="s">
        <v>55</v>
      </c>
      <c r="Q40" s="70">
        <v>128592300000</v>
      </c>
      <c r="R40" s="70">
        <v>9643853949</v>
      </c>
      <c r="S40" s="70">
        <v>0</v>
      </c>
      <c r="T40" s="70">
        <v>138236153949</v>
      </c>
      <c r="U40" s="70">
        <v>0</v>
      </c>
      <c r="V40" s="70">
        <v>136952519342.32001</v>
      </c>
      <c r="W40" s="70">
        <v>1283634606.6800001</v>
      </c>
      <c r="X40" s="70">
        <v>136952519342.32001</v>
      </c>
      <c r="Y40" s="70">
        <v>136952519342.32001</v>
      </c>
      <c r="Z40" s="70">
        <v>136952519342.32001</v>
      </c>
      <c r="AA40" s="70">
        <v>136952519342.32001</v>
      </c>
    </row>
    <row r="41" spans="1:27" ht="20.25" x14ac:dyDescent="0.45">
      <c r="A41" s="67" t="s">
        <v>126</v>
      </c>
      <c r="B41" s="68" t="s">
        <v>127</v>
      </c>
      <c r="C41" s="69" t="s">
        <v>56</v>
      </c>
      <c r="D41" s="67" t="s">
        <v>50</v>
      </c>
      <c r="E41" s="67" t="s">
        <v>51</v>
      </c>
      <c r="F41" s="67" t="s">
        <v>51</v>
      </c>
      <c r="G41" s="67" t="s">
        <v>57</v>
      </c>
      <c r="H41" s="67"/>
      <c r="I41" s="67"/>
      <c r="J41" s="67"/>
      <c r="K41" s="67"/>
      <c r="L41" s="67"/>
      <c r="M41" s="67" t="s">
        <v>128</v>
      </c>
      <c r="N41" s="67" t="s">
        <v>129</v>
      </c>
      <c r="O41" s="67" t="s">
        <v>54</v>
      </c>
      <c r="P41" s="68" t="s">
        <v>58</v>
      </c>
      <c r="Q41" s="70">
        <v>45536400000</v>
      </c>
      <c r="R41" s="70">
        <v>8057494079</v>
      </c>
      <c r="S41" s="70">
        <v>0</v>
      </c>
      <c r="T41" s="70">
        <v>53593894079</v>
      </c>
      <c r="U41" s="70">
        <v>0</v>
      </c>
      <c r="V41" s="70">
        <v>49497720551</v>
      </c>
      <c r="W41" s="70">
        <v>4096173528</v>
      </c>
      <c r="X41" s="70">
        <v>49497720551</v>
      </c>
      <c r="Y41" s="70">
        <v>49497720551</v>
      </c>
      <c r="Z41" s="70">
        <v>49497720551</v>
      </c>
      <c r="AA41" s="70">
        <v>49497720551</v>
      </c>
    </row>
    <row r="42" spans="1:27" ht="20.25" x14ac:dyDescent="0.45">
      <c r="A42" s="67" t="s">
        <v>126</v>
      </c>
      <c r="B42" s="68" t="s">
        <v>127</v>
      </c>
      <c r="C42" s="69" t="s">
        <v>59</v>
      </c>
      <c r="D42" s="67" t="s">
        <v>50</v>
      </c>
      <c r="E42" s="67" t="s">
        <v>51</v>
      </c>
      <c r="F42" s="67" t="s">
        <v>51</v>
      </c>
      <c r="G42" s="67" t="s">
        <v>60</v>
      </c>
      <c r="H42" s="67"/>
      <c r="I42" s="67"/>
      <c r="J42" s="67"/>
      <c r="K42" s="67"/>
      <c r="L42" s="67"/>
      <c r="M42" s="67" t="s">
        <v>128</v>
      </c>
      <c r="N42" s="67" t="s">
        <v>129</v>
      </c>
      <c r="O42" s="67" t="s">
        <v>54</v>
      </c>
      <c r="P42" s="68" t="s">
        <v>61</v>
      </c>
      <c r="Q42" s="70">
        <v>7550200000</v>
      </c>
      <c r="R42" s="70">
        <v>3299000000</v>
      </c>
      <c r="S42" s="70">
        <v>0</v>
      </c>
      <c r="T42" s="70">
        <v>10849200000</v>
      </c>
      <c r="U42" s="70">
        <v>0</v>
      </c>
      <c r="V42" s="70">
        <v>10268734857.33</v>
      </c>
      <c r="W42" s="70">
        <v>580465142.66999996</v>
      </c>
      <c r="X42" s="70">
        <v>10268734857.33</v>
      </c>
      <c r="Y42" s="70">
        <v>10268734857.33</v>
      </c>
      <c r="Z42" s="70">
        <v>10268734857.33</v>
      </c>
      <c r="AA42" s="70">
        <v>10268734857.33</v>
      </c>
    </row>
    <row r="43" spans="1:27" ht="30.4" x14ac:dyDescent="0.45">
      <c r="A43" s="67" t="s">
        <v>126</v>
      </c>
      <c r="B43" s="68" t="s">
        <v>127</v>
      </c>
      <c r="C43" s="69" t="s">
        <v>130</v>
      </c>
      <c r="D43" s="67" t="s">
        <v>50</v>
      </c>
      <c r="E43" s="67" t="s">
        <v>51</v>
      </c>
      <c r="F43" s="67" t="s">
        <v>51</v>
      </c>
      <c r="G43" s="67" t="s">
        <v>78</v>
      </c>
      <c r="H43" s="67"/>
      <c r="I43" s="67"/>
      <c r="J43" s="67"/>
      <c r="K43" s="67"/>
      <c r="L43" s="67"/>
      <c r="M43" s="67" t="s">
        <v>128</v>
      </c>
      <c r="N43" s="67" t="s">
        <v>129</v>
      </c>
      <c r="O43" s="67" t="s">
        <v>54</v>
      </c>
      <c r="P43" s="68" t="s">
        <v>131</v>
      </c>
      <c r="Q43" s="70">
        <v>15442700000</v>
      </c>
      <c r="R43" s="70">
        <v>0</v>
      </c>
      <c r="S43" s="70">
        <v>15442700000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</row>
    <row r="44" spans="1:27" ht="20.25" x14ac:dyDescent="0.45">
      <c r="A44" s="67" t="s">
        <v>126</v>
      </c>
      <c r="B44" s="68" t="s">
        <v>127</v>
      </c>
      <c r="C44" s="69" t="s">
        <v>133</v>
      </c>
      <c r="D44" s="67" t="s">
        <v>50</v>
      </c>
      <c r="E44" s="67" t="s">
        <v>51</v>
      </c>
      <c r="F44" s="67" t="s">
        <v>57</v>
      </c>
      <c r="G44" s="67" t="s">
        <v>51</v>
      </c>
      <c r="H44" s="67"/>
      <c r="I44" s="67"/>
      <c r="J44" s="67"/>
      <c r="K44" s="67"/>
      <c r="L44" s="67"/>
      <c r="M44" s="67" t="s">
        <v>128</v>
      </c>
      <c r="N44" s="67" t="s">
        <v>129</v>
      </c>
      <c r="O44" s="67" t="s">
        <v>54</v>
      </c>
      <c r="P44" s="68" t="s">
        <v>55</v>
      </c>
      <c r="Q44" s="70">
        <v>3408100000</v>
      </c>
      <c r="R44" s="70">
        <v>241728086</v>
      </c>
      <c r="S44" s="70">
        <v>0</v>
      </c>
      <c r="T44" s="70">
        <v>3649828086</v>
      </c>
      <c r="U44" s="70">
        <v>0</v>
      </c>
      <c r="V44" s="70">
        <v>3313988384</v>
      </c>
      <c r="W44" s="70">
        <v>335839702</v>
      </c>
      <c r="X44" s="70">
        <v>3313988384</v>
      </c>
      <c r="Y44" s="70">
        <v>3313988384</v>
      </c>
      <c r="Z44" s="70">
        <v>3313988384</v>
      </c>
      <c r="AA44" s="70">
        <v>3313988384</v>
      </c>
    </row>
    <row r="45" spans="1:27" ht="20.25" x14ac:dyDescent="0.45">
      <c r="A45" s="67" t="s">
        <v>126</v>
      </c>
      <c r="B45" s="68" t="s">
        <v>127</v>
      </c>
      <c r="C45" s="69" t="s">
        <v>134</v>
      </c>
      <c r="D45" s="67" t="s">
        <v>50</v>
      </c>
      <c r="E45" s="67" t="s">
        <v>51</v>
      </c>
      <c r="F45" s="67" t="s">
        <v>57</v>
      </c>
      <c r="G45" s="67" t="s">
        <v>57</v>
      </c>
      <c r="H45" s="67"/>
      <c r="I45" s="67"/>
      <c r="J45" s="67"/>
      <c r="K45" s="67"/>
      <c r="L45" s="67"/>
      <c r="M45" s="67" t="s">
        <v>128</v>
      </c>
      <c r="N45" s="67" t="s">
        <v>129</v>
      </c>
      <c r="O45" s="67" t="s">
        <v>54</v>
      </c>
      <c r="P45" s="68" t="s">
        <v>58</v>
      </c>
      <c r="Q45" s="70">
        <v>1323200000</v>
      </c>
      <c r="R45" s="70">
        <v>138154183</v>
      </c>
      <c r="S45" s="70">
        <v>95000000</v>
      </c>
      <c r="T45" s="70">
        <v>1366354183</v>
      </c>
      <c r="U45" s="70">
        <v>0</v>
      </c>
      <c r="V45" s="70">
        <v>1187175164</v>
      </c>
      <c r="W45" s="70">
        <v>179179019</v>
      </c>
      <c r="X45" s="70">
        <v>1187175164</v>
      </c>
      <c r="Y45" s="70">
        <v>1187175164</v>
      </c>
      <c r="Z45" s="70">
        <v>1187175164</v>
      </c>
      <c r="AA45" s="70">
        <v>1187175164</v>
      </c>
    </row>
    <row r="46" spans="1:27" ht="20.25" x14ac:dyDescent="0.45">
      <c r="A46" s="67" t="s">
        <v>126</v>
      </c>
      <c r="B46" s="68" t="s">
        <v>127</v>
      </c>
      <c r="C46" s="69" t="s">
        <v>135</v>
      </c>
      <c r="D46" s="67" t="s">
        <v>50</v>
      </c>
      <c r="E46" s="67" t="s">
        <v>51</v>
      </c>
      <c r="F46" s="67" t="s">
        <v>57</v>
      </c>
      <c r="G46" s="67" t="s">
        <v>60</v>
      </c>
      <c r="H46" s="67"/>
      <c r="I46" s="67"/>
      <c r="J46" s="67"/>
      <c r="K46" s="67"/>
      <c r="L46" s="67"/>
      <c r="M46" s="67" t="s">
        <v>128</v>
      </c>
      <c r="N46" s="67" t="s">
        <v>129</v>
      </c>
      <c r="O46" s="67" t="s">
        <v>54</v>
      </c>
      <c r="P46" s="68" t="s">
        <v>61</v>
      </c>
      <c r="Q46" s="70">
        <v>350900000</v>
      </c>
      <c r="R46" s="70">
        <v>88668417</v>
      </c>
      <c r="S46" s="70">
        <v>0</v>
      </c>
      <c r="T46" s="70">
        <v>439568417</v>
      </c>
      <c r="U46" s="70">
        <v>0</v>
      </c>
      <c r="V46" s="70">
        <v>320168363</v>
      </c>
      <c r="W46" s="70">
        <v>119400054</v>
      </c>
      <c r="X46" s="70">
        <v>320168363</v>
      </c>
      <c r="Y46" s="70">
        <v>320168363</v>
      </c>
      <c r="Z46" s="70">
        <v>320168363</v>
      </c>
      <c r="AA46" s="70">
        <v>320168363</v>
      </c>
    </row>
    <row r="47" spans="1:27" ht="30.4" x14ac:dyDescent="0.45">
      <c r="A47" s="67" t="s">
        <v>126</v>
      </c>
      <c r="B47" s="68" t="s">
        <v>127</v>
      </c>
      <c r="C47" s="69" t="s">
        <v>136</v>
      </c>
      <c r="D47" s="67" t="s">
        <v>50</v>
      </c>
      <c r="E47" s="67" t="s">
        <v>51</v>
      </c>
      <c r="F47" s="67" t="s">
        <v>57</v>
      </c>
      <c r="G47" s="67" t="s">
        <v>78</v>
      </c>
      <c r="H47" s="67"/>
      <c r="I47" s="67"/>
      <c r="J47" s="67"/>
      <c r="K47" s="67"/>
      <c r="L47" s="67"/>
      <c r="M47" s="67" t="s">
        <v>128</v>
      </c>
      <c r="N47" s="67" t="s">
        <v>129</v>
      </c>
      <c r="O47" s="67" t="s">
        <v>54</v>
      </c>
      <c r="P47" s="68" t="s">
        <v>131</v>
      </c>
      <c r="Q47" s="70">
        <v>432000000</v>
      </c>
      <c r="R47" s="70">
        <v>0</v>
      </c>
      <c r="S47" s="70">
        <v>373550686</v>
      </c>
      <c r="T47" s="70">
        <v>58449314</v>
      </c>
      <c r="U47" s="70">
        <v>58449314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</row>
    <row r="48" spans="1:27" ht="20.25" x14ac:dyDescent="0.45">
      <c r="A48" s="67" t="s">
        <v>126</v>
      </c>
      <c r="B48" s="68" t="s">
        <v>127</v>
      </c>
      <c r="C48" s="69" t="s">
        <v>199</v>
      </c>
      <c r="D48" s="67" t="s">
        <v>50</v>
      </c>
      <c r="E48" s="67" t="s">
        <v>57</v>
      </c>
      <c r="F48" s="67"/>
      <c r="G48" s="67"/>
      <c r="H48" s="67"/>
      <c r="I48" s="67"/>
      <c r="J48" s="67"/>
      <c r="K48" s="67"/>
      <c r="L48" s="67"/>
      <c r="M48" s="67" t="s">
        <v>128</v>
      </c>
      <c r="N48" s="67" t="s">
        <v>129</v>
      </c>
      <c r="O48" s="67" t="s">
        <v>54</v>
      </c>
      <c r="P48" s="68" t="s">
        <v>200</v>
      </c>
      <c r="Q48" s="70">
        <v>118250600000</v>
      </c>
      <c r="R48" s="70">
        <v>37178754820</v>
      </c>
      <c r="S48" s="70">
        <v>136991463</v>
      </c>
      <c r="T48" s="70">
        <v>155292363357</v>
      </c>
      <c r="U48" s="70">
        <v>0</v>
      </c>
      <c r="V48" s="70">
        <v>136536846078.21001</v>
      </c>
      <c r="W48" s="70">
        <v>18755517278.790001</v>
      </c>
      <c r="X48" s="70">
        <v>136536846078.21001</v>
      </c>
      <c r="Y48" s="70">
        <v>110144146267.89</v>
      </c>
      <c r="Z48" s="70">
        <v>107971474035.53</v>
      </c>
      <c r="AA48" s="70">
        <v>107971474035.53</v>
      </c>
    </row>
    <row r="49" spans="1:27" ht="20.25" x14ac:dyDescent="0.45">
      <c r="A49" s="67" t="s">
        <v>126</v>
      </c>
      <c r="B49" s="68" t="s">
        <v>127</v>
      </c>
      <c r="C49" s="69" t="s">
        <v>199</v>
      </c>
      <c r="D49" s="67" t="s">
        <v>50</v>
      </c>
      <c r="E49" s="67" t="s">
        <v>57</v>
      </c>
      <c r="F49" s="67"/>
      <c r="G49" s="67"/>
      <c r="H49" s="67"/>
      <c r="I49" s="67"/>
      <c r="J49" s="67"/>
      <c r="K49" s="67"/>
      <c r="L49" s="67"/>
      <c r="M49" s="67" t="s">
        <v>128</v>
      </c>
      <c r="N49" s="67" t="s">
        <v>132</v>
      </c>
      <c r="O49" s="67" t="s">
        <v>54</v>
      </c>
      <c r="P49" s="68" t="s">
        <v>200</v>
      </c>
      <c r="Q49" s="70">
        <v>2500000000</v>
      </c>
      <c r="R49" s="70">
        <v>0</v>
      </c>
      <c r="S49" s="70">
        <v>0</v>
      </c>
      <c r="T49" s="70">
        <v>2500000000</v>
      </c>
      <c r="U49" s="70">
        <v>0</v>
      </c>
      <c r="V49" s="70">
        <v>1041912955.8</v>
      </c>
      <c r="W49" s="70">
        <v>1458087044.2</v>
      </c>
      <c r="X49" s="70">
        <v>1041912955.8</v>
      </c>
      <c r="Y49" s="70">
        <v>956248523</v>
      </c>
      <c r="Z49" s="70">
        <v>952796230.79999995</v>
      </c>
      <c r="AA49" s="70">
        <v>952796230.79999995</v>
      </c>
    </row>
    <row r="50" spans="1:27" ht="30.4" x14ac:dyDescent="0.45">
      <c r="A50" s="67" t="s">
        <v>126</v>
      </c>
      <c r="B50" s="68" t="s">
        <v>127</v>
      </c>
      <c r="C50" s="69" t="s">
        <v>138</v>
      </c>
      <c r="D50" s="67" t="s">
        <v>50</v>
      </c>
      <c r="E50" s="67" t="s">
        <v>60</v>
      </c>
      <c r="F50" s="67" t="s">
        <v>60</v>
      </c>
      <c r="G50" s="67" t="s">
        <v>51</v>
      </c>
      <c r="H50" s="67" t="s">
        <v>139</v>
      </c>
      <c r="I50" s="67"/>
      <c r="J50" s="67"/>
      <c r="K50" s="67"/>
      <c r="L50" s="67"/>
      <c r="M50" s="67" t="s">
        <v>128</v>
      </c>
      <c r="N50" s="67" t="s">
        <v>132</v>
      </c>
      <c r="O50" s="67" t="s">
        <v>54</v>
      </c>
      <c r="P50" s="68" t="s">
        <v>140</v>
      </c>
      <c r="Q50" s="70">
        <v>67716000000</v>
      </c>
      <c r="R50" s="70">
        <v>150711000000</v>
      </c>
      <c r="S50" s="70">
        <v>0</v>
      </c>
      <c r="T50" s="70">
        <v>218427000000</v>
      </c>
      <c r="U50" s="70">
        <v>0</v>
      </c>
      <c r="V50" s="70">
        <v>64102929359.419998</v>
      </c>
      <c r="W50" s="70">
        <v>154324070640.57999</v>
      </c>
      <c r="X50" s="70">
        <v>64102929359.419998</v>
      </c>
      <c r="Y50" s="70">
        <v>63956140781.419998</v>
      </c>
      <c r="Z50" s="70">
        <v>63543944724.419998</v>
      </c>
      <c r="AA50" s="70">
        <v>63543944724.419998</v>
      </c>
    </row>
    <row r="51" spans="1:27" ht="20.25" x14ac:dyDescent="0.45">
      <c r="A51" s="67" t="s">
        <v>126</v>
      </c>
      <c r="B51" s="68" t="s">
        <v>127</v>
      </c>
      <c r="C51" s="69" t="s">
        <v>225</v>
      </c>
      <c r="D51" s="67" t="s">
        <v>50</v>
      </c>
      <c r="E51" s="67" t="s">
        <v>60</v>
      </c>
      <c r="F51" s="67" t="s">
        <v>60</v>
      </c>
      <c r="G51" s="67" t="s">
        <v>51</v>
      </c>
      <c r="H51" s="67" t="s">
        <v>226</v>
      </c>
      <c r="I51" s="67"/>
      <c r="J51" s="67"/>
      <c r="K51" s="67"/>
      <c r="L51" s="67"/>
      <c r="M51" s="67" t="s">
        <v>128</v>
      </c>
      <c r="N51" s="67" t="s">
        <v>137</v>
      </c>
      <c r="O51" s="67" t="s">
        <v>54</v>
      </c>
      <c r="P51" s="68" t="s">
        <v>227</v>
      </c>
      <c r="Q51" s="70">
        <v>140000000000</v>
      </c>
      <c r="R51" s="70">
        <v>0</v>
      </c>
      <c r="S51" s="70">
        <v>0</v>
      </c>
      <c r="T51" s="70">
        <v>140000000000</v>
      </c>
      <c r="U51" s="70">
        <v>0</v>
      </c>
      <c r="V51" s="70">
        <v>140000000000</v>
      </c>
      <c r="W51" s="70">
        <v>0</v>
      </c>
      <c r="X51" s="70">
        <v>140000000000</v>
      </c>
      <c r="Y51" s="70">
        <v>0</v>
      </c>
      <c r="Z51" s="70">
        <v>0</v>
      </c>
      <c r="AA51" s="70">
        <v>0</v>
      </c>
    </row>
    <row r="52" spans="1:27" ht="30.4" x14ac:dyDescent="0.45">
      <c r="A52" s="67" t="s">
        <v>126</v>
      </c>
      <c r="B52" s="68" t="s">
        <v>127</v>
      </c>
      <c r="C52" s="69" t="s">
        <v>73</v>
      </c>
      <c r="D52" s="67" t="s">
        <v>50</v>
      </c>
      <c r="E52" s="67" t="s">
        <v>60</v>
      </c>
      <c r="F52" s="67" t="s">
        <v>60</v>
      </c>
      <c r="G52" s="67" t="s">
        <v>51</v>
      </c>
      <c r="H52" s="67" t="s">
        <v>74</v>
      </c>
      <c r="I52" s="67"/>
      <c r="J52" s="67"/>
      <c r="K52" s="67"/>
      <c r="L52" s="67"/>
      <c r="M52" s="67" t="s">
        <v>128</v>
      </c>
      <c r="N52" s="67" t="s">
        <v>129</v>
      </c>
      <c r="O52" s="67" t="s">
        <v>54</v>
      </c>
      <c r="P52" s="68" t="s">
        <v>75</v>
      </c>
      <c r="Q52" s="70">
        <v>8761000000</v>
      </c>
      <c r="R52" s="70">
        <v>0</v>
      </c>
      <c r="S52" s="70">
        <v>5557648028</v>
      </c>
      <c r="T52" s="70">
        <v>3203351972</v>
      </c>
      <c r="U52" s="70">
        <v>3203351972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</row>
    <row r="53" spans="1:27" ht="20.25" x14ac:dyDescent="0.45">
      <c r="A53" s="67" t="s">
        <v>126</v>
      </c>
      <c r="B53" s="68" t="s">
        <v>127</v>
      </c>
      <c r="C53" s="69" t="s">
        <v>141</v>
      </c>
      <c r="D53" s="67" t="s">
        <v>50</v>
      </c>
      <c r="E53" s="67" t="s">
        <v>60</v>
      </c>
      <c r="F53" s="67" t="s">
        <v>78</v>
      </c>
      <c r="G53" s="67" t="s">
        <v>57</v>
      </c>
      <c r="H53" s="67" t="s">
        <v>83</v>
      </c>
      <c r="I53" s="67"/>
      <c r="J53" s="67"/>
      <c r="K53" s="67"/>
      <c r="L53" s="67"/>
      <c r="M53" s="67" t="s">
        <v>128</v>
      </c>
      <c r="N53" s="67" t="s">
        <v>129</v>
      </c>
      <c r="O53" s="67" t="s">
        <v>54</v>
      </c>
      <c r="P53" s="68" t="s">
        <v>142</v>
      </c>
      <c r="Q53" s="70">
        <v>9034100000</v>
      </c>
      <c r="R53" s="70">
        <v>0</v>
      </c>
      <c r="S53" s="70">
        <v>0</v>
      </c>
      <c r="T53" s="70">
        <v>9034100000</v>
      </c>
      <c r="U53" s="70">
        <v>0</v>
      </c>
      <c r="V53" s="70">
        <v>8445216800</v>
      </c>
      <c r="W53" s="70">
        <v>588883200</v>
      </c>
      <c r="X53" s="70">
        <v>8445216800</v>
      </c>
      <c r="Y53" s="70">
        <v>8445216800</v>
      </c>
      <c r="Z53" s="70">
        <v>8445216800</v>
      </c>
      <c r="AA53" s="70">
        <v>8445216800</v>
      </c>
    </row>
    <row r="54" spans="1:27" ht="20.25" x14ac:dyDescent="0.45">
      <c r="A54" s="67" t="s">
        <v>126</v>
      </c>
      <c r="B54" s="68" t="s">
        <v>127</v>
      </c>
      <c r="C54" s="69" t="s">
        <v>143</v>
      </c>
      <c r="D54" s="67" t="s">
        <v>50</v>
      </c>
      <c r="E54" s="67" t="s">
        <v>60</v>
      </c>
      <c r="F54" s="67" t="s">
        <v>78</v>
      </c>
      <c r="G54" s="67" t="s">
        <v>57</v>
      </c>
      <c r="H54" s="67" t="s">
        <v>144</v>
      </c>
      <c r="I54" s="67"/>
      <c r="J54" s="67"/>
      <c r="K54" s="67"/>
      <c r="L54" s="67"/>
      <c r="M54" s="67" t="s">
        <v>128</v>
      </c>
      <c r="N54" s="67" t="s">
        <v>129</v>
      </c>
      <c r="O54" s="67" t="s">
        <v>54</v>
      </c>
      <c r="P54" s="68" t="s">
        <v>145</v>
      </c>
      <c r="Q54" s="70">
        <v>12257800000</v>
      </c>
      <c r="R54" s="70">
        <v>0</v>
      </c>
      <c r="S54" s="70">
        <v>0</v>
      </c>
      <c r="T54" s="70">
        <v>12257800000</v>
      </c>
      <c r="U54" s="70">
        <v>0</v>
      </c>
      <c r="V54" s="70">
        <v>7842700159</v>
      </c>
      <c r="W54" s="70">
        <v>4415099841</v>
      </c>
      <c r="X54" s="70">
        <v>7842700159</v>
      </c>
      <c r="Y54" s="70">
        <v>7842700159</v>
      </c>
      <c r="Z54" s="70">
        <v>7842700159</v>
      </c>
      <c r="AA54" s="70">
        <v>7842700159</v>
      </c>
    </row>
    <row r="55" spans="1:27" ht="30.4" x14ac:dyDescent="0.45">
      <c r="A55" s="67" t="s">
        <v>126</v>
      </c>
      <c r="B55" s="68" t="s">
        <v>127</v>
      </c>
      <c r="C55" s="69" t="s">
        <v>81</v>
      </c>
      <c r="D55" s="67" t="s">
        <v>50</v>
      </c>
      <c r="E55" s="67" t="s">
        <v>60</v>
      </c>
      <c r="F55" s="67" t="s">
        <v>78</v>
      </c>
      <c r="G55" s="67" t="s">
        <v>57</v>
      </c>
      <c r="H55" s="67" t="s">
        <v>79</v>
      </c>
      <c r="I55" s="67"/>
      <c r="J55" s="67"/>
      <c r="K55" s="67"/>
      <c r="L55" s="67"/>
      <c r="M55" s="67" t="s">
        <v>128</v>
      </c>
      <c r="N55" s="67" t="s">
        <v>129</v>
      </c>
      <c r="O55" s="67" t="s">
        <v>54</v>
      </c>
      <c r="P55" s="68" t="s">
        <v>82</v>
      </c>
      <c r="Q55" s="70">
        <v>847000000</v>
      </c>
      <c r="R55" s="70">
        <v>0</v>
      </c>
      <c r="S55" s="70">
        <v>0</v>
      </c>
      <c r="T55" s="70">
        <v>847000000</v>
      </c>
      <c r="U55" s="70">
        <v>0</v>
      </c>
      <c r="V55" s="70">
        <v>339508782</v>
      </c>
      <c r="W55" s="70">
        <v>507491218</v>
      </c>
      <c r="X55" s="70">
        <v>339508782</v>
      </c>
      <c r="Y55" s="70">
        <v>339508782</v>
      </c>
      <c r="Z55" s="70">
        <v>339508782</v>
      </c>
      <c r="AA55" s="70">
        <v>339508782</v>
      </c>
    </row>
    <row r="56" spans="1:27" ht="20.25" x14ac:dyDescent="0.45">
      <c r="A56" s="67" t="s">
        <v>126</v>
      </c>
      <c r="B56" s="68" t="s">
        <v>127</v>
      </c>
      <c r="C56" s="69" t="s">
        <v>146</v>
      </c>
      <c r="D56" s="67" t="s">
        <v>50</v>
      </c>
      <c r="E56" s="67" t="s">
        <v>60</v>
      </c>
      <c r="F56" s="67" t="s">
        <v>78</v>
      </c>
      <c r="G56" s="67" t="s">
        <v>57</v>
      </c>
      <c r="H56" s="67" t="s">
        <v>147</v>
      </c>
      <c r="I56" s="67"/>
      <c r="J56" s="67"/>
      <c r="K56" s="67"/>
      <c r="L56" s="67"/>
      <c r="M56" s="67" t="s">
        <v>128</v>
      </c>
      <c r="N56" s="67" t="s">
        <v>129</v>
      </c>
      <c r="O56" s="67" t="s">
        <v>54</v>
      </c>
      <c r="P56" s="68" t="s">
        <v>241</v>
      </c>
      <c r="Q56" s="70">
        <v>55000000</v>
      </c>
      <c r="R56" s="70">
        <v>0</v>
      </c>
      <c r="S56" s="70">
        <v>0</v>
      </c>
      <c r="T56" s="70">
        <v>55000000</v>
      </c>
      <c r="U56" s="70">
        <v>0</v>
      </c>
      <c r="V56" s="70">
        <v>43200000</v>
      </c>
      <c r="W56" s="70">
        <v>11800000</v>
      </c>
      <c r="X56" s="70">
        <v>43200000</v>
      </c>
      <c r="Y56" s="70">
        <v>43200000</v>
      </c>
      <c r="Z56" s="70">
        <v>43200000</v>
      </c>
      <c r="AA56" s="70">
        <v>43200000</v>
      </c>
    </row>
    <row r="57" spans="1:27" ht="30.4" x14ac:dyDescent="0.45">
      <c r="A57" s="67" t="s">
        <v>126</v>
      </c>
      <c r="B57" s="68" t="s">
        <v>127</v>
      </c>
      <c r="C57" s="69" t="s">
        <v>148</v>
      </c>
      <c r="D57" s="67" t="s">
        <v>50</v>
      </c>
      <c r="E57" s="67" t="s">
        <v>60</v>
      </c>
      <c r="F57" s="67" t="s">
        <v>78</v>
      </c>
      <c r="G57" s="67" t="s">
        <v>57</v>
      </c>
      <c r="H57" s="67" t="s">
        <v>149</v>
      </c>
      <c r="I57" s="67"/>
      <c r="J57" s="67"/>
      <c r="K57" s="67"/>
      <c r="L57" s="67"/>
      <c r="M57" s="67" t="s">
        <v>128</v>
      </c>
      <c r="N57" s="67" t="s">
        <v>129</v>
      </c>
      <c r="O57" s="67" t="s">
        <v>54</v>
      </c>
      <c r="P57" s="68" t="s">
        <v>221</v>
      </c>
      <c r="Q57" s="70">
        <v>250000000</v>
      </c>
      <c r="R57" s="70">
        <v>0</v>
      </c>
      <c r="S57" s="70">
        <v>0</v>
      </c>
      <c r="T57" s="70">
        <v>250000000</v>
      </c>
      <c r="U57" s="70">
        <v>0</v>
      </c>
      <c r="V57" s="70">
        <v>69926203</v>
      </c>
      <c r="W57" s="70">
        <v>180073797</v>
      </c>
      <c r="X57" s="70">
        <v>69926203</v>
      </c>
      <c r="Y57" s="70">
        <v>69926203</v>
      </c>
      <c r="Z57" s="70">
        <v>69926203</v>
      </c>
      <c r="AA57" s="70">
        <v>69926203</v>
      </c>
    </row>
    <row r="58" spans="1:27" ht="20.25" x14ac:dyDescent="0.45">
      <c r="A58" s="67" t="s">
        <v>126</v>
      </c>
      <c r="B58" s="68" t="s">
        <v>127</v>
      </c>
      <c r="C58" s="69" t="s">
        <v>203</v>
      </c>
      <c r="D58" s="67" t="s">
        <v>50</v>
      </c>
      <c r="E58" s="67" t="s">
        <v>60</v>
      </c>
      <c r="F58" s="67" t="s">
        <v>53</v>
      </c>
      <c r="G58" s="67"/>
      <c r="H58" s="67"/>
      <c r="I58" s="67"/>
      <c r="J58" s="67"/>
      <c r="K58" s="67"/>
      <c r="L58" s="67"/>
      <c r="M58" s="67" t="s">
        <v>128</v>
      </c>
      <c r="N58" s="67" t="s">
        <v>129</v>
      </c>
      <c r="O58" s="67" t="s">
        <v>54</v>
      </c>
      <c r="P58" s="68" t="s">
        <v>204</v>
      </c>
      <c r="Q58" s="70">
        <v>59411000000</v>
      </c>
      <c r="R58" s="70">
        <v>0</v>
      </c>
      <c r="S58" s="70">
        <v>0</v>
      </c>
      <c r="T58" s="70">
        <v>59411000000</v>
      </c>
      <c r="U58" s="70">
        <v>0</v>
      </c>
      <c r="V58" s="70">
        <v>1618570268.1400001</v>
      </c>
      <c r="W58" s="70">
        <v>57792429731.860001</v>
      </c>
      <c r="X58" s="70">
        <v>1618570268.1400001</v>
      </c>
      <c r="Y58" s="70">
        <v>1618570268.1400001</v>
      </c>
      <c r="Z58" s="70">
        <v>1618570268.1400001</v>
      </c>
      <c r="AA58" s="70">
        <v>1618570268.1400001</v>
      </c>
    </row>
    <row r="59" spans="1:27" ht="20.25" x14ac:dyDescent="0.45">
      <c r="A59" s="67" t="s">
        <v>126</v>
      </c>
      <c r="B59" s="68" t="s">
        <v>127</v>
      </c>
      <c r="C59" s="69" t="s">
        <v>84</v>
      </c>
      <c r="D59" s="67" t="s">
        <v>50</v>
      </c>
      <c r="E59" s="67" t="s">
        <v>85</v>
      </c>
      <c r="F59" s="67" t="s">
        <v>51</v>
      </c>
      <c r="G59" s="67"/>
      <c r="H59" s="67"/>
      <c r="I59" s="67"/>
      <c r="J59" s="67"/>
      <c r="K59" s="67"/>
      <c r="L59" s="67"/>
      <c r="M59" s="67" t="s">
        <v>128</v>
      </c>
      <c r="N59" s="67" t="s">
        <v>129</v>
      </c>
      <c r="O59" s="67" t="s">
        <v>54</v>
      </c>
      <c r="P59" s="68" t="s">
        <v>86</v>
      </c>
      <c r="Q59" s="70">
        <v>3141400000</v>
      </c>
      <c r="R59" s="70">
        <v>0</v>
      </c>
      <c r="S59" s="70">
        <v>9640000</v>
      </c>
      <c r="T59" s="70">
        <v>3131760000</v>
      </c>
      <c r="U59" s="70">
        <v>0</v>
      </c>
      <c r="V59" s="70">
        <v>3041967641.0799999</v>
      </c>
      <c r="W59" s="70">
        <v>89792358.920000002</v>
      </c>
      <c r="X59" s="70">
        <v>3041967641.0799999</v>
      </c>
      <c r="Y59" s="70">
        <v>3041967641.0799999</v>
      </c>
      <c r="Z59" s="70">
        <v>3041967641.0799999</v>
      </c>
      <c r="AA59" s="70">
        <v>3041967641.0799999</v>
      </c>
    </row>
    <row r="60" spans="1:27" ht="20.25" x14ac:dyDescent="0.45">
      <c r="A60" s="67" t="s">
        <v>126</v>
      </c>
      <c r="B60" s="68" t="s">
        <v>127</v>
      </c>
      <c r="C60" s="69" t="s">
        <v>87</v>
      </c>
      <c r="D60" s="67" t="s">
        <v>50</v>
      </c>
      <c r="E60" s="67" t="s">
        <v>85</v>
      </c>
      <c r="F60" s="67" t="s">
        <v>78</v>
      </c>
      <c r="G60" s="67" t="s">
        <v>51</v>
      </c>
      <c r="H60" s="67"/>
      <c r="I60" s="67"/>
      <c r="J60" s="67"/>
      <c r="K60" s="67"/>
      <c r="L60" s="67"/>
      <c r="M60" s="67" t="s">
        <v>128</v>
      </c>
      <c r="N60" s="67" t="s">
        <v>129</v>
      </c>
      <c r="O60" s="67" t="s">
        <v>54</v>
      </c>
      <c r="P60" s="68" t="s">
        <v>88</v>
      </c>
      <c r="Q60" s="70">
        <v>1451000000</v>
      </c>
      <c r="R60" s="70">
        <v>136991463</v>
      </c>
      <c r="S60" s="70">
        <v>0</v>
      </c>
      <c r="T60" s="70">
        <v>1587991463</v>
      </c>
      <c r="U60" s="70">
        <v>0</v>
      </c>
      <c r="V60" s="70">
        <v>1587991463</v>
      </c>
      <c r="W60" s="70">
        <v>0</v>
      </c>
      <c r="X60" s="70">
        <v>1587991463</v>
      </c>
      <c r="Y60" s="70">
        <v>1587991463</v>
      </c>
      <c r="Z60" s="70">
        <v>1587991463</v>
      </c>
      <c r="AA60" s="70">
        <v>1587991463</v>
      </c>
    </row>
    <row r="61" spans="1:27" ht="20.25" x14ac:dyDescent="0.45">
      <c r="A61" s="67" t="s">
        <v>126</v>
      </c>
      <c r="B61" s="68" t="s">
        <v>127</v>
      </c>
      <c r="C61" s="69" t="s">
        <v>175</v>
      </c>
      <c r="D61" s="67" t="s">
        <v>50</v>
      </c>
      <c r="E61" s="67" t="s">
        <v>85</v>
      </c>
      <c r="F61" s="67" t="s">
        <v>172</v>
      </c>
      <c r="G61" s="67"/>
      <c r="H61" s="67"/>
      <c r="I61" s="67"/>
      <c r="J61" s="67"/>
      <c r="K61" s="67"/>
      <c r="L61" s="67"/>
      <c r="M61" s="67" t="s">
        <v>128</v>
      </c>
      <c r="N61" s="67" t="s">
        <v>129</v>
      </c>
      <c r="O61" s="67" t="s">
        <v>54</v>
      </c>
      <c r="P61" s="68" t="s">
        <v>176</v>
      </c>
      <c r="Q61" s="70">
        <v>0</v>
      </c>
      <c r="R61" s="70">
        <v>9640000</v>
      </c>
      <c r="S61" s="70">
        <v>0</v>
      </c>
      <c r="T61" s="70">
        <v>9640000</v>
      </c>
      <c r="U61" s="70">
        <v>0</v>
      </c>
      <c r="V61" s="70">
        <v>6690634</v>
      </c>
      <c r="W61" s="70">
        <v>2949366</v>
      </c>
      <c r="X61" s="70">
        <v>6690634</v>
      </c>
      <c r="Y61" s="70">
        <v>6690634</v>
      </c>
      <c r="Z61" s="70">
        <v>2320000</v>
      </c>
      <c r="AA61" s="70">
        <v>2320000</v>
      </c>
    </row>
    <row r="62" spans="1:27" ht="20.25" x14ac:dyDescent="0.45">
      <c r="A62" s="67" t="s">
        <v>126</v>
      </c>
      <c r="B62" s="68" t="s">
        <v>127</v>
      </c>
      <c r="C62" s="69" t="s">
        <v>205</v>
      </c>
      <c r="D62" s="67" t="s">
        <v>206</v>
      </c>
      <c r="E62" s="67" t="s">
        <v>53</v>
      </c>
      <c r="F62" s="67" t="s">
        <v>78</v>
      </c>
      <c r="G62" s="67" t="s">
        <v>51</v>
      </c>
      <c r="H62" s="67"/>
      <c r="I62" s="67"/>
      <c r="J62" s="67"/>
      <c r="K62" s="67"/>
      <c r="L62" s="67"/>
      <c r="M62" s="67" t="s">
        <v>128</v>
      </c>
      <c r="N62" s="67" t="s">
        <v>129</v>
      </c>
      <c r="O62" s="67" t="s">
        <v>54</v>
      </c>
      <c r="P62" s="68" t="s">
        <v>207</v>
      </c>
      <c r="Q62" s="70">
        <v>11253600799</v>
      </c>
      <c r="R62" s="70">
        <v>0</v>
      </c>
      <c r="S62" s="70">
        <v>0</v>
      </c>
      <c r="T62" s="70">
        <v>11253600799</v>
      </c>
      <c r="U62" s="70">
        <v>0</v>
      </c>
      <c r="V62" s="70">
        <v>11253600799</v>
      </c>
      <c r="W62" s="70">
        <v>0</v>
      </c>
      <c r="X62" s="70">
        <v>11253600799</v>
      </c>
      <c r="Y62" s="70">
        <v>11253600799</v>
      </c>
      <c r="Z62" s="70">
        <v>11253600799</v>
      </c>
      <c r="AA62" s="70">
        <v>11253600799</v>
      </c>
    </row>
    <row r="63" spans="1:27" ht="40.5" x14ac:dyDescent="0.45">
      <c r="A63" s="67" t="s">
        <v>126</v>
      </c>
      <c r="B63" s="68" t="s">
        <v>127</v>
      </c>
      <c r="C63" s="69" t="s">
        <v>150</v>
      </c>
      <c r="D63" s="67" t="s">
        <v>90</v>
      </c>
      <c r="E63" s="67" t="s">
        <v>108</v>
      </c>
      <c r="F63" s="67" t="s">
        <v>92</v>
      </c>
      <c r="G63" s="67" t="s">
        <v>93</v>
      </c>
      <c r="H63" s="67"/>
      <c r="I63" s="67"/>
      <c r="J63" s="67"/>
      <c r="K63" s="67"/>
      <c r="L63" s="67"/>
      <c r="M63" s="67" t="s">
        <v>128</v>
      </c>
      <c r="N63" s="67" t="s">
        <v>129</v>
      </c>
      <c r="O63" s="67" t="s">
        <v>54</v>
      </c>
      <c r="P63" s="68" t="s">
        <v>151</v>
      </c>
      <c r="Q63" s="70">
        <v>14631620000</v>
      </c>
      <c r="R63" s="70">
        <v>0</v>
      </c>
      <c r="S63" s="70">
        <v>0</v>
      </c>
      <c r="T63" s="70">
        <v>14631620000</v>
      </c>
      <c r="U63" s="70">
        <v>0</v>
      </c>
      <c r="V63" s="70">
        <v>11412275622.9</v>
      </c>
      <c r="W63" s="70">
        <v>3219344377.0999999</v>
      </c>
      <c r="X63" s="70">
        <v>11412275622.9</v>
      </c>
      <c r="Y63" s="70">
        <v>10041419048.32</v>
      </c>
      <c r="Z63" s="70">
        <v>10002017572.120001</v>
      </c>
      <c r="AA63" s="70">
        <v>10002017572.120001</v>
      </c>
    </row>
    <row r="64" spans="1:27" ht="40.5" x14ac:dyDescent="0.45">
      <c r="A64" s="67" t="s">
        <v>126</v>
      </c>
      <c r="B64" s="68" t="s">
        <v>127</v>
      </c>
      <c r="C64" s="69" t="s">
        <v>153</v>
      </c>
      <c r="D64" s="67" t="s">
        <v>90</v>
      </c>
      <c r="E64" s="67" t="s">
        <v>152</v>
      </c>
      <c r="F64" s="67" t="s">
        <v>92</v>
      </c>
      <c r="G64" s="67" t="s">
        <v>101</v>
      </c>
      <c r="H64" s="67"/>
      <c r="I64" s="67"/>
      <c r="J64" s="67"/>
      <c r="K64" s="67"/>
      <c r="L64" s="67"/>
      <c r="M64" s="67" t="s">
        <v>128</v>
      </c>
      <c r="N64" s="67" t="s">
        <v>129</v>
      </c>
      <c r="O64" s="67" t="s">
        <v>54</v>
      </c>
      <c r="P64" s="68" t="s">
        <v>154</v>
      </c>
      <c r="Q64" s="70">
        <v>33559364513</v>
      </c>
      <c r="R64" s="70">
        <v>14000000000</v>
      </c>
      <c r="S64" s="70">
        <v>0</v>
      </c>
      <c r="T64" s="70">
        <v>47559364513</v>
      </c>
      <c r="U64" s="70">
        <v>0</v>
      </c>
      <c r="V64" s="70">
        <v>35954285239.709999</v>
      </c>
      <c r="W64" s="70">
        <v>11605079273.290001</v>
      </c>
      <c r="X64" s="70">
        <v>35954285239.709999</v>
      </c>
      <c r="Y64" s="70">
        <v>30123200600</v>
      </c>
      <c r="Z64" s="70">
        <v>30123200600</v>
      </c>
      <c r="AA64" s="70">
        <v>30123200600</v>
      </c>
    </row>
    <row r="65" spans="1:27" ht="30.4" x14ac:dyDescent="0.45">
      <c r="A65" s="67" t="s">
        <v>126</v>
      </c>
      <c r="B65" s="68" t="s">
        <v>127</v>
      </c>
      <c r="C65" s="69" t="s">
        <v>155</v>
      </c>
      <c r="D65" s="67" t="s">
        <v>90</v>
      </c>
      <c r="E65" s="67" t="s">
        <v>152</v>
      </c>
      <c r="F65" s="67" t="s">
        <v>92</v>
      </c>
      <c r="G65" s="67" t="s">
        <v>97</v>
      </c>
      <c r="H65" s="67"/>
      <c r="I65" s="67"/>
      <c r="J65" s="67"/>
      <c r="K65" s="67"/>
      <c r="L65" s="67"/>
      <c r="M65" s="67" t="s">
        <v>128</v>
      </c>
      <c r="N65" s="67" t="s">
        <v>129</v>
      </c>
      <c r="O65" s="67" t="s">
        <v>54</v>
      </c>
      <c r="P65" s="68" t="s">
        <v>156</v>
      </c>
      <c r="Q65" s="70">
        <v>3465329436</v>
      </c>
      <c r="R65" s="70">
        <v>0</v>
      </c>
      <c r="S65" s="70">
        <v>0</v>
      </c>
      <c r="T65" s="70">
        <v>3465329436</v>
      </c>
      <c r="U65" s="70">
        <v>0</v>
      </c>
      <c r="V65" s="70">
        <v>3005726485</v>
      </c>
      <c r="W65" s="70">
        <v>459602951</v>
      </c>
      <c r="X65" s="70">
        <v>3005726485</v>
      </c>
      <c r="Y65" s="70">
        <v>488563047.10000002</v>
      </c>
      <c r="Z65" s="70">
        <v>488563047.10000002</v>
      </c>
      <c r="AA65" s="70">
        <v>488563047.10000002</v>
      </c>
    </row>
    <row r="66" spans="1:27" ht="50.65" x14ac:dyDescent="0.45">
      <c r="A66" s="67" t="s">
        <v>126</v>
      </c>
      <c r="B66" s="68" t="s">
        <v>127</v>
      </c>
      <c r="C66" s="69" t="s">
        <v>210</v>
      </c>
      <c r="D66" s="67" t="s">
        <v>90</v>
      </c>
      <c r="E66" s="67" t="s">
        <v>152</v>
      </c>
      <c r="F66" s="67" t="s">
        <v>92</v>
      </c>
      <c r="G66" s="67" t="s">
        <v>99</v>
      </c>
      <c r="H66" s="67" t="s">
        <v>17</v>
      </c>
      <c r="I66" s="67" t="s">
        <v>17</v>
      </c>
      <c r="J66" s="67" t="s">
        <v>17</v>
      </c>
      <c r="K66" s="67" t="s">
        <v>17</v>
      </c>
      <c r="L66" s="67" t="s">
        <v>17</v>
      </c>
      <c r="M66" s="67" t="s">
        <v>52</v>
      </c>
      <c r="N66" s="67" t="s">
        <v>97</v>
      </c>
      <c r="O66" s="67" t="s">
        <v>54</v>
      </c>
      <c r="P66" s="68" t="s">
        <v>233</v>
      </c>
      <c r="Q66" s="70">
        <v>13670467825</v>
      </c>
      <c r="R66" s="70">
        <v>0</v>
      </c>
      <c r="S66" s="70">
        <v>0</v>
      </c>
      <c r="T66" s="70">
        <v>13670467825</v>
      </c>
      <c r="U66" s="70">
        <v>0</v>
      </c>
      <c r="V66" s="70">
        <v>6515581040.6999998</v>
      </c>
      <c r="W66" s="70">
        <v>7154886784.3000002</v>
      </c>
      <c r="X66" s="70">
        <v>6515581040.6999998</v>
      </c>
      <c r="Y66" s="70">
        <v>403861083.27999997</v>
      </c>
      <c r="Z66" s="70">
        <v>387188567.30000001</v>
      </c>
      <c r="AA66" s="70">
        <v>387188567.30000001</v>
      </c>
    </row>
    <row r="67" spans="1:27" ht="50.65" x14ac:dyDescent="0.45">
      <c r="A67" s="67" t="s">
        <v>126</v>
      </c>
      <c r="B67" s="68" t="s">
        <v>127</v>
      </c>
      <c r="C67" s="69" t="s">
        <v>210</v>
      </c>
      <c r="D67" s="67" t="s">
        <v>90</v>
      </c>
      <c r="E67" s="67" t="s">
        <v>152</v>
      </c>
      <c r="F67" s="67" t="s">
        <v>92</v>
      </c>
      <c r="G67" s="67" t="s">
        <v>99</v>
      </c>
      <c r="H67" s="67" t="s">
        <v>17</v>
      </c>
      <c r="I67" s="67" t="s">
        <v>17</v>
      </c>
      <c r="J67" s="67" t="s">
        <v>17</v>
      </c>
      <c r="K67" s="67" t="s">
        <v>17</v>
      </c>
      <c r="L67" s="67" t="s">
        <v>17</v>
      </c>
      <c r="M67" s="67" t="s">
        <v>128</v>
      </c>
      <c r="N67" s="67" t="s">
        <v>129</v>
      </c>
      <c r="O67" s="67" t="s">
        <v>54</v>
      </c>
      <c r="P67" s="68" t="s">
        <v>233</v>
      </c>
      <c r="Q67" s="70">
        <v>7773228445</v>
      </c>
      <c r="R67" s="70">
        <v>0</v>
      </c>
      <c r="S67" s="70">
        <v>0</v>
      </c>
      <c r="T67" s="70">
        <v>7773228445</v>
      </c>
      <c r="U67" s="70">
        <v>0</v>
      </c>
      <c r="V67" s="70">
        <v>6174978817.6700001</v>
      </c>
      <c r="W67" s="70">
        <v>1598249627.3299999</v>
      </c>
      <c r="X67" s="70">
        <v>6174978817.6700001</v>
      </c>
      <c r="Y67" s="70">
        <v>1925506877.77</v>
      </c>
      <c r="Z67" s="70">
        <v>1924273798.5699999</v>
      </c>
      <c r="AA67" s="70">
        <v>1924273798.5699999</v>
      </c>
    </row>
    <row r="68" spans="1:27" ht="40.5" x14ac:dyDescent="0.45">
      <c r="A68" s="67" t="s">
        <v>126</v>
      </c>
      <c r="B68" s="68" t="s">
        <v>127</v>
      </c>
      <c r="C68" s="69" t="s">
        <v>157</v>
      </c>
      <c r="D68" s="67" t="s">
        <v>90</v>
      </c>
      <c r="E68" s="67" t="s">
        <v>118</v>
      </c>
      <c r="F68" s="67" t="s">
        <v>92</v>
      </c>
      <c r="G68" s="67" t="s">
        <v>109</v>
      </c>
      <c r="H68" s="67"/>
      <c r="I68" s="67"/>
      <c r="J68" s="67"/>
      <c r="K68" s="67"/>
      <c r="L68" s="67"/>
      <c r="M68" s="67" t="s">
        <v>128</v>
      </c>
      <c r="N68" s="67" t="s">
        <v>129</v>
      </c>
      <c r="O68" s="67" t="s">
        <v>54</v>
      </c>
      <c r="P68" s="68" t="s">
        <v>234</v>
      </c>
      <c r="Q68" s="70">
        <v>1043582724</v>
      </c>
      <c r="R68" s="70">
        <v>0</v>
      </c>
      <c r="S68" s="70">
        <v>0</v>
      </c>
      <c r="T68" s="70">
        <v>1043582724</v>
      </c>
      <c r="U68" s="70">
        <v>0</v>
      </c>
      <c r="V68" s="70">
        <v>888340930.5</v>
      </c>
      <c r="W68" s="70">
        <v>155241793.5</v>
      </c>
      <c r="X68" s="70">
        <v>888340930.5</v>
      </c>
      <c r="Y68" s="70">
        <v>845446049.79999995</v>
      </c>
      <c r="Z68" s="70">
        <v>844811025.79999995</v>
      </c>
      <c r="AA68" s="70">
        <v>844811025.79999995</v>
      </c>
    </row>
    <row r="69" spans="1:27" ht="30.4" x14ac:dyDescent="0.45">
      <c r="A69" s="67" t="s">
        <v>126</v>
      </c>
      <c r="B69" s="68" t="s">
        <v>127</v>
      </c>
      <c r="C69" s="69" t="s">
        <v>123</v>
      </c>
      <c r="D69" s="67" t="s">
        <v>90</v>
      </c>
      <c r="E69" s="67" t="s">
        <v>118</v>
      </c>
      <c r="F69" s="67" t="s">
        <v>92</v>
      </c>
      <c r="G69" s="67" t="s">
        <v>124</v>
      </c>
      <c r="H69" s="67" t="s">
        <v>17</v>
      </c>
      <c r="I69" s="67" t="s">
        <v>17</v>
      </c>
      <c r="J69" s="67" t="s">
        <v>17</v>
      </c>
      <c r="K69" s="67" t="s">
        <v>17</v>
      </c>
      <c r="L69" s="67" t="s">
        <v>17</v>
      </c>
      <c r="M69" s="67" t="s">
        <v>128</v>
      </c>
      <c r="N69" s="67" t="s">
        <v>129</v>
      </c>
      <c r="O69" s="67" t="s">
        <v>54</v>
      </c>
      <c r="P69" s="68" t="s">
        <v>235</v>
      </c>
      <c r="Q69" s="70">
        <v>61475499672</v>
      </c>
      <c r="R69" s="70">
        <v>0</v>
      </c>
      <c r="S69" s="70">
        <v>0</v>
      </c>
      <c r="T69" s="70">
        <v>61475499672</v>
      </c>
      <c r="U69" s="70">
        <v>0</v>
      </c>
      <c r="V69" s="70">
        <v>46927292557.459999</v>
      </c>
      <c r="W69" s="70">
        <v>14548207114.540001</v>
      </c>
      <c r="X69" s="70">
        <v>46927292557.459999</v>
      </c>
      <c r="Y69" s="70">
        <v>38620082816.889999</v>
      </c>
      <c r="Z69" s="70">
        <v>37920920002.07</v>
      </c>
      <c r="AA69" s="70">
        <v>37920920002.07</v>
      </c>
    </row>
    <row r="70" spans="1:27" ht="30.4" x14ac:dyDescent="0.45">
      <c r="A70" s="67" t="s">
        <v>126</v>
      </c>
      <c r="B70" s="68" t="s">
        <v>127</v>
      </c>
      <c r="C70" s="69" t="s">
        <v>208</v>
      </c>
      <c r="D70" s="67" t="s">
        <v>90</v>
      </c>
      <c r="E70" s="67" t="s">
        <v>118</v>
      </c>
      <c r="F70" s="67" t="s">
        <v>92</v>
      </c>
      <c r="G70" s="67" t="s">
        <v>113</v>
      </c>
      <c r="H70" s="67" t="s">
        <v>17</v>
      </c>
      <c r="I70" s="67" t="s">
        <v>17</v>
      </c>
      <c r="J70" s="67" t="s">
        <v>17</v>
      </c>
      <c r="K70" s="67" t="s">
        <v>17</v>
      </c>
      <c r="L70" s="67" t="s">
        <v>17</v>
      </c>
      <c r="M70" s="67" t="s">
        <v>128</v>
      </c>
      <c r="N70" s="67" t="s">
        <v>129</v>
      </c>
      <c r="O70" s="67" t="s">
        <v>54</v>
      </c>
      <c r="P70" s="68" t="s">
        <v>236</v>
      </c>
      <c r="Q70" s="70">
        <v>18866885210</v>
      </c>
      <c r="R70" s="70">
        <v>0</v>
      </c>
      <c r="S70" s="70">
        <v>0</v>
      </c>
      <c r="T70" s="70">
        <v>18866885210</v>
      </c>
      <c r="U70" s="70">
        <v>0</v>
      </c>
      <c r="V70" s="70">
        <v>13543973976.98</v>
      </c>
      <c r="W70" s="70">
        <v>5322911233.0200005</v>
      </c>
      <c r="X70" s="70">
        <v>13543973976.98</v>
      </c>
      <c r="Y70" s="70">
        <v>9005857507.1499996</v>
      </c>
      <c r="Z70" s="70">
        <v>9001144135.1499996</v>
      </c>
      <c r="AA70" s="70">
        <v>9001144135.1499996</v>
      </c>
    </row>
    <row r="71" spans="1:27" ht="20.25" x14ac:dyDescent="0.45">
      <c r="A71" s="67" t="s">
        <v>158</v>
      </c>
      <c r="B71" s="68" t="s">
        <v>159</v>
      </c>
      <c r="C71" s="69" t="s">
        <v>49</v>
      </c>
      <c r="D71" s="67" t="s">
        <v>50</v>
      </c>
      <c r="E71" s="67" t="s">
        <v>51</v>
      </c>
      <c r="F71" s="67" t="s">
        <v>51</v>
      </c>
      <c r="G71" s="67" t="s">
        <v>51</v>
      </c>
      <c r="H71" s="67"/>
      <c r="I71" s="67"/>
      <c r="J71" s="67"/>
      <c r="K71" s="67"/>
      <c r="L71" s="67"/>
      <c r="M71" s="67" t="s">
        <v>52</v>
      </c>
      <c r="N71" s="67" t="s">
        <v>53</v>
      </c>
      <c r="O71" s="67" t="s">
        <v>54</v>
      </c>
      <c r="P71" s="68" t="s">
        <v>55</v>
      </c>
      <c r="Q71" s="70">
        <v>596903200000</v>
      </c>
      <c r="R71" s="70">
        <v>79846000000</v>
      </c>
      <c r="S71" s="70">
        <v>0</v>
      </c>
      <c r="T71" s="70">
        <v>676749200000</v>
      </c>
      <c r="U71" s="70">
        <v>0</v>
      </c>
      <c r="V71" s="70">
        <v>663729636029</v>
      </c>
      <c r="W71" s="70">
        <v>13019563971</v>
      </c>
      <c r="X71" s="70">
        <v>663729636029</v>
      </c>
      <c r="Y71" s="70">
        <v>663729636029</v>
      </c>
      <c r="Z71" s="70">
        <v>663729636029</v>
      </c>
      <c r="AA71" s="70">
        <v>663729636029</v>
      </c>
    </row>
    <row r="72" spans="1:27" ht="20.25" x14ac:dyDescent="0.45">
      <c r="A72" s="67" t="s">
        <v>158</v>
      </c>
      <c r="B72" s="68" t="s">
        <v>159</v>
      </c>
      <c r="C72" s="69" t="s">
        <v>56</v>
      </c>
      <c r="D72" s="67" t="s">
        <v>50</v>
      </c>
      <c r="E72" s="67" t="s">
        <v>51</v>
      </c>
      <c r="F72" s="67" t="s">
        <v>51</v>
      </c>
      <c r="G72" s="67" t="s">
        <v>57</v>
      </c>
      <c r="H72" s="67"/>
      <c r="I72" s="67"/>
      <c r="J72" s="67"/>
      <c r="K72" s="67"/>
      <c r="L72" s="67"/>
      <c r="M72" s="67" t="s">
        <v>52</v>
      </c>
      <c r="N72" s="67" t="s">
        <v>53</v>
      </c>
      <c r="O72" s="67" t="s">
        <v>54</v>
      </c>
      <c r="P72" s="68" t="s">
        <v>58</v>
      </c>
      <c r="Q72" s="70">
        <v>273510800000</v>
      </c>
      <c r="R72" s="70">
        <v>41807000000</v>
      </c>
      <c r="S72" s="70">
        <v>0</v>
      </c>
      <c r="T72" s="70">
        <v>315317800000</v>
      </c>
      <c r="U72" s="70">
        <v>0</v>
      </c>
      <c r="V72" s="70">
        <v>311773438779</v>
      </c>
      <c r="W72" s="70">
        <v>3544361221</v>
      </c>
      <c r="X72" s="70">
        <v>311773438779</v>
      </c>
      <c r="Y72" s="70">
        <v>311773438779</v>
      </c>
      <c r="Z72" s="70">
        <v>311773438779</v>
      </c>
      <c r="AA72" s="70">
        <v>311773438779</v>
      </c>
    </row>
    <row r="73" spans="1:27" ht="20.25" x14ac:dyDescent="0.45">
      <c r="A73" s="67" t="s">
        <v>158</v>
      </c>
      <c r="B73" s="68" t="s">
        <v>159</v>
      </c>
      <c r="C73" s="69" t="s">
        <v>59</v>
      </c>
      <c r="D73" s="67" t="s">
        <v>50</v>
      </c>
      <c r="E73" s="67" t="s">
        <v>51</v>
      </c>
      <c r="F73" s="67" t="s">
        <v>51</v>
      </c>
      <c r="G73" s="67" t="s">
        <v>60</v>
      </c>
      <c r="H73" s="67"/>
      <c r="I73" s="67"/>
      <c r="J73" s="67"/>
      <c r="K73" s="67"/>
      <c r="L73" s="67"/>
      <c r="M73" s="67" t="s">
        <v>52</v>
      </c>
      <c r="N73" s="67" t="s">
        <v>53</v>
      </c>
      <c r="O73" s="67" t="s">
        <v>54</v>
      </c>
      <c r="P73" s="68" t="s">
        <v>61</v>
      </c>
      <c r="Q73" s="70">
        <v>183450700000</v>
      </c>
      <c r="R73" s="70">
        <v>36539000000</v>
      </c>
      <c r="S73" s="70">
        <v>0</v>
      </c>
      <c r="T73" s="70">
        <v>219989700000</v>
      </c>
      <c r="U73" s="70">
        <v>0</v>
      </c>
      <c r="V73" s="70">
        <v>217229130771.53</v>
      </c>
      <c r="W73" s="70">
        <v>2760569228.4699998</v>
      </c>
      <c r="X73" s="70">
        <v>217229130771.52399</v>
      </c>
      <c r="Y73" s="70">
        <v>217076263822.51999</v>
      </c>
      <c r="Z73" s="70">
        <v>217073711006.51999</v>
      </c>
      <c r="AA73" s="70">
        <v>217073711006.51999</v>
      </c>
    </row>
    <row r="74" spans="1:27" ht="30.4" x14ac:dyDescent="0.45">
      <c r="A74" s="67" t="s">
        <v>158</v>
      </c>
      <c r="B74" s="68" t="s">
        <v>159</v>
      </c>
      <c r="C74" s="69" t="s">
        <v>130</v>
      </c>
      <c r="D74" s="67" t="s">
        <v>50</v>
      </c>
      <c r="E74" s="67" t="s">
        <v>51</v>
      </c>
      <c r="F74" s="67" t="s">
        <v>51</v>
      </c>
      <c r="G74" s="67" t="s">
        <v>78</v>
      </c>
      <c r="H74" s="67"/>
      <c r="I74" s="67"/>
      <c r="J74" s="67"/>
      <c r="K74" s="67"/>
      <c r="L74" s="67"/>
      <c r="M74" s="67" t="s">
        <v>52</v>
      </c>
      <c r="N74" s="67" t="s">
        <v>53</v>
      </c>
      <c r="O74" s="67" t="s">
        <v>54</v>
      </c>
      <c r="P74" s="68" t="s">
        <v>131</v>
      </c>
      <c r="Q74" s="70">
        <v>109000000000</v>
      </c>
      <c r="R74" s="70">
        <v>0</v>
      </c>
      <c r="S74" s="70">
        <v>109000000000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</row>
    <row r="75" spans="1:27" ht="20.25" x14ac:dyDescent="0.45">
      <c r="A75" s="67" t="s">
        <v>158</v>
      </c>
      <c r="B75" s="68" t="s">
        <v>159</v>
      </c>
      <c r="C75" s="69" t="s">
        <v>199</v>
      </c>
      <c r="D75" s="67" t="s">
        <v>50</v>
      </c>
      <c r="E75" s="67" t="s">
        <v>57</v>
      </c>
      <c r="F75" s="67"/>
      <c r="G75" s="67"/>
      <c r="H75" s="67"/>
      <c r="I75" s="67"/>
      <c r="J75" s="67"/>
      <c r="K75" s="67"/>
      <c r="L75" s="67"/>
      <c r="M75" s="67" t="s">
        <v>52</v>
      </c>
      <c r="N75" s="67" t="s">
        <v>53</v>
      </c>
      <c r="O75" s="67" t="s">
        <v>54</v>
      </c>
      <c r="P75" s="68" t="s">
        <v>200</v>
      </c>
      <c r="Q75" s="70">
        <v>221447500000</v>
      </c>
      <c r="R75" s="70">
        <v>0</v>
      </c>
      <c r="S75" s="70">
        <v>0</v>
      </c>
      <c r="T75" s="70">
        <v>221447500000</v>
      </c>
      <c r="U75" s="70">
        <v>0</v>
      </c>
      <c r="V75" s="70">
        <v>217853428637.39999</v>
      </c>
      <c r="W75" s="70">
        <v>3594071362.5999999</v>
      </c>
      <c r="X75" s="70">
        <v>217853428637.39999</v>
      </c>
      <c r="Y75" s="70">
        <v>185304566035.12</v>
      </c>
      <c r="Z75" s="70">
        <v>185273295830.57999</v>
      </c>
      <c r="AA75" s="70">
        <v>185273295830.57999</v>
      </c>
    </row>
    <row r="76" spans="1:27" ht="20.25" x14ac:dyDescent="0.45">
      <c r="A76" s="67" t="s">
        <v>158</v>
      </c>
      <c r="B76" s="68" t="s">
        <v>159</v>
      </c>
      <c r="C76" s="69" t="s">
        <v>199</v>
      </c>
      <c r="D76" s="67" t="s">
        <v>50</v>
      </c>
      <c r="E76" s="67" t="s">
        <v>57</v>
      </c>
      <c r="F76" s="67"/>
      <c r="G76" s="67"/>
      <c r="H76" s="67"/>
      <c r="I76" s="67"/>
      <c r="J76" s="67"/>
      <c r="K76" s="67"/>
      <c r="L76" s="67"/>
      <c r="M76" s="67" t="s">
        <v>128</v>
      </c>
      <c r="N76" s="67" t="s">
        <v>129</v>
      </c>
      <c r="O76" s="67" t="s">
        <v>54</v>
      </c>
      <c r="P76" s="68" t="s">
        <v>200</v>
      </c>
      <c r="Q76" s="70">
        <v>54400000</v>
      </c>
      <c r="R76" s="70">
        <v>0</v>
      </c>
      <c r="S76" s="70">
        <v>0</v>
      </c>
      <c r="T76" s="70">
        <v>54400000</v>
      </c>
      <c r="U76" s="70">
        <v>0</v>
      </c>
      <c r="V76" s="70">
        <v>53072000</v>
      </c>
      <c r="W76" s="70">
        <v>1328000</v>
      </c>
      <c r="X76" s="70">
        <v>53072000</v>
      </c>
      <c r="Y76" s="70">
        <v>53072000</v>
      </c>
      <c r="Z76" s="70">
        <v>53072000</v>
      </c>
      <c r="AA76" s="70">
        <v>53072000</v>
      </c>
    </row>
    <row r="77" spans="1:27" ht="20.25" x14ac:dyDescent="0.45">
      <c r="A77" s="67" t="s">
        <v>158</v>
      </c>
      <c r="B77" s="68" t="s">
        <v>159</v>
      </c>
      <c r="C77" s="69" t="s">
        <v>199</v>
      </c>
      <c r="D77" s="67" t="s">
        <v>50</v>
      </c>
      <c r="E77" s="67" t="s">
        <v>57</v>
      </c>
      <c r="F77" s="67"/>
      <c r="G77" s="67"/>
      <c r="H77" s="67"/>
      <c r="I77" s="67"/>
      <c r="J77" s="67"/>
      <c r="K77" s="67"/>
      <c r="L77" s="67"/>
      <c r="M77" s="67" t="s">
        <v>128</v>
      </c>
      <c r="N77" s="67" t="s">
        <v>132</v>
      </c>
      <c r="O77" s="67" t="s">
        <v>54</v>
      </c>
      <c r="P77" s="68" t="s">
        <v>200</v>
      </c>
      <c r="Q77" s="70">
        <v>7551500000</v>
      </c>
      <c r="R77" s="70">
        <v>0</v>
      </c>
      <c r="S77" s="70">
        <v>0</v>
      </c>
      <c r="T77" s="70">
        <v>7551500000</v>
      </c>
      <c r="U77" s="70">
        <v>0</v>
      </c>
      <c r="V77" s="70">
        <v>5756521408.3500004</v>
      </c>
      <c r="W77" s="70">
        <v>1794978591.6500001</v>
      </c>
      <c r="X77" s="70">
        <v>5756521408.3500004</v>
      </c>
      <c r="Y77" s="70">
        <v>5321044995.3000002</v>
      </c>
      <c r="Z77" s="70">
        <v>5168244571.3000002</v>
      </c>
      <c r="AA77" s="70">
        <v>5168244571.3000002</v>
      </c>
    </row>
    <row r="78" spans="1:27" ht="20.25" x14ac:dyDescent="0.45">
      <c r="A78" s="67" t="s">
        <v>158</v>
      </c>
      <c r="B78" s="68" t="s">
        <v>159</v>
      </c>
      <c r="C78" s="69" t="s">
        <v>160</v>
      </c>
      <c r="D78" s="67" t="s">
        <v>50</v>
      </c>
      <c r="E78" s="67" t="s">
        <v>60</v>
      </c>
      <c r="F78" s="67" t="s">
        <v>60</v>
      </c>
      <c r="G78" s="67" t="s">
        <v>51</v>
      </c>
      <c r="H78" s="67" t="s">
        <v>161</v>
      </c>
      <c r="I78" s="67"/>
      <c r="J78" s="67"/>
      <c r="K78" s="67"/>
      <c r="L78" s="67"/>
      <c r="M78" s="67" t="s">
        <v>52</v>
      </c>
      <c r="N78" s="67" t="s">
        <v>53</v>
      </c>
      <c r="O78" s="67" t="s">
        <v>54</v>
      </c>
      <c r="P78" s="68" t="s">
        <v>162</v>
      </c>
      <c r="Q78" s="70">
        <v>31680000000</v>
      </c>
      <c r="R78" s="70">
        <v>0</v>
      </c>
      <c r="S78" s="70">
        <v>0</v>
      </c>
      <c r="T78" s="70">
        <v>31680000000</v>
      </c>
      <c r="U78" s="70">
        <v>0</v>
      </c>
      <c r="V78" s="70">
        <v>31535757882.099998</v>
      </c>
      <c r="W78" s="70">
        <v>144242117.90000001</v>
      </c>
      <c r="X78" s="70">
        <v>31535757882.099998</v>
      </c>
      <c r="Y78" s="70">
        <v>29352324238.439999</v>
      </c>
      <c r="Z78" s="70">
        <v>29352324238.439999</v>
      </c>
      <c r="AA78" s="70">
        <v>29352324238.439999</v>
      </c>
    </row>
    <row r="79" spans="1:27" ht="20.25" x14ac:dyDescent="0.45">
      <c r="A79" s="67" t="s">
        <v>158</v>
      </c>
      <c r="B79" s="68" t="s">
        <v>159</v>
      </c>
      <c r="C79" s="69" t="s">
        <v>160</v>
      </c>
      <c r="D79" s="67" t="s">
        <v>50</v>
      </c>
      <c r="E79" s="67" t="s">
        <v>60</v>
      </c>
      <c r="F79" s="67" t="s">
        <v>60</v>
      </c>
      <c r="G79" s="67" t="s">
        <v>51</v>
      </c>
      <c r="H79" s="67" t="s">
        <v>161</v>
      </c>
      <c r="I79" s="67"/>
      <c r="J79" s="67"/>
      <c r="K79" s="67"/>
      <c r="L79" s="67"/>
      <c r="M79" s="67" t="s">
        <v>128</v>
      </c>
      <c r="N79" s="67" t="s">
        <v>132</v>
      </c>
      <c r="O79" s="67" t="s">
        <v>54</v>
      </c>
      <c r="P79" s="68" t="s">
        <v>162</v>
      </c>
      <c r="Q79" s="70">
        <v>1046000000</v>
      </c>
      <c r="R79" s="70">
        <v>0</v>
      </c>
      <c r="S79" s="70">
        <v>0</v>
      </c>
      <c r="T79" s="70">
        <v>1046000000</v>
      </c>
      <c r="U79" s="70">
        <v>0</v>
      </c>
      <c r="V79" s="70">
        <v>1012373753.35</v>
      </c>
      <c r="W79" s="70">
        <v>33626246.649999999</v>
      </c>
      <c r="X79" s="70">
        <v>1012373753.35</v>
      </c>
      <c r="Y79" s="70">
        <v>911401164.35000002</v>
      </c>
      <c r="Z79" s="70">
        <v>906506857.35000002</v>
      </c>
      <c r="AA79" s="70">
        <v>906506857.35000002</v>
      </c>
    </row>
    <row r="80" spans="1:27" ht="30.4" x14ac:dyDescent="0.45">
      <c r="A80" s="67" t="s">
        <v>158</v>
      </c>
      <c r="B80" s="68" t="s">
        <v>159</v>
      </c>
      <c r="C80" s="69" t="s">
        <v>163</v>
      </c>
      <c r="D80" s="67" t="s">
        <v>50</v>
      </c>
      <c r="E80" s="67" t="s">
        <v>60</v>
      </c>
      <c r="F80" s="67" t="s">
        <v>60</v>
      </c>
      <c r="G80" s="67" t="s">
        <v>51</v>
      </c>
      <c r="H80" s="67" t="s">
        <v>164</v>
      </c>
      <c r="I80" s="67"/>
      <c r="J80" s="67"/>
      <c r="K80" s="67"/>
      <c r="L80" s="67"/>
      <c r="M80" s="67" t="s">
        <v>52</v>
      </c>
      <c r="N80" s="67" t="s">
        <v>53</v>
      </c>
      <c r="O80" s="67" t="s">
        <v>54</v>
      </c>
      <c r="P80" s="68" t="s">
        <v>165</v>
      </c>
      <c r="Q80" s="70">
        <v>4000000000</v>
      </c>
      <c r="R80" s="70">
        <v>0</v>
      </c>
      <c r="S80" s="70">
        <v>0</v>
      </c>
      <c r="T80" s="70">
        <v>4000000000</v>
      </c>
      <c r="U80" s="70">
        <v>0</v>
      </c>
      <c r="V80" s="70">
        <v>3928280818.9499998</v>
      </c>
      <c r="W80" s="70">
        <v>71719181.049999997</v>
      </c>
      <c r="X80" s="70">
        <v>3928280818.9499998</v>
      </c>
      <c r="Y80" s="70">
        <v>3338745041.4200001</v>
      </c>
      <c r="Z80" s="70">
        <v>3338745041.4200001</v>
      </c>
      <c r="AA80" s="70">
        <v>3338745041.4200001</v>
      </c>
    </row>
    <row r="81" spans="1:27" ht="20.25" x14ac:dyDescent="0.45">
      <c r="A81" s="67" t="s">
        <v>158</v>
      </c>
      <c r="B81" s="68" t="s">
        <v>159</v>
      </c>
      <c r="C81" s="69" t="s">
        <v>166</v>
      </c>
      <c r="D81" s="67" t="s">
        <v>50</v>
      </c>
      <c r="E81" s="67" t="s">
        <v>60</v>
      </c>
      <c r="F81" s="67" t="s">
        <v>60</v>
      </c>
      <c r="G81" s="67" t="s">
        <v>51</v>
      </c>
      <c r="H81" s="67" t="s">
        <v>167</v>
      </c>
      <c r="I81" s="67"/>
      <c r="J81" s="67"/>
      <c r="K81" s="67"/>
      <c r="L81" s="67"/>
      <c r="M81" s="67" t="s">
        <v>52</v>
      </c>
      <c r="N81" s="67" t="s">
        <v>53</v>
      </c>
      <c r="O81" s="67" t="s">
        <v>54</v>
      </c>
      <c r="P81" s="68" t="s">
        <v>168</v>
      </c>
      <c r="Q81" s="70">
        <v>165000000</v>
      </c>
      <c r="R81" s="70">
        <v>0</v>
      </c>
      <c r="S81" s="70">
        <v>0</v>
      </c>
      <c r="T81" s="70">
        <v>165000000</v>
      </c>
      <c r="U81" s="70">
        <v>0</v>
      </c>
      <c r="V81" s="70">
        <v>162453793</v>
      </c>
      <c r="W81" s="70">
        <v>2546207</v>
      </c>
      <c r="X81" s="70">
        <v>162453793</v>
      </c>
      <c r="Y81" s="70">
        <v>162453793</v>
      </c>
      <c r="Z81" s="70">
        <v>162453793</v>
      </c>
      <c r="AA81" s="70">
        <v>162453793</v>
      </c>
    </row>
    <row r="82" spans="1:27" ht="30.4" x14ac:dyDescent="0.45">
      <c r="A82" s="67" t="s">
        <v>158</v>
      </c>
      <c r="B82" s="68" t="s">
        <v>159</v>
      </c>
      <c r="C82" s="69" t="s">
        <v>73</v>
      </c>
      <c r="D82" s="67" t="s">
        <v>50</v>
      </c>
      <c r="E82" s="67" t="s">
        <v>60</v>
      </c>
      <c r="F82" s="67" t="s">
        <v>60</v>
      </c>
      <c r="G82" s="67" t="s">
        <v>51</v>
      </c>
      <c r="H82" s="67" t="s">
        <v>74</v>
      </c>
      <c r="I82" s="67"/>
      <c r="J82" s="67"/>
      <c r="K82" s="67"/>
      <c r="L82" s="67"/>
      <c r="M82" s="67" t="s">
        <v>52</v>
      </c>
      <c r="N82" s="67" t="s">
        <v>53</v>
      </c>
      <c r="O82" s="67" t="s">
        <v>54</v>
      </c>
      <c r="P82" s="68" t="s">
        <v>75</v>
      </c>
      <c r="Q82" s="70">
        <v>17190000000</v>
      </c>
      <c r="R82" s="70">
        <v>0</v>
      </c>
      <c r="S82" s="70">
        <v>17190000000</v>
      </c>
      <c r="T82" s="70">
        <v>0</v>
      </c>
      <c r="U82" s="70">
        <v>0</v>
      </c>
      <c r="V82" s="70">
        <v>0</v>
      </c>
      <c r="W82" s="70">
        <v>0</v>
      </c>
      <c r="X82" s="70">
        <v>0</v>
      </c>
      <c r="Y82" s="70">
        <v>0</v>
      </c>
      <c r="Z82" s="70">
        <v>0</v>
      </c>
      <c r="AA82" s="70">
        <v>0</v>
      </c>
    </row>
    <row r="83" spans="1:27" ht="30.4" x14ac:dyDescent="0.45">
      <c r="A83" s="67" t="s">
        <v>158</v>
      </c>
      <c r="B83" s="68" t="s">
        <v>159</v>
      </c>
      <c r="C83" s="69" t="s">
        <v>81</v>
      </c>
      <c r="D83" s="67" t="s">
        <v>50</v>
      </c>
      <c r="E83" s="67" t="s">
        <v>60</v>
      </c>
      <c r="F83" s="67" t="s">
        <v>78</v>
      </c>
      <c r="G83" s="67" t="s">
        <v>57</v>
      </c>
      <c r="H83" s="67" t="s">
        <v>79</v>
      </c>
      <c r="I83" s="67"/>
      <c r="J83" s="67"/>
      <c r="K83" s="67"/>
      <c r="L83" s="67"/>
      <c r="M83" s="67" t="s">
        <v>52</v>
      </c>
      <c r="N83" s="67" t="s">
        <v>53</v>
      </c>
      <c r="O83" s="67" t="s">
        <v>54</v>
      </c>
      <c r="P83" s="68" t="s">
        <v>82</v>
      </c>
      <c r="Q83" s="70">
        <v>3000000000</v>
      </c>
      <c r="R83" s="70">
        <v>0</v>
      </c>
      <c r="S83" s="70">
        <v>0</v>
      </c>
      <c r="T83" s="70">
        <v>3000000000</v>
      </c>
      <c r="U83" s="70">
        <v>0</v>
      </c>
      <c r="V83" s="70">
        <v>1931464260</v>
      </c>
      <c r="W83" s="70">
        <v>1068535740</v>
      </c>
      <c r="X83" s="70">
        <v>1931464260</v>
      </c>
      <c r="Y83" s="70">
        <v>1931464260</v>
      </c>
      <c r="Z83" s="70">
        <v>1931464260</v>
      </c>
      <c r="AA83" s="70">
        <v>1931464260</v>
      </c>
    </row>
    <row r="84" spans="1:27" ht="30.4" x14ac:dyDescent="0.45">
      <c r="A84" s="67" t="s">
        <v>158</v>
      </c>
      <c r="B84" s="68" t="s">
        <v>159</v>
      </c>
      <c r="C84" s="69" t="s">
        <v>169</v>
      </c>
      <c r="D84" s="67" t="s">
        <v>50</v>
      </c>
      <c r="E84" s="67" t="s">
        <v>60</v>
      </c>
      <c r="F84" s="67" t="s">
        <v>78</v>
      </c>
      <c r="G84" s="67" t="s">
        <v>57</v>
      </c>
      <c r="H84" s="67" t="s">
        <v>170</v>
      </c>
      <c r="I84" s="67"/>
      <c r="J84" s="67"/>
      <c r="K84" s="67"/>
      <c r="L84" s="67"/>
      <c r="M84" s="67" t="s">
        <v>52</v>
      </c>
      <c r="N84" s="67" t="s">
        <v>53</v>
      </c>
      <c r="O84" s="67" t="s">
        <v>54</v>
      </c>
      <c r="P84" s="68" t="s">
        <v>171</v>
      </c>
      <c r="Q84" s="70">
        <v>210500000</v>
      </c>
      <c r="R84" s="70">
        <v>74058321</v>
      </c>
      <c r="S84" s="70">
        <v>0</v>
      </c>
      <c r="T84" s="70">
        <v>284558321</v>
      </c>
      <c r="U84" s="70">
        <v>0</v>
      </c>
      <c r="V84" s="70">
        <v>284558321</v>
      </c>
      <c r="W84" s="70">
        <v>0</v>
      </c>
      <c r="X84" s="70">
        <v>284558321</v>
      </c>
      <c r="Y84" s="70">
        <v>284558321</v>
      </c>
      <c r="Z84" s="70">
        <v>284558321</v>
      </c>
      <c r="AA84" s="70">
        <v>284558321</v>
      </c>
    </row>
    <row r="85" spans="1:27" ht="20.25" x14ac:dyDescent="0.45">
      <c r="A85" s="67" t="s">
        <v>158</v>
      </c>
      <c r="B85" s="68" t="s">
        <v>159</v>
      </c>
      <c r="C85" s="69" t="s">
        <v>203</v>
      </c>
      <c r="D85" s="67" t="s">
        <v>50</v>
      </c>
      <c r="E85" s="67" t="s">
        <v>60</v>
      </c>
      <c r="F85" s="67" t="s">
        <v>53</v>
      </c>
      <c r="G85" s="67"/>
      <c r="H85" s="67"/>
      <c r="I85" s="67"/>
      <c r="J85" s="67"/>
      <c r="K85" s="67"/>
      <c r="L85" s="67"/>
      <c r="M85" s="67" t="s">
        <v>52</v>
      </c>
      <c r="N85" s="67" t="s">
        <v>53</v>
      </c>
      <c r="O85" s="67" t="s">
        <v>54</v>
      </c>
      <c r="P85" s="68" t="s">
        <v>204</v>
      </c>
      <c r="Q85" s="70">
        <v>41000000000</v>
      </c>
      <c r="R85" s="70">
        <v>17366190167</v>
      </c>
      <c r="S85" s="70">
        <v>0</v>
      </c>
      <c r="T85" s="70">
        <v>58366190167</v>
      </c>
      <c r="U85" s="70">
        <v>0</v>
      </c>
      <c r="V85" s="70">
        <v>58365198286.449997</v>
      </c>
      <c r="W85" s="70">
        <v>991880.55</v>
      </c>
      <c r="X85" s="70">
        <v>58365198286.449997</v>
      </c>
      <c r="Y85" s="70">
        <v>57661958853.25</v>
      </c>
      <c r="Z85" s="70">
        <v>57661958853.25</v>
      </c>
      <c r="AA85" s="70">
        <v>57661958853.25</v>
      </c>
    </row>
    <row r="86" spans="1:27" ht="20.25" x14ac:dyDescent="0.45">
      <c r="A86" s="67" t="s">
        <v>158</v>
      </c>
      <c r="B86" s="68" t="s">
        <v>159</v>
      </c>
      <c r="C86" s="69" t="s">
        <v>211</v>
      </c>
      <c r="D86" s="67" t="s">
        <v>50</v>
      </c>
      <c r="E86" s="67" t="s">
        <v>172</v>
      </c>
      <c r="F86" s="67"/>
      <c r="G86" s="67"/>
      <c r="H86" s="67"/>
      <c r="I86" s="67"/>
      <c r="J86" s="67"/>
      <c r="K86" s="67"/>
      <c r="L86" s="67"/>
      <c r="M86" s="67" t="s">
        <v>128</v>
      </c>
      <c r="N86" s="67" t="s">
        <v>132</v>
      </c>
      <c r="O86" s="67" t="s">
        <v>54</v>
      </c>
      <c r="P86" s="68" t="s">
        <v>212</v>
      </c>
      <c r="Q86" s="70">
        <v>98781100000</v>
      </c>
      <c r="R86" s="70">
        <v>0</v>
      </c>
      <c r="S86" s="70">
        <v>0</v>
      </c>
      <c r="T86" s="70">
        <v>98781100000</v>
      </c>
      <c r="U86" s="70">
        <v>0</v>
      </c>
      <c r="V86" s="70">
        <v>92124427373.649994</v>
      </c>
      <c r="W86" s="70">
        <v>6656672626.3500004</v>
      </c>
      <c r="X86" s="70">
        <v>92124427373.649994</v>
      </c>
      <c r="Y86" s="70">
        <v>90094781949.589996</v>
      </c>
      <c r="Z86" s="70">
        <v>89562163211.699997</v>
      </c>
      <c r="AA86" s="70">
        <v>89562163211.699997</v>
      </c>
    </row>
    <row r="87" spans="1:27" ht="20.25" x14ac:dyDescent="0.45">
      <c r="A87" s="67" t="s">
        <v>158</v>
      </c>
      <c r="B87" s="68" t="s">
        <v>159</v>
      </c>
      <c r="C87" s="69" t="s">
        <v>84</v>
      </c>
      <c r="D87" s="67" t="s">
        <v>50</v>
      </c>
      <c r="E87" s="67" t="s">
        <v>85</v>
      </c>
      <c r="F87" s="67" t="s">
        <v>51</v>
      </c>
      <c r="G87" s="67"/>
      <c r="H87" s="67"/>
      <c r="I87" s="67"/>
      <c r="J87" s="67"/>
      <c r="K87" s="67"/>
      <c r="L87" s="67"/>
      <c r="M87" s="67" t="s">
        <v>52</v>
      </c>
      <c r="N87" s="67" t="s">
        <v>53</v>
      </c>
      <c r="O87" s="67" t="s">
        <v>54</v>
      </c>
      <c r="P87" s="68" t="s">
        <v>86</v>
      </c>
      <c r="Q87" s="70">
        <v>10719200000</v>
      </c>
      <c r="R87" s="70">
        <v>0</v>
      </c>
      <c r="S87" s="70">
        <v>0</v>
      </c>
      <c r="T87" s="70">
        <v>10719200000</v>
      </c>
      <c r="U87" s="70">
        <v>0</v>
      </c>
      <c r="V87" s="70">
        <v>9941462274</v>
      </c>
      <c r="W87" s="70">
        <v>777737726</v>
      </c>
      <c r="X87" s="70">
        <v>9941462274</v>
      </c>
      <c r="Y87" s="70">
        <v>9941462274</v>
      </c>
      <c r="Z87" s="70">
        <v>9941462274</v>
      </c>
      <c r="AA87" s="70">
        <v>9941462274</v>
      </c>
    </row>
    <row r="88" spans="1:27" ht="20.25" x14ac:dyDescent="0.45">
      <c r="A88" s="67" t="s">
        <v>158</v>
      </c>
      <c r="B88" s="68" t="s">
        <v>159</v>
      </c>
      <c r="C88" s="69" t="s">
        <v>173</v>
      </c>
      <c r="D88" s="67" t="s">
        <v>50</v>
      </c>
      <c r="E88" s="67" t="s">
        <v>85</v>
      </c>
      <c r="F88" s="67" t="s">
        <v>60</v>
      </c>
      <c r="G88" s="67"/>
      <c r="H88" s="67"/>
      <c r="I88" s="67"/>
      <c r="J88" s="67"/>
      <c r="K88" s="67"/>
      <c r="L88" s="67"/>
      <c r="M88" s="67" t="s">
        <v>52</v>
      </c>
      <c r="N88" s="67" t="s">
        <v>53</v>
      </c>
      <c r="O88" s="67" t="s">
        <v>54</v>
      </c>
      <c r="P88" s="68" t="s">
        <v>174</v>
      </c>
      <c r="Q88" s="70">
        <v>634800000</v>
      </c>
      <c r="R88" s="70">
        <v>0</v>
      </c>
      <c r="S88" s="70">
        <v>0</v>
      </c>
      <c r="T88" s="70">
        <v>634800000</v>
      </c>
      <c r="U88" s="70">
        <v>0</v>
      </c>
      <c r="V88" s="70">
        <v>469364912.48000002</v>
      </c>
      <c r="W88" s="70">
        <v>165435087.52000001</v>
      </c>
      <c r="X88" s="70">
        <v>469364912.48000002</v>
      </c>
      <c r="Y88" s="70">
        <v>469364912.48000002</v>
      </c>
      <c r="Z88" s="70">
        <v>469364912.48000002</v>
      </c>
      <c r="AA88" s="70">
        <v>469364912.48000002</v>
      </c>
    </row>
    <row r="89" spans="1:27" ht="20.25" x14ac:dyDescent="0.45">
      <c r="A89" s="67" t="s">
        <v>158</v>
      </c>
      <c r="B89" s="68" t="s">
        <v>159</v>
      </c>
      <c r="C89" s="69" t="s">
        <v>87</v>
      </c>
      <c r="D89" s="67" t="s">
        <v>50</v>
      </c>
      <c r="E89" s="67" t="s">
        <v>85</v>
      </c>
      <c r="F89" s="67" t="s">
        <v>78</v>
      </c>
      <c r="G89" s="67" t="s">
        <v>51</v>
      </c>
      <c r="H89" s="67"/>
      <c r="I89" s="67"/>
      <c r="J89" s="67"/>
      <c r="K89" s="67"/>
      <c r="L89" s="67"/>
      <c r="M89" s="67" t="s">
        <v>52</v>
      </c>
      <c r="N89" s="67" t="s">
        <v>68</v>
      </c>
      <c r="O89" s="67" t="s">
        <v>76</v>
      </c>
      <c r="P89" s="68" t="s">
        <v>88</v>
      </c>
      <c r="Q89" s="70">
        <v>3491000000</v>
      </c>
      <c r="R89" s="70">
        <v>0</v>
      </c>
      <c r="S89" s="70">
        <v>0</v>
      </c>
      <c r="T89" s="70">
        <v>3491000000</v>
      </c>
      <c r="U89" s="70">
        <v>0</v>
      </c>
      <c r="V89" s="70">
        <v>3032830130</v>
      </c>
      <c r="W89" s="70">
        <v>458169870</v>
      </c>
      <c r="X89" s="70">
        <v>3032830130</v>
      </c>
      <c r="Y89" s="70">
        <v>3032830130</v>
      </c>
      <c r="Z89" s="70">
        <v>3032830130</v>
      </c>
      <c r="AA89" s="70">
        <v>3032830130</v>
      </c>
    </row>
    <row r="90" spans="1:27" ht="20.25" x14ac:dyDescent="0.45">
      <c r="A90" s="67" t="s">
        <v>158</v>
      </c>
      <c r="B90" s="68" t="s">
        <v>159</v>
      </c>
      <c r="C90" s="69" t="s">
        <v>175</v>
      </c>
      <c r="D90" s="67" t="s">
        <v>50</v>
      </c>
      <c r="E90" s="67" t="s">
        <v>85</v>
      </c>
      <c r="F90" s="67" t="s">
        <v>172</v>
      </c>
      <c r="G90" s="67"/>
      <c r="H90" s="67"/>
      <c r="I90" s="67"/>
      <c r="J90" s="67"/>
      <c r="K90" s="67"/>
      <c r="L90" s="67"/>
      <c r="M90" s="67" t="s">
        <v>52</v>
      </c>
      <c r="N90" s="67" t="s">
        <v>53</v>
      </c>
      <c r="O90" s="67" t="s">
        <v>54</v>
      </c>
      <c r="P90" s="68" t="s">
        <v>176</v>
      </c>
      <c r="Q90" s="70">
        <v>52800000</v>
      </c>
      <c r="R90" s="70">
        <v>0</v>
      </c>
      <c r="S90" s="70">
        <v>0</v>
      </c>
      <c r="T90" s="70">
        <v>52800000</v>
      </c>
      <c r="U90" s="70">
        <v>0</v>
      </c>
      <c r="V90" s="70">
        <v>49540501</v>
      </c>
      <c r="W90" s="70">
        <v>3259499</v>
      </c>
      <c r="X90" s="70">
        <v>49540501</v>
      </c>
      <c r="Y90" s="70">
        <v>49540501</v>
      </c>
      <c r="Z90" s="70">
        <v>49540501</v>
      </c>
      <c r="AA90" s="70">
        <v>49540501</v>
      </c>
    </row>
    <row r="91" spans="1:27" ht="20.25" x14ac:dyDescent="0.45">
      <c r="A91" s="67" t="s">
        <v>158</v>
      </c>
      <c r="B91" s="68" t="s">
        <v>159</v>
      </c>
      <c r="C91" s="69" t="s">
        <v>228</v>
      </c>
      <c r="D91" s="67" t="s">
        <v>206</v>
      </c>
      <c r="E91" s="67" t="s">
        <v>53</v>
      </c>
      <c r="F91" s="67" t="s">
        <v>51</v>
      </c>
      <c r="G91" s="67" t="s">
        <v>60</v>
      </c>
      <c r="H91" s="67"/>
      <c r="I91" s="67"/>
      <c r="J91" s="67"/>
      <c r="K91" s="67"/>
      <c r="L91" s="67"/>
      <c r="M91" s="67" t="s">
        <v>52</v>
      </c>
      <c r="N91" s="67" t="s">
        <v>68</v>
      </c>
      <c r="O91" s="67" t="s">
        <v>76</v>
      </c>
      <c r="P91" s="68" t="s">
        <v>229</v>
      </c>
      <c r="Q91" s="70">
        <v>62690229484</v>
      </c>
      <c r="R91" s="70">
        <v>0</v>
      </c>
      <c r="S91" s="70">
        <v>0</v>
      </c>
      <c r="T91" s="70">
        <v>62690229484</v>
      </c>
      <c r="U91" s="70">
        <v>0</v>
      </c>
      <c r="V91" s="70">
        <v>7610127828.0299997</v>
      </c>
      <c r="W91" s="70">
        <v>55080101655.970001</v>
      </c>
      <c r="X91" s="70">
        <v>7610127828.0299997</v>
      </c>
      <c r="Y91" s="70">
        <v>7610127828.0299997</v>
      </c>
      <c r="Z91" s="70">
        <v>7610127828.0299997</v>
      </c>
      <c r="AA91" s="70">
        <v>7610127828.0299997</v>
      </c>
    </row>
    <row r="92" spans="1:27" ht="20.25" x14ac:dyDescent="0.45">
      <c r="A92" s="67" t="s">
        <v>158</v>
      </c>
      <c r="B92" s="68" t="s">
        <v>159</v>
      </c>
      <c r="C92" s="69" t="s">
        <v>205</v>
      </c>
      <c r="D92" s="67" t="s">
        <v>206</v>
      </c>
      <c r="E92" s="67" t="s">
        <v>53</v>
      </c>
      <c r="F92" s="67" t="s">
        <v>78</v>
      </c>
      <c r="G92" s="67" t="s">
        <v>51</v>
      </c>
      <c r="H92" s="67"/>
      <c r="I92" s="67"/>
      <c r="J92" s="67"/>
      <c r="K92" s="67"/>
      <c r="L92" s="67"/>
      <c r="M92" s="67" t="s">
        <v>52</v>
      </c>
      <c r="N92" s="67" t="s">
        <v>68</v>
      </c>
      <c r="O92" s="67" t="s">
        <v>54</v>
      </c>
      <c r="P92" s="68" t="s">
        <v>207</v>
      </c>
      <c r="Q92" s="70">
        <v>16918493974</v>
      </c>
      <c r="R92" s="70">
        <v>0</v>
      </c>
      <c r="S92" s="70">
        <v>0</v>
      </c>
      <c r="T92" s="70">
        <v>16918493974</v>
      </c>
      <c r="U92" s="70">
        <v>0</v>
      </c>
      <c r="V92" s="70">
        <v>16918493974</v>
      </c>
      <c r="W92" s="70">
        <v>0</v>
      </c>
      <c r="X92" s="70">
        <v>16918493974</v>
      </c>
      <c r="Y92" s="70">
        <v>16918493974</v>
      </c>
      <c r="Z92" s="70">
        <v>16918493974</v>
      </c>
      <c r="AA92" s="70">
        <v>16918493974</v>
      </c>
    </row>
    <row r="93" spans="1:27" ht="30.4" x14ac:dyDescent="0.45">
      <c r="A93" s="67" t="s">
        <v>158</v>
      </c>
      <c r="B93" s="68" t="s">
        <v>159</v>
      </c>
      <c r="C93" s="69" t="s">
        <v>213</v>
      </c>
      <c r="D93" s="67" t="s">
        <v>90</v>
      </c>
      <c r="E93" s="67" t="s">
        <v>178</v>
      </c>
      <c r="F93" s="67" t="s">
        <v>92</v>
      </c>
      <c r="G93" s="67" t="s">
        <v>68</v>
      </c>
      <c r="H93" s="67"/>
      <c r="I93" s="67"/>
      <c r="J93" s="67"/>
      <c r="K93" s="67"/>
      <c r="L93" s="67"/>
      <c r="M93" s="67" t="s">
        <v>52</v>
      </c>
      <c r="N93" s="67" t="s">
        <v>68</v>
      </c>
      <c r="O93" s="67" t="s">
        <v>54</v>
      </c>
      <c r="P93" s="68" t="s">
        <v>214</v>
      </c>
      <c r="Q93" s="70">
        <v>500000000</v>
      </c>
      <c r="R93" s="70">
        <v>0</v>
      </c>
      <c r="S93" s="70">
        <v>0</v>
      </c>
      <c r="T93" s="70">
        <v>500000000</v>
      </c>
      <c r="U93" s="70">
        <v>0</v>
      </c>
      <c r="V93" s="70">
        <v>496376000</v>
      </c>
      <c r="W93" s="70">
        <v>3624000</v>
      </c>
      <c r="X93" s="70">
        <v>496376000</v>
      </c>
      <c r="Y93" s="70">
        <v>496376000</v>
      </c>
      <c r="Z93" s="70">
        <v>496376000</v>
      </c>
      <c r="AA93" s="70">
        <v>496376000</v>
      </c>
    </row>
    <row r="94" spans="1:27" ht="20.25" x14ac:dyDescent="0.45">
      <c r="A94" s="67" t="s">
        <v>158</v>
      </c>
      <c r="B94" s="68" t="s">
        <v>159</v>
      </c>
      <c r="C94" s="69" t="s">
        <v>215</v>
      </c>
      <c r="D94" s="67" t="s">
        <v>90</v>
      </c>
      <c r="E94" s="67" t="s">
        <v>178</v>
      </c>
      <c r="F94" s="67" t="s">
        <v>92</v>
      </c>
      <c r="G94" s="67" t="s">
        <v>216</v>
      </c>
      <c r="H94" s="67"/>
      <c r="I94" s="67"/>
      <c r="J94" s="67"/>
      <c r="K94" s="67"/>
      <c r="L94" s="67"/>
      <c r="M94" s="67" t="s">
        <v>52</v>
      </c>
      <c r="N94" s="67" t="s">
        <v>68</v>
      </c>
      <c r="O94" s="67" t="s">
        <v>54</v>
      </c>
      <c r="P94" s="68" t="s">
        <v>217</v>
      </c>
      <c r="Q94" s="70">
        <v>500000000</v>
      </c>
      <c r="R94" s="70">
        <v>0</v>
      </c>
      <c r="S94" s="70">
        <v>0</v>
      </c>
      <c r="T94" s="70">
        <v>500000000</v>
      </c>
      <c r="U94" s="70">
        <v>0</v>
      </c>
      <c r="V94" s="70">
        <v>500000000</v>
      </c>
      <c r="W94" s="70">
        <v>0</v>
      </c>
      <c r="X94" s="70">
        <v>500000000</v>
      </c>
      <c r="Y94" s="70">
        <v>500000000</v>
      </c>
      <c r="Z94" s="70">
        <v>500000000</v>
      </c>
      <c r="AA94" s="70">
        <v>500000000</v>
      </c>
    </row>
    <row r="95" spans="1:27" ht="40.5" x14ac:dyDescent="0.45">
      <c r="A95" s="67" t="s">
        <v>158</v>
      </c>
      <c r="B95" s="68" t="s">
        <v>159</v>
      </c>
      <c r="C95" s="69" t="s">
        <v>117</v>
      </c>
      <c r="D95" s="67" t="s">
        <v>90</v>
      </c>
      <c r="E95" s="67" t="s">
        <v>118</v>
      </c>
      <c r="F95" s="67" t="s">
        <v>92</v>
      </c>
      <c r="G95" s="67" t="s">
        <v>119</v>
      </c>
      <c r="H95" s="67" t="s">
        <v>17</v>
      </c>
      <c r="I95" s="67" t="s">
        <v>17</v>
      </c>
      <c r="J95" s="67" t="s">
        <v>17</v>
      </c>
      <c r="K95" s="67" t="s">
        <v>17</v>
      </c>
      <c r="L95" s="67" t="s">
        <v>17</v>
      </c>
      <c r="M95" s="67" t="s">
        <v>52</v>
      </c>
      <c r="N95" s="67" t="s">
        <v>68</v>
      </c>
      <c r="O95" s="67" t="s">
        <v>54</v>
      </c>
      <c r="P95" s="68" t="s">
        <v>181</v>
      </c>
      <c r="Q95" s="70">
        <v>500000000</v>
      </c>
      <c r="R95" s="70">
        <v>0</v>
      </c>
      <c r="S95" s="70">
        <v>0</v>
      </c>
      <c r="T95" s="70">
        <v>500000000</v>
      </c>
      <c r="U95" s="70">
        <v>0</v>
      </c>
      <c r="V95" s="70">
        <v>499154400</v>
      </c>
      <c r="W95" s="70">
        <v>845600</v>
      </c>
      <c r="X95" s="70">
        <v>499154400</v>
      </c>
      <c r="Y95" s="70">
        <v>499154400</v>
      </c>
      <c r="Z95" s="70">
        <v>499154400</v>
      </c>
      <c r="AA95" s="70">
        <v>499154400</v>
      </c>
    </row>
    <row r="96" spans="1:27" ht="30.4" x14ac:dyDescent="0.45">
      <c r="A96" s="67" t="s">
        <v>158</v>
      </c>
      <c r="B96" s="68" t="s">
        <v>159</v>
      </c>
      <c r="C96" s="69" t="s">
        <v>120</v>
      </c>
      <c r="D96" s="67" t="s">
        <v>90</v>
      </c>
      <c r="E96" s="67" t="s">
        <v>118</v>
      </c>
      <c r="F96" s="67" t="s">
        <v>92</v>
      </c>
      <c r="G96" s="67" t="s">
        <v>121</v>
      </c>
      <c r="H96" s="67"/>
      <c r="I96" s="67"/>
      <c r="J96" s="67"/>
      <c r="K96" s="67"/>
      <c r="L96" s="67"/>
      <c r="M96" s="67" t="s">
        <v>52</v>
      </c>
      <c r="N96" s="67" t="s">
        <v>68</v>
      </c>
      <c r="O96" s="67" t="s">
        <v>54</v>
      </c>
      <c r="P96" s="68" t="s">
        <v>218</v>
      </c>
      <c r="Q96" s="70">
        <v>1500000000</v>
      </c>
      <c r="R96" s="70">
        <v>0</v>
      </c>
      <c r="S96" s="70">
        <v>0</v>
      </c>
      <c r="T96" s="70">
        <v>1500000000</v>
      </c>
      <c r="U96" s="70">
        <v>0</v>
      </c>
      <c r="V96" s="70">
        <v>1499837443</v>
      </c>
      <c r="W96" s="70">
        <v>162557</v>
      </c>
      <c r="X96" s="70">
        <v>1499837443</v>
      </c>
      <c r="Y96" s="70">
        <v>1457557243</v>
      </c>
      <c r="Z96" s="70">
        <v>1457557243</v>
      </c>
      <c r="AA96" s="70">
        <v>1457557243</v>
      </c>
    </row>
    <row r="97" spans="1:27" ht="30.4" x14ac:dyDescent="0.45">
      <c r="A97" s="67" t="s">
        <v>182</v>
      </c>
      <c r="B97" s="68" t="s">
        <v>198</v>
      </c>
      <c r="C97" s="69" t="s">
        <v>49</v>
      </c>
      <c r="D97" s="67" t="s">
        <v>50</v>
      </c>
      <c r="E97" s="67" t="s">
        <v>51</v>
      </c>
      <c r="F97" s="67" t="s">
        <v>51</v>
      </c>
      <c r="G97" s="67" t="s">
        <v>51</v>
      </c>
      <c r="H97" s="67"/>
      <c r="I97" s="67"/>
      <c r="J97" s="67"/>
      <c r="K97" s="67"/>
      <c r="L97" s="67"/>
      <c r="M97" s="67" t="s">
        <v>52</v>
      </c>
      <c r="N97" s="67" t="s">
        <v>53</v>
      </c>
      <c r="O97" s="67" t="s">
        <v>54</v>
      </c>
      <c r="P97" s="68" t="s">
        <v>55</v>
      </c>
      <c r="Q97" s="70">
        <v>26140800000</v>
      </c>
      <c r="R97" s="70">
        <v>5888306000</v>
      </c>
      <c r="S97" s="70">
        <v>2000000000</v>
      </c>
      <c r="T97" s="70">
        <v>30029106000</v>
      </c>
      <c r="U97" s="70">
        <v>0</v>
      </c>
      <c r="V97" s="70">
        <v>29562948349</v>
      </c>
      <c r="W97" s="70">
        <v>466157651</v>
      </c>
      <c r="X97" s="70">
        <v>29562948349</v>
      </c>
      <c r="Y97" s="70">
        <v>29562948349</v>
      </c>
      <c r="Z97" s="70">
        <v>29562948349</v>
      </c>
      <c r="AA97" s="70">
        <v>29562948349</v>
      </c>
    </row>
    <row r="98" spans="1:27" ht="30.4" x14ac:dyDescent="0.45">
      <c r="A98" s="67" t="s">
        <v>182</v>
      </c>
      <c r="B98" s="68" t="s">
        <v>198</v>
      </c>
      <c r="C98" s="69" t="s">
        <v>56</v>
      </c>
      <c r="D98" s="67" t="s">
        <v>50</v>
      </c>
      <c r="E98" s="67" t="s">
        <v>51</v>
      </c>
      <c r="F98" s="67" t="s">
        <v>51</v>
      </c>
      <c r="G98" s="67" t="s">
        <v>57</v>
      </c>
      <c r="H98" s="67"/>
      <c r="I98" s="67"/>
      <c r="J98" s="67"/>
      <c r="K98" s="67"/>
      <c r="L98" s="67"/>
      <c r="M98" s="67" t="s">
        <v>52</v>
      </c>
      <c r="N98" s="67" t="s">
        <v>53</v>
      </c>
      <c r="O98" s="67" t="s">
        <v>54</v>
      </c>
      <c r="P98" s="68" t="s">
        <v>58</v>
      </c>
      <c r="Q98" s="70">
        <v>9285500000</v>
      </c>
      <c r="R98" s="70">
        <v>1570147000</v>
      </c>
      <c r="S98" s="70">
        <v>0</v>
      </c>
      <c r="T98" s="70">
        <v>10855647000</v>
      </c>
      <c r="U98" s="70">
        <v>0</v>
      </c>
      <c r="V98" s="70">
        <v>10690959083</v>
      </c>
      <c r="W98" s="70">
        <v>164687917</v>
      </c>
      <c r="X98" s="70">
        <v>10690959083</v>
      </c>
      <c r="Y98" s="70">
        <v>10690959083</v>
      </c>
      <c r="Z98" s="70">
        <v>10690959083</v>
      </c>
      <c r="AA98" s="70">
        <v>10690959083</v>
      </c>
    </row>
    <row r="99" spans="1:27" ht="30.4" x14ac:dyDescent="0.45">
      <c r="A99" s="67" t="s">
        <v>182</v>
      </c>
      <c r="B99" s="68" t="s">
        <v>198</v>
      </c>
      <c r="C99" s="69" t="s">
        <v>59</v>
      </c>
      <c r="D99" s="67" t="s">
        <v>50</v>
      </c>
      <c r="E99" s="67" t="s">
        <v>51</v>
      </c>
      <c r="F99" s="67" t="s">
        <v>51</v>
      </c>
      <c r="G99" s="67" t="s">
        <v>60</v>
      </c>
      <c r="H99" s="67"/>
      <c r="I99" s="67"/>
      <c r="J99" s="67"/>
      <c r="K99" s="67"/>
      <c r="L99" s="67"/>
      <c r="M99" s="67" t="s">
        <v>52</v>
      </c>
      <c r="N99" s="67" t="s">
        <v>53</v>
      </c>
      <c r="O99" s="67" t="s">
        <v>54</v>
      </c>
      <c r="P99" s="68" t="s">
        <v>61</v>
      </c>
      <c r="Q99" s="70">
        <v>2108000000</v>
      </c>
      <c r="R99" s="70">
        <v>2000000000</v>
      </c>
      <c r="S99" s="70">
        <v>0</v>
      </c>
      <c r="T99" s="70">
        <v>4108000000</v>
      </c>
      <c r="U99" s="70">
        <v>0</v>
      </c>
      <c r="V99" s="70">
        <v>3335493065</v>
      </c>
      <c r="W99" s="70">
        <v>772506935</v>
      </c>
      <c r="X99" s="70">
        <v>3335493065</v>
      </c>
      <c r="Y99" s="70">
        <v>3335493065</v>
      </c>
      <c r="Z99" s="70">
        <v>3335493065</v>
      </c>
      <c r="AA99" s="70">
        <v>3335493065</v>
      </c>
    </row>
    <row r="100" spans="1:27" ht="30.4" x14ac:dyDescent="0.45">
      <c r="A100" s="67" t="s">
        <v>182</v>
      </c>
      <c r="B100" s="68" t="s">
        <v>198</v>
      </c>
      <c r="C100" s="69" t="s">
        <v>199</v>
      </c>
      <c r="D100" s="67" t="s">
        <v>50</v>
      </c>
      <c r="E100" s="67" t="s">
        <v>57</v>
      </c>
      <c r="F100" s="67"/>
      <c r="G100" s="67"/>
      <c r="H100" s="67"/>
      <c r="I100" s="67"/>
      <c r="J100" s="67"/>
      <c r="K100" s="67"/>
      <c r="L100" s="67"/>
      <c r="M100" s="67" t="s">
        <v>52</v>
      </c>
      <c r="N100" s="67" t="s">
        <v>53</v>
      </c>
      <c r="O100" s="67" t="s">
        <v>54</v>
      </c>
      <c r="P100" s="68" t="s">
        <v>200</v>
      </c>
      <c r="Q100" s="70">
        <v>18370100000</v>
      </c>
      <c r="R100" s="70">
        <v>0</v>
      </c>
      <c r="S100" s="70">
        <v>0</v>
      </c>
      <c r="T100" s="70">
        <v>18370100000</v>
      </c>
      <c r="U100" s="70">
        <v>0</v>
      </c>
      <c r="V100" s="70">
        <v>13931079473.42</v>
      </c>
      <c r="W100" s="70">
        <v>4439020526.5799999</v>
      </c>
      <c r="X100" s="70">
        <v>13931079473.42</v>
      </c>
      <c r="Y100" s="70">
        <v>13047334614.780001</v>
      </c>
      <c r="Z100" s="70">
        <v>12550376076.34</v>
      </c>
      <c r="AA100" s="70">
        <v>12550376076.34</v>
      </c>
    </row>
    <row r="101" spans="1:27" ht="30.4" x14ac:dyDescent="0.45">
      <c r="A101" s="67" t="s">
        <v>182</v>
      </c>
      <c r="B101" s="68" t="s">
        <v>198</v>
      </c>
      <c r="C101" s="69" t="s">
        <v>183</v>
      </c>
      <c r="D101" s="67" t="s">
        <v>50</v>
      </c>
      <c r="E101" s="67" t="s">
        <v>60</v>
      </c>
      <c r="F101" s="67" t="s">
        <v>60</v>
      </c>
      <c r="G101" s="67" t="s">
        <v>51</v>
      </c>
      <c r="H101" s="67" t="s">
        <v>184</v>
      </c>
      <c r="I101" s="67"/>
      <c r="J101" s="67"/>
      <c r="K101" s="67"/>
      <c r="L101" s="67"/>
      <c r="M101" s="67" t="s">
        <v>52</v>
      </c>
      <c r="N101" s="67" t="s">
        <v>53</v>
      </c>
      <c r="O101" s="67" t="s">
        <v>54</v>
      </c>
      <c r="P101" s="68" t="s">
        <v>185</v>
      </c>
      <c r="Q101" s="70">
        <v>46894300000</v>
      </c>
      <c r="R101" s="70">
        <v>0</v>
      </c>
      <c r="S101" s="70">
        <v>7458453000</v>
      </c>
      <c r="T101" s="70">
        <v>39435847000</v>
      </c>
      <c r="U101" s="70">
        <v>0</v>
      </c>
      <c r="V101" s="70">
        <v>29559935252.27</v>
      </c>
      <c r="W101" s="70">
        <v>9875911747.7299995</v>
      </c>
      <c r="X101" s="70">
        <v>29559935252.27</v>
      </c>
      <c r="Y101" s="70">
        <v>29267415428.66</v>
      </c>
      <c r="Z101" s="70">
        <v>29151337353.16</v>
      </c>
      <c r="AA101" s="70">
        <v>29151337353.16</v>
      </c>
    </row>
    <row r="102" spans="1:27" ht="30.4" x14ac:dyDescent="0.45">
      <c r="A102" s="67" t="s">
        <v>182</v>
      </c>
      <c r="B102" s="68" t="s">
        <v>198</v>
      </c>
      <c r="C102" s="69" t="s">
        <v>81</v>
      </c>
      <c r="D102" s="67" t="s">
        <v>50</v>
      </c>
      <c r="E102" s="67" t="s">
        <v>60</v>
      </c>
      <c r="F102" s="67" t="s">
        <v>78</v>
      </c>
      <c r="G102" s="67" t="s">
        <v>57</v>
      </c>
      <c r="H102" s="67" t="s">
        <v>79</v>
      </c>
      <c r="I102" s="67"/>
      <c r="J102" s="67"/>
      <c r="K102" s="67"/>
      <c r="L102" s="67"/>
      <c r="M102" s="67" t="s">
        <v>52</v>
      </c>
      <c r="N102" s="67" t="s">
        <v>53</v>
      </c>
      <c r="O102" s="67" t="s">
        <v>54</v>
      </c>
      <c r="P102" s="68" t="s">
        <v>82</v>
      </c>
      <c r="Q102" s="70">
        <v>248400000</v>
      </c>
      <c r="R102" s="70">
        <v>0</v>
      </c>
      <c r="S102" s="70">
        <v>0</v>
      </c>
      <c r="T102" s="70">
        <v>248400000</v>
      </c>
      <c r="U102" s="70">
        <v>0</v>
      </c>
      <c r="V102" s="70">
        <v>6619857</v>
      </c>
      <c r="W102" s="70">
        <v>241780143</v>
      </c>
      <c r="X102" s="70">
        <v>6619857</v>
      </c>
      <c r="Y102" s="70">
        <v>6619857</v>
      </c>
      <c r="Z102" s="70">
        <v>6619857</v>
      </c>
      <c r="AA102" s="70">
        <v>6619857</v>
      </c>
    </row>
    <row r="103" spans="1:27" ht="30.4" x14ac:dyDescent="0.45">
      <c r="A103" s="67" t="s">
        <v>182</v>
      </c>
      <c r="B103" s="68" t="s">
        <v>198</v>
      </c>
      <c r="C103" s="69" t="s">
        <v>203</v>
      </c>
      <c r="D103" s="67" t="s">
        <v>50</v>
      </c>
      <c r="E103" s="67" t="s">
        <v>60</v>
      </c>
      <c r="F103" s="67" t="s">
        <v>53</v>
      </c>
      <c r="G103" s="67"/>
      <c r="H103" s="67"/>
      <c r="I103" s="67"/>
      <c r="J103" s="67"/>
      <c r="K103" s="67"/>
      <c r="L103" s="67"/>
      <c r="M103" s="67" t="s">
        <v>52</v>
      </c>
      <c r="N103" s="67" t="s">
        <v>53</v>
      </c>
      <c r="O103" s="67" t="s">
        <v>54</v>
      </c>
      <c r="P103" s="68" t="s">
        <v>204</v>
      </c>
      <c r="Q103" s="70">
        <v>129000000</v>
      </c>
      <c r="R103" s="70">
        <v>28631211160</v>
      </c>
      <c r="S103" s="70">
        <v>0</v>
      </c>
      <c r="T103" s="70">
        <v>28760211160</v>
      </c>
      <c r="U103" s="70">
        <v>0</v>
      </c>
      <c r="V103" s="70">
        <v>28602257927.560001</v>
      </c>
      <c r="W103" s="70">
        <v>157953232.44</v>
      </c>
      <c r="X103" s="70">
        <v>28602257927.560001</v>
      </c>
      <c r="Y103" s="70">
        <v>28602257927.560001</v>
      </c>
      <c r="Z103" s="70">
        <v>28602257927.560001</v>
      </c>
      <c r="AA103" s="70">
        <v>28602257927.560001</v>
      </c>
    </row>
    <row r="104" spans="1:27" ht="30.4" x14ac:dyDescent="0.45">
      <c r="A104" s="67" t="s">
        <v>182</v>
      </c>
      <c r="B104" s="68" t="s">
        <v>198</v>
      </c>
      <c r="C104" s="69" t="s">
        <v>87</v>
      </c>
      <c r="D104" s="67" t="s">
        <v>50</v>
      </c>
      <c r="E104" s="67" t="s">
        <v>85</v>
      </c>
      <c r="F104" s="67" t="s">
        <v>78</v>
      </c>
      <c r="G104" s="67" t="s">
        <v>51</v>
      </c>
      <c r="H104" s="67"/>
      <c r="I104" s="67"/>
      <c r="J104" s="67"/>
      <c r="K104" s="67"/>
      <c r="L104" s="67"/>
      <c r="M104" s="67" t="s">
        <v>52</v>
      </c>
      <c r="N104" s="67" t="s">
        <v>68</v>
      </c>
      <c r="O104" s="67" t="s">
        <v>76</v>
      </c>
      <c r="P104" s="68" t="s">
        <v>88</v>
      </c>
      <c r="Q104" s="70">
        <v>274000000</v>
      </c>
      <c r="R104" s="70">
        <v>0</v>
      </c>
      <c r="S104" s="70">
        <v>0</v>
      </c>
      <c r="T104" s="70">
        <v>274000000</v>
      </c>
      <c r="U104" s="70">
        <v>0</v>
      </c>
      <c r="V104" s="70">
        <v>237535310</v>
      </c>
      <c r="W104" s="70">
        <v>36464690</v>
      </c>
      <c r="X104" s="70">
        <v>237535310</v>
      </c>
      <c r="Y104" s="70">
        <v>237535310</v>
      </c>
      <c r="Z104" s="70">
        <v>237535310</v>
      </c>
      <c r="AA104" s="70">
        <v>237535310</v>
      </c>
    </row>
    <row r="105" spans="1:27" ht="30.4" x14ac:dyDescent="0.45">
      <c r="A105" s="67" t="s">
        <v>182</v>
      </c>
      <c r="B105" s="68" t="s">
        <v>198</v>
      </c>
      <c r="C105" s="69" t="s">
        <v>186</v>
      </c>
      <c r="D105" s="67" t="s">
        <v>90</v>
      </c>
      <c r="E105" s="67" t="s">
        <v>187</v>
      </c>
      <c r="F105" s="67" t="s">
        <v>92</v>
      </c>
      <c r="G105" s="67" t="s">
        <v>188</v>
      </c>
      <c r="H105" s="67"/>
      <c r="I105" s="67"/>
      <c r="J105" s="67"/>
      <c r="K105" s="67"/>
      <c r="L105" s="67"/>
      <c r="M105" s="67" t="s">
        <v>52</v>
      </c>
      <c r="N105" s="67" t="s">
        <v>97</v>
      </c>
      <c r="O105" s="67" t="s">
        <v>54</v>
      </c>
      <c r="P105" s="68" t="s">
        <v>189</v>
      </c>
      <c r="Q105" s="70">
        <v>15026550000</v>
      </c>
      <c r="R105" s="70">
        <v>0</v>
      </c>
      <c r="S105" s="70">
        <v>0</v>
      </c>
      <c r="T105" s="70">
        <v>15026550000</v>
      </c>
      <c r="U105" s="70">
        <v>0</v>
      </c>
      <c r="V105" s="70">
        <v>13366391292.92</v>
      </c>
      <c r="W105" s="70">
        <v>1660158707.0799999</v>
      </c>
      <c r="X105" s="70">
        <v>13366391292.92</v>
      </c>
      <c r="Y105" s="70">
        <v>13366391292.92</v>
      </c>
      <c r="Z105" s="70">
        <v>11557469167.719999</v>
      </c>
      <c r="AA105" s="70">
        <v>11557469167.719999</v>
      </c>
    </row>
    <row r="106" spans="1:27" ht="30.4" x14ac:dyDescent="0.45">
      <c r="A106" s="67" t="s">
        <v>190</v>
      </c>
      <c r="B106" s="68" t="s">
        <v>191</v>
      </c>
      <c r="C106" s="69" t="s">
        <v>49</v>
      </c>
      <c r="D106" s="67" t="s">
        <v>50</v>
      </c>
      <c r="E106" s="67" t="s">
        <v>51</v>
      </c>
      <c r="F106" s="67" t="s">
        <v>51</v>
      </c>
      <c r="G106" s="67" t="s">
        <v>51</v>
      </c>
      <c r="H106" s="67"/>
      <c r="I106" s="67"/>
      <c r="J106" s="67"/>
      <c r="K106" s="67"/>
      <c r="L106" s="67"/>
      <c r="M106" s="67" t="s">
        <v>52</v>
      </c>
      <c r="N106" s="67" t="s">
        <v>53</v>
      </c>
      <c r="O106" s="67" t="s">
        <v>54</v>
      </c>
      <c r="P106" s="68" t="s">
        <v>55</v>
      </c>
      <c r="Q106" s="70">
        <v>21023900000</v>
      </c>
      <c r="R106" s="70">
        <v>0</v>
      </c>
      <c r="S106" s="70">
        <v>0</v>
      </c>
      <c r="T106" s="70">
        <v>21023900000</v>
      </c>
      <c r="U106" s="70">
        <v>0</v>
      </c>
      <c r="V106" s="70">
        <v>21023900000</v>
      </c>
      <c r="W106" s="70">
        <v>0</v>
      </c>
      <c r="X106" s="70">
        <v>16117783795</v>
      </c>
      <c r="Y106" s="70">
        <v>16090708204</v>
      </c>
      <c r="Z106" s="70">
        <v>16090708204</v>
      </c>
      <c r="AA106" s="70">
        <v>16090708204</v>
      </c>
    </row>
    <row r="107" spans="1:27" ht="30.4" x14ac:dyDescent="0.45">
      <c r="A107" s="67" t="s">
        <v>190</v>
      </c>
      <c r="B107" s="68" t="s">
        <v>191</v>
      </c>
      <c r="C107" s="69" t="s">
        <v>56</v>
      </c>
      <c r="D107" s="67" t="s">
        <v>50</v>
      </c>
      <c r="E107" s="67" t="s">
        <v>51</v>
      </c>
      <c r="F107" s="67" t="s">
        <v>51</v>
      </c>
      <c r="G107" s="67" t="s">
        <v>57</v>
      </c>
      <c r="H107" s="67"/>
      <c r="I107" s="67"/>
      <c r="J107" s="67"/>
      <c r="K107" s="67"/>
      <c r="L107" s="67"/>
      <c r="M107" s="67" t="s">
        <v>52</v>
      </c>
      <c r="N107" s="67" t="s">
        <v>53</v>
      </c>
      <c r="O107" s="67" t="s">
        <v>54</v>
      </c>
      <c r="P107" s="68" t="s">
        <v>58</v>
      </c>
      <c r="Q107" s="70">
        <v>8520000000</v>
      </c>
      <c r="R107" s="70">
        <v>0</v>
      </c>
      <c r="S107" s="70">
        <v>366000000</v>
      </c>
      <c r="T107" s="70">
        <v>8154000000</v>
      </c>
      <c r="U107" s="70">
        <v>0</v>
      </c>
      <c r="V107" s="70">
        <v>8154000000</v>
      </c>
      <c r="W107" s="70">
        <v>0</v>
      </c>
      <c r="X107" s="70">
        <v>6037315118</v>
      </c>
      <c r="Y107" s="70">
        <v>6037315118</v>
      </c>
      <c r="Z107" s="70">
        <v>6037315118</v>
      </c>
      <c r="AA107" s="70">
        <v>6037315118</v>
      </c>
    </row>
    <row r="108" spans="1:27" ht="30.4" x14ac:dyDescent="0.45">
      <c r="A108" s="67" t="s">
        <v>190</v>
      </c>
      <c r="B108" s="68" t="s">
        <v>191</v>
      </c>
      <c r="C108" s="69" t="s">
        <v>59</v>
      </c>
      <c r="D108" s="67" t="s">
        <v>50</v>
      </c>
      <c r="E108" s="67" t="s">
        <v>51</v>
      </c>
      <c r="F108" s="67" t="s">
        <v>51</v>
      </c>
      <c r="G108" s="67" t="s">
        <v>60</v>
      </c>
      <c r="H108" s="67"/>
      <c r="I108" s="67"/>
      <c r="J108" s="67"/>
      <c r="K108" s="67"/>
      <c r="L108" s="67"/>
      <c r="M108" s="67" t="s">
        <v>52</v>
      </c>
      <c r="N108" s="67" t="s">
        <v>53</v>
      </c>
      <c r="O108" s="67" t="s">
        <v>54</v>
      </c>
      <c r="P108" s="68" t="s">
        <v>61</v>
      </c>
      <c r="Q108" s="70">
        <v>2080300000</v>
      </c>
      <c r="R108" s="70">
        <v>316000000</v>
      </c>
      <c r="S108" s="70">
        <v>0</v>
      </c>
      <c r="T108" s="70">
        <v>2396300000</v>
      </c>
      <c r="U108" s="70">
        <v>0</v>
      </c>
      <c r="V108" s="70">
        <v>2396300000</v>
      </c>
      <c r="W108" s="70">
        <v>0</v>
      </c>
      <c r="X108" s="70">
        <v>2168868916</v>
      </c>
      <c r="Y108" s="70">
        <v>2165634602</v>
      </c>
      <c r="Z108" s="70">
        <v>2165634602</v>
      </c>
      <c r="AA108" s="70">
        <v>2165634602</v>
      </c>
    </row>
    <row r="109" spans="1:27" ht="30.4" x14ac:dyDescent="0.45">
      <c r="A109" s="67" t="s">
        <v>190</v>
      </c>
      <c r="B109" s="68" t="s">
        <v>191</v>
      </c>
      <c r="C109" s="69" t="s">
        <v>199</v>
      </c>
      <c r="D109" s="67" t="s">
        <v>50</v>
      </c>
      <c r="E109" s="67" t="s">
        <v>57</v>
      </c>
      <c r="F109" s="67"/>
      <c r="G109" s="67"/>
      <c r="H109" s="67"/>
      <c r="I109" s="67"/>
      <c r="J109" s="67"/>
      <c r="K109" s="67"/>
      <c r="L109" s="67"/>
      <c r="M109" s="67" t="s">
        <v>52</v>
      </c>
      <c r="N109" s="67" t="s">
        <v>53</v>
      </c>
      <c r="O109" s="67" t="s">
        <v>54</v>
      </c>
      <c r="P109" s="68" t="s">
        <v>200</v>
      </c>
      <c r="Q109" s="70">
        <v>73983300000</v>
      </c>
      <c r="R109" s="70">
        <v>36806662708</v>
      </c>
      <c r="S109" s="70">
        <v>11417591758</v>
      </c>
      <c r="T109" s="70">
        <v>99372370950</v>
      </c>
      <c r="U109" s="70">
        <v>0</v>
      </c>
      <c r="V109" s="70">
        <v>98927563119.300003</v>
      </c>
      <c r="W109" s="70">
        <v>444807830.69999999</v>
      </c>
      <c r="X109" s="70">
        <v>95469195251.970001</v>
      </c>
      <c r="Y109" s="70">
        <v>73507287642.720001</v>
      </c>
      <c r="Z109" s="70">
        <v>73438683719.720001</v>
      </c>
      <c r="AA109" s="70">
        <v>73438683719.720001</v>
      </c>
    </row>
    <row r="110" spans="1:27" ht="30.4" x14ac:dyDescent="0.45">
      <c r="A110" s="67" t="s">
        <v>190</v>
      </c>
      <c r="B110" s="68" t="s">
        <v>191</v>
      </c>
      <c r="C110" s="69" t="s">
        <v>73</v>
      </c>
      <c r="D110" s="67" t="s">
        <v>50</v>
      </c>
      <c r="E110" s="67" t="s">
        <v>60</v>
      </c>
      <c r="F110" s="67" t="s">
        <v>60</v>
      </c>
      <c r="G110" s="67" t="s">
        <v>51</v>
      </c>
      <c r="H110" s="67" t="s">
        <v>74</v>
      </c>
      <c r="I110" s="67"/>
      <c r="J110" s="67"/>
      <c r="K110" s="67"/>
      <c r="L110" s="67"/>
      <c r="M110" s="67" t="s">
        <v>52</v>
      </c>
      <c r="N110" s="67" t="s">
        <v>53</v>
      </c>
      <c r="O110" s="67" t="s">
        <v>54</v>
      </c>
      <c r="P110" s="68" t="s">
        <v>75</v>
      </c>
      <c r="Q110" s="70">
        <v>123508000000</v>
      </c>
      <c r="R110" s="70">
        <v>0</v>
      </c>
      <c r="S110" s="70">
        <v>123508000000</v>
      </c>
      <c r="T110" s="70">
        <v>0</v>
      </c>
      <c r="U110" s="70">
        <v>0</v>
      </c>
      <c r="V110" s="70">
        <v>0</v>
      </c>
      <c r="W110" s="70">
        <v>0</v>
      </c>
      <c r="X110" s="70">
        <v>0</v>
      </c>
      <c r="Y110" s="70">
        <v>0</v>
      </c>
      <c r="Z110" s="70">
        <v>0</v>
      </c>
      <c r="AA110" s="70">
        <v>0</v>
      </c>
    </row>
    <row r="111" spans="1:27" ht="30.4" x14ac:dyDescent="0.45">
      <c r="A111" s="67" t="s">
        <v>190</v>
      </c>
      <c r="B111" s="68" t="s">
        <v>191</v>
      </c>
      <c r="C111" s="69" t="s">
        <v>192</v>
      </c>
      <c r="D111" s="67" t="s">
        <v>50</v>
      </c>
      <c r="E111" s="67" t="s">
        <v>60</v>
      </c>
      <c r="F111" s="67" t="s">
        <v>78</v>
      </c>
      <c r="G111" s="67" t="s">
        <v>51</v>
      </c>
      <c r="H111" s="67" t="s">
        <v>193</v>
      </c>
      <c r="I111" s="67"/>
      <c r="J111" s="67"/>
      <c r="K111" s="67"/>
      <c r="L111" s="67"/>
      <c r="M111" s="67" t="s">
        <v>52</v>
      </c>
      <c r="N111" s="67" t="s">
        <v>53</v>
      </c>
      <c r="O111" s="67" t="s">
        <v>54</v>
      </c>
      <c r="P111" s="68" t="s">
        <v>194</v>
      </c>
      <c r="Q111" s="70">
        <v>270000000000</v>
      </c>
      <c r="R111" s="70">
        <v>86701337292</v>
      </c>
      <c r="S111" s="70">
        <v>0</v>
      </c>
      <c r="T111" s="70">
        <v>356701337292</v>
      </c>
      <c r="U111" s="70">
        <v>0</v>
      </c>
      <c r="V111" s="70">
        <v>356701337292</v>
      </c>
      <c r="W111" s="70">
        <v>0</v>
      </c>
      <c r="X111" s="70">
        <v>356701337291.89001</v>
      </c>
      <c r="Y111" s="70">
        <v>299228312753.89001</v>
      </c>
      <c r="Z111" s="70">
        <v>299228312753.89001</v>
      </c>
      <c r="AA111" s="70">
        <v>299228312753.89001</v>
      </c>
    </row>
    <row r="112" spans="1:27" ht="30.4" x14ac:dyDescent="0.45">
      <c r="A112" s="67" t="s">
        <v>190</v>
      </c>
      <c r="B112" s="68" t="s">
        <v>191</v>
      </c>
      <c r="C112" s="69" t="s">
        <v>195</v>
      </c>
      <c r="D112" s="67" t="s">
        <v>50</v>
      </c>
      <c r="E112" s="67" t="s">
        <v>60</v>
      </c>
      <c r="F112" s="67" t="s">
        <v>78</v>
      </c>
      <c r="G112" s="67" t="s">
        <v>51</v>
      </c>
      <c r="H112" s="67" t="s">
        <v>147</v>
      </c>
      <c r="I112" s="67"/>
      <c r="J112" s="67"/>
      <c r="K112" s="67"/>
      <c r="L112" s="67"/>
      <c r="M112" s="67" t="s">
        <v>52</v>
      </c>
      <c r="N112" s="67" t="s">
        <v>53</v>
      </c>
      <c r="O112" s="67" t="s">
        <v>54</v>
      </c>
      <c r="P112" s="68" t="s">
        <v>196</v>
      </c>
      <c r="Q112" s="70">
        <v>647000000000</v>
      </c>
      <c r="R112" s="70">
        <v>0</v>
      </c>
      <c r="S112" s="70">
        <v>0</v>
      </c>
      <c r="T112" s="70">
        <v>647000000000</v>
      </c>
      <c r="U112" s="70">
        <v>0</v>
      </c>
      <c r="V112" s="70">
        <v>646999920782.68994</v>
      </c>
      <c r="W112" s="70">
        <v>79217.31</v>
      </c>
      <c r="X112" s="70">
        <v>644803340028.5</v>
      </c>
      <c r="Y112" s="70">
        <v>339867167987.08002</v>
      </c>
      <c r="Z112" s="70">
        <v>339867167987.08002</v>
      </c>
      <c r="AA112" s="70">
        <v>339867167987.08002</v>
      </c>
    </row>
    <row r="113" spans="1:27" ht="30.4" x14ac:dyDescent="0.45">
      <c r="A113" s="67" t="s">
        <v>190</v>
      </c>
      <c r="B113" s="68" t="s">
        <v>191</v>
      </c>
      <c r="C113" s="69" t="s">
        <v>81</v>
      </c>
      <c r="D113" s="67" t="s">
        <v>50</v>
      </c>
      <c r="E113" s="67" t="s">
        <v>60</v>
      </c>
      <c r="F113" s="67" t="s">
        <v>78</v>
      </c>
      <c r="G113" s="67" t="s">
        <v>57</v>
      </c>
      <c r="H113" s="67" t="s">
        <v>79</v>
      </c>
      <c r="I113" s="67"/>
      <c r="J113" s="67"/>
      <c r="K113" s="67"/>
      <c r="L113" s="67"/>
      <c r="M113" s="67" t="s">
        <v>52</v>
      </c>
      <c r="N113" s="67" t="s">
        <v>53</v>
      </c>
      <c r="O113" s="67" t="s">
        <v>54</v>
      </c>
      <c r="P113" s="68" t="s">
        <v>82</v>
      </c>
      <c r="Q113" s="70">
        <v>140000000</v>
      </c>
      <c r="R113" s="70">
        <v>50000000</v>
      </c>
      <c r="S113" s="70">
        <v>0</v>
      </c>
      <c r="T113" s="70">
        <v>190000000</v>
      </c>
      <c r="U113" s="70">
        <v>0</v>
      </c>
      <c r="V113" s="70">
        <v>140000000</v>
      </c>
      <c r="W113" s="70">
        <v>50000000</v>
      </c>
      <c r="X113" s="70">
        <v>66535883</v>
      </c>
      <c r="Y113" s="70">
        <v>37369983</v>
      </c>
      <c r="Z113" s="70">
        <v>37369983</v>
      </c>
      <c r="AA113" s="70">
        <v>37369983</v>
      </c>
    </row>
    <row r="114" spans="1:27" ht="30.4" x14ac:dyDescent="0.45">
      <c r="A114" s="67" t="s">
        <v>190</v>
      </c>
      <c r="B114" s="68" t="s">
        <v>191</v>
      </c>
      <c r="C114" s="69" t="s">
        <v>203</v>
      </c>
      <c r="D114" s="67" t="s">
        <v>50</v>
      </c>
      <c r="E114" s="67" t="s">
        <v>60</v>
      </c>
      <c r="F114" s="67" t="s">
        <v>53</v>
      </c>
      <c r="G114" s="67"/>
      <c r="H114" s="67"/>
      <c r="I114" s="67"/>
      <c r="J114" s="67"/>
      <c r="K114" s="67"/>
      <c r="L114" s="67"/>
      <c r="M114" s="67" t="s">
        <v>52</v>
      </c>
      <c r="N114" s="67" t="s">
        <v>53</v>
      </c>
      <c r="O114" s="67" t="s">
        <v>54</v>
      </c>
      <c r="P114" s="68" t="s">
        <v>204</v>
      </c>
      <c r="Q114" s="70">
        <v>7221000000</v>
      </c>
      <c r="R114" s="70">
        <v>11417591758</v>
      </c>
      <c r="S114" s="70">
        <v>0</v>
      </c>
      <c r="T114" s="70">
        <v>18638591758</v>
      </c>
      <c r="U114" s="70">
        <v>0</v>
      </c>
      <c r="V114" s="70">
        <v>18638515024.5</v>
      </c>
      <c r="W114" s="70">
        <v>76733.5</v>
      </c>
      <c r="X114" s="70">
        <v>18638515024.5</v>
      </c>
      <c r="Y114" s="70">
        <v>17759488677.5</v>
      </c>
      <c r="Z114" s="70">
        <v>17759488677.5</v>
      </c>
      <c r="AA114" s="70">
        <v>17759488677.5</v>
      </c>
    </row>
    <row r="115" spans="1:27" ht="30.4" x14ac:dyDescent="0.45">
      <c r="A115" s="67" t="s">
        <v>190</v>
      </c>
      <c r="B115" s="68" t="s">
        <v>191</v>
      </c>
      <c r="C115" s="69" t="s">
        <v>84</v>
      </c>
      <c r="D115" s="67" t="s">
        <v>50</v>
      </c>
      <c r="E115" s="67" t="s">
        <v>85</v>
      </c>
      <c r="F115" s="67" t="s">
        <v>51</v>
      </c>
      <c r="G115" s="67"/>
      <c r="H115" s="67"/>
      <c r="I115" s="67"/>
      <c r="J115" s="67"/>
      <c r="K115" s="67"/>
      <c r="L115" s="67"/>
      <c r="M115" s="67" t="s">
        <v>52</v>
      </c>
      <c r="N115" s="67" t="s">
        <v>53</v>
      </c>
      <c r="O115" s="67" t="s">
        <v>54</v>
      </c>
      <c r="P115" s="68" t="s">
        <v>86</v>
      </c>
      <c r="Q115" s="70">
        <v>8000000</v>
      </c>
      <c r="R115" s="70">
        <v>0</v>
      </c>
      <c r="S115" s="70">
        <v>0</v>
      </c>
      <c r="T115" s="70">
        <v>8000000</v>
      </c>
      <c r="U115" s="70">
        <v>0</v>
      </c>
      <c r="V115" s="70">
        <v>861000</v>
      </c>
      <c r="W115" s="70">
        <v>7139000</v>
      </c>
      <c r="X115" s="70">
        <v>861000</v>
      </c>
      <c r="Y115" s="70">
        <v>821000</v>
      </c>
      <c r="Z115" s="70">
        <v>821000</v>
      </c>
      <c r="AA115" s="70">
        <v>821000</v>
      </c>
    </row>
    <row r="116" spans="1:27" ht="30.4" x14ac:dyDescent="0.45">
      <c r="A116" s="67" t="s">
        <v>190</v>
      </c>
      <c r="B116" s="68" t="s">
        <v>191</v>
      </c>
      <c r="C116" s="69" t="s">
        <v>87</v>
      </c>
      <c r="D116" s="67" t="s">
        <v>50</v>
      </c>
      <c r="E116" s="67" t="s">
        <v>85</v>
      </c>
      <c r="F116" s="67" t="s">
        <v>78</v>
      </c>
      <c r="G116" s="67" t="s">
        <v>51</v>
      </c>
      <c r="H116" s="67"/>
      <c r="I116" s="67"/>
      <c r="J116" s="67"/>
      <c r="K116" s="67"/>
      <c r="L116" s="67"/>
      <c r="M116" s="67" t="s">
        <v>52</v>
      </c>
      <c r="N116" s="67" t="s">
        <v>68</v>
      </c>
      <c r="O116" s="67" t="s">
        <v>76</v>
      </c>
      <c r="P116" s="68" t="s">
        <v>88</v>
      </c>
      <c r="Q116" s="70">
        <v>3373000000</v>
      </c>
      <c r="R116" s="70">
        <v>0</v>
      </c>
      <c r="S116" s="70">
        <v>0</v>
      </c>
      <c r="T116" s="70">
        <v>3373000000</v>
      </c>
      <c r="U116" s="70">
        <v>0</v>
      </c>
      <c r="V116" s="70">
        <v>2602743913</v>
      </c>
      <c r="W116" s="70">
        <v>770256087</v>
      </c>
      <c r="X116" s="70">
        <v>2602743913</v>
      </c>
      <c r="Y116" s="70">
        <v>2602743913</v>
      </c>
      <c r="Z116" s="70">
        <v>2602743913</v>
      </c>
      <c r="AA116" s="70">
        <v>2602743913</v>
      </c>
    </row>
    <row r="117" spans="1:27" ht="40.5" x14ac:dyDescent="0.45">
      <c r="A117" s="67" t="s">
        <v>190</v>
      </c>
      <c r="B117" s="68" t="s">
        <v>191</v>
      </c>
      <c r="C117" s="69" t="s">
        <v>177</v>
      </c>
      <c r="D117" s="67" t="s">
        <v>90</v>
      </c>
      <c r="E117" s="67" t="s">
        <v>178</v>
      </c>
      <c r="F117" s="67" t="s">
        <v>92</v>
      </c>
      <c r="G117" s="67" t="s">
        <v>119</v>
      </c>
      <c r="H117" s="67"/>
      <c r="I117" s="67"/>
      <c r="J117" s="67"/>
      <c r="K117" s="67"/>
      <c r="L117" s="67"/>
      <c r="M117" s="67" t="s">
        <v>52</v>
      </c>
      <c r="N117" s="67" t="s">
        <v>62</v>
      </c>
      <c r="O117" s="67" t="s">
        <v>54</v>
      </c>
      <c r="P117" s="68" t="s">
        <v>197</v>
      </c>
      <c r="Q117" s="70">
        <v>177698058450</v>
      </c>
      <c r="R117" s="70">
        <v>0</v>
      </c>
      <c r="S117" s="70">
        <v>0</v>
      </c>
      <c r="T117" s="70">
        <v>177698058450</v>
      </c>
      <c r="U117" s="70">
        <v>0</v>
      </c>
      <c r="V117" s="70">
        <v>173792565996.67999</v>
      </c>
      <c r="W117" s="70">
        <v>3905492453.3200002</v>
      </c>
      <c r="X117" s="70">
        <v>149358675946.09</v>
      </c>
      <c r="Y117" s="70">
        <v>66902168600.309998</v>
      </c>
      <c r="Z117" s="70">
        <v>66863986352.309998</v>
      </c>
      <c r="AA117" s="70">
        <v>66863986352.309998</v>
      </c>
    </row>
    <row r="118" spans="1:27" ht="30.4" x14ac:dyDescent="0.45">
      <c r="A118" s="67" t="s">
        <v>190</v>
      </c>
      <c r="B118" s="68" t="s">
        <v>191</v>
      </c>
      <c r="C118" s="69" t="s">
        <v>179</v>
      </c>
      <c r="D118" s="67" t="s">
        <v>90</v>
      </c>
      <c r="E118" s="67" t="s">
        <v>178</v>
      </c>
      <c r="F118" s="67" t="s">
        <v>92</v>
      </c>
      <c r="G118" s="67" t="s">
        <v>121</v>
      </c>
      <c r="H118" s="67"/>
      <c r="I118" s="67"/>
      <c r="J118" s="67"/>
      <c r="K118" s="67"/>
      <c r="L118" s="67"/>
      <c r="M118" s="67" t="s">
        <v>52</v>
      </c>
      <c r="N118" s="67" t="s">
        <v>68</v>
      </c>
      <c r="O118" s="67" t="s">
        <v>54</v>
      </c>
      <c r="P118" s="68" t="s">
        <v>237</v>
      </c>
      <c r="Q118" s="70">
        <v>6026231643</v>
      </c>
      <c r="R118" s="70">
        <v>0</v>
      </c>
      <c r="S118" s="70">
        <v>0</v>
      </c>
      <c r="T118" s="70">
        <v>6026231643</v>
      </c>
      <c r="U118" s="70">
        <v>0</v>
      </c>
      <c r="V118" s="70">
        <v>6026231643</v>
      </c>
      <c r="W118" s="70">
        <v>0</v>
      </c>
      <c r="X118" s="70">
        <v>6026231641</v>
      </c>
      <c r="Y118" s="70">
        <v>436472946.07999998</v>
      </c>
      <c r="Z118" s="70">
        <v>436472946.07999998</v>
      </c>
      <c r="AA118" s="70">
        <v>436472946.07999998</v>
      </c>
    </row>
    <row r="119" spans="1:27" ht="30.4" x14ac:dyDescent="0.45">
      <c r="A119" s="67" t="s">
        <v>190</v>
      </c>
      <c r="B119" s="68" t="s">
        <v>191</v>
      </c>
      <c r="C119" s="69" t="s">
        <v>179</v>
      </c>
      <c r="D119" s="67" t="s">
        <v>90</v>
      </c>
      <c r="E119" s="67" t="s">
        <v>178</v>
      </c>
      <c r="F119" s="67" t="s">
        <v>92</v>
      </c>
      <c r="G119" s="67" t="s">
        <v>121</v>
      </c>
      <c r="H119" s="67"/>
      <c r="I119" s="67"/>
      <c r="J119" s="67"/>
      <c r="K119" s="67"/>
      <c r="L119" s="67"/>
      <c r="M119" s="67" t="s">
        <v>52</v>
      </c>
      <c r="N119" s="67" t="s">
        <v>62</v>
      </c>
      <c r="O119" s="67" t="s">
        <v>54</v>
      </c>
      <c r="P119" s="68" t="s">
        <v>237</v>
      </c>
      <c r="Q119" s="70">
        <v>94220470127</v>
      </c>
      <c r="R119" s="70">
        <v>0</v>
      </c>
      <c r="S119" s="70">
        <v>0</v>
      </c>
      <c r="T119" s="70">
        <v>94220470127</v>
      </c>
      <c r="U119" s="70">
        <v>0</v>
      </c>
      <c r="V119" s="70">
        <v>94167575752.850006</v>
      </c>
      <c r="W119" s="70">
        <v>52894374.149999999</v>
      </c>
      <c r="X119" s="70">
        <v>89568425678.270004</v>
      </c>
      <c r="Y119" s="70">
        <v>25010158773.119999</v>
      </c>
      <c r="Z119" s="70">
        <v>24976144893.119999</v>
      </c>
      <c r="AA119" s="70">
        <v>24976144893.119999</v>
      </c>
    </row>
    <row r="120" spans="1:27" ht="30.4" x14ac:dyDescent="0.45">
      <c r="A120" s="67" t="s">
        <v>190</v>
      </c>
      <c r="B120" s="68" t="s">
        <v>191</v>
      </c>
      <c r="C120" s="69" t="s">
        <v>180</v>
      </c>
      <c r="D120" s="67" t="s">
        <v>90</v>
      </c>
      <c r="E120" s="67" t="s">
        <v>178</v>
      </c>
      <c r="F120" s="67" t="s">
        <v>92</v>
      </c>
      <c r="G120" s="67" t="s">
        <v>53</v>
      </c>
      <c r="H120" s="67"/>
      <c r="I120" s="67"/>
      <c r="J120" s="67"/>
      <c r="K120" s="67"/>
      <c r="L120" s="67"/>
      <c r="M120" s="67" t="s">
        <v>52</v>
      </c>
      <c r="N120" s="67" t="s">
        <v>62</v>
      </c>
      <c r="O120" s="67" t="s">
        <v>54</v>
      </c>
      <c r="P120" s="68" t="s">
        <v>219</v>
      </c>
      <c r="Q120" s="70">
        <v>12532471423</v>
      </c>
      <c r="R120" s="70">
        <v>0</v>
      </c>
      <c r="S120" s="70">
        <v>0</v>
      </c>
      <c r="T120" s="70">
        <v>12532471423</v>
      </c>
      <c r="U120" s="70">
        <v>0</v>
      </c>
      <c r="V120" s="70">
        <v>12511509514</v>
      </c>
      <c r="W120" s="70">
        <v>20961909</v>
      </c>
      <c r="X120" s="70">
        <v>12505880840</v>
      </c>
      <c r="Y120" s="70">
        <v>60877394</v>
      </c>
      <c r="Z120" s="70">
        <v>60877394</v>
      </c>
      <c r="AA120" s="70">
        <v>60877394</v>
      </c>
    </row>
    <row r="121" spans="1:27" x14ac:dyDescent="0.45">
      <c r="A121" s="67" t="s">
        <v>17</v>
      </c>
      <c r="B121" s="68" t="s">
        <v>17</v>
      </c>
      <c r="C121" s="69" t="s">
        <v>17</v>
      </c>
      <c r="D121" s="67" t="s">
        <v>17</v>
      </c>
      <c r="E121" s="67" t="s">
        <v>17</v>
      </c>
      <c r="F121" s="67" t="s">
        <v>17</v>
      </c>
      <c r="G121" s="67" t="s">
        <v>17</v>
      </c>
      <c r="H121" s="67" t="s">
        <v>17</v>
      </c>
      <c r="I121" s="67" t="s">
        <v>17</v>
      </c>
      <c r="J121" s="67" t="s">
        <v>17</v>
      </c>
      <c r="K121" s="67" t="s">
        <v>17</v>
      </c>
      <c r="L121" s="67" t="s">
        <v>17</v>
      </c>
      <c r="M121" s="67" t="s">
        <v>17</v>
      </c>
      <c r="N121" s="67" t="s">
        <v>17</v>
      </c>
      <c r="O121" s="67" t="s">
        <v>17</v>
      </c>
      <c r="P121" s="68" t="s">
        <v>17</v>
      </c>
      <c r="Q121" s="70">
        <v>4236223944271</v>
      </c>
      <c r="R121" s="70">
        <v>597949979881</v>
      </c>
      <c r="S121" s="70">
        <v>307337765413</v>
      </c>
      <c r="T121" s="73">
        <v>4526836158739</v>
      </c>
      <c r="U121" s="70">
        <v>3261801286</v>
      </c>
      <c r="V121" s="70">
        <v>4097717183670.4902</v>
      </c>
      <c r="W121" s="70">
        <v>425857173782.51001</v>
      </c>
      <c r="X121" s="70">
        <v>4055546329066.6001</v>
      </c>
      <c r="Y121" s="70">
        <v>3251812040480.75</v>
      </c>
      <c r="Z121" s="70">
        <v>3233457359631.73</v>
      </c>
      <c r="AA121" s="70">
        <v>3233457359631.73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I133"/>
  <sheetViews>
    <sheetView showGridLines="0" tabSelected="1" view="pageBreakPreview" zoomScale="84" zoomScaleNormal="84" zoomScaleSheetLayoutView="84" workbookViewId="0">
      <selection activeCell="F28" sqref="F28"/>
    </sheetView>
  </sheetViews>
  <sheetFormatPr baseColWidth="10" defaultRowHeight="14.25" x14ac:dyDescent="0.45"/>
  <cols>
    <col min="1" max="1" width="2.265625" customWidth="1"/>
    <col min="2" max="2" width="44.1328125" customWidth="1"/>
    <col min="3" max="3" width="30.265625" customWidth="1"/>
    <col min="4" max="4" width="30.1328125" customWidth="1"/>
    <col min="5" max="5" width="15.73046875" customWidth="1"/>
    <col min="6" max="6" width="27.265625" customWidth="1"/>
    <col min="7" max="7" width="15.73046875" customWidth="1"/>
    <col min="8" max="8" width="27.86328125" customWidth="1"/>
    <col min="9" max="9" width="15.73046875" customWidth="1"/>
    <col min="10" max="10" width="2.3984375" customWidth="1"/>
  </cols>
  <sheetData>
    <row r="8" spans="2:9" ht="22.9" x14ac:dyDescent="0.6">
      <c r="D8" s="71" t="s">
        <v>238</v>
      </c>
      <c r="E8" s="71"/>
      <c r="F8" s="71"/>
      <c r="G8" s="71"/>
      <c r="H8" s="71"/>
      <c r="I8" s="71"/>
    </row>
    <row r="12" spans="2:9" s="11" customFormat="1" ht="21" customHeight="1" x14ac:dyDescent="0.7">
      <c r="B12" s="72" t="s">
        <v>0</v>
      </c>
      <c r="C12" s="72"/>
      <c r="D12" s="72"/>
      <c r="E12" s="72"/>
      <c r="F12" s="72"/>
      <c r="G12" s="72"/>
      <c r="H12" s="72"/>
      <c r="I12" s="72"/>
    </row>
    <row r="13" spans="2:9" ht="6" customHeight="1" x14ac:dyDescent="0.45">
      <c r="B13" s="1"/>
      <c r="C13" s="1"/>
      <c r="D13" s="1"/>
      <c r="E13" s="1"/>
      <c r="F13" s="1"/>
      <c r="G13" s="1"/>
      <c r="H13" s="1"/>
      <c r="I13" s="1"/>
    </row>
    <row r="14" spans="2:9" s="2" customFormat="1" ht="18" customHeight="1" x14ac:dyDescent="0.45">
      <c r="B14" s="7" t="s">
        <v>1</v>
      </c>
      <c r="C14" s="7" t="s">
        <v>2</v>
      </c>
      <c r="D14" s="7" t="s">
        <v>3</v>
      </c>
      <c r="E14" s="7" t="s">
        <v>4</v>
      </c>
      <c r="F14" s="7" t="s">
        <v>5</v>
      </c>
      <c r="G14" s="7" t="s">
        <v>4</v>
      </c>
      <c r="H14" s="7" t="s">
        <v>6</v>
      </c>
      <c r="I14" s="7" t="s">
        <v>4</v>
      </c>
    </row>
    <row r="15" spans="2:9" ht="6" customHeight="1" x14ac:dyDescent="0.45">
      <c r="B15" s="3"/>
      <c r="C15" s="3"/>
      <c r="D15" s="3"/>
      <c r="E15" s="3"/>
      <c r="F15" s="3"/>
      <c r="G15" s="3"/>
      <c r="H15" s="3"/>
      <c r="I15" s="3"/>
    </row>
    <row r="16" spans="2:9" s="4" customFormat="1" ht="17.25" x14ac:dyDescent="0.45">
      <c r="B16" s="13" t="s">
        <v>7</v>
      </c>
      <c r="C16" s="54">
        <f>+C17+C18+C19+C20+C21</f>
        <v>3893283514468</v>
      </c>
      <c r="D16" s="54">
        <f>+D17+D18+D19+D20+D21</f>
        <v>3559562893377.7139</v>
      </c>
      <c r="E16" s="15">
        <f>+D16/C16</f>
        <v>0.91428299021889048</v>
      </c>
      <c r="F16" s="47">
        <f>+F17+F18+F19+F20+F21</f>
        <v>2960999212825.9497</v>
      </c>
      <c r="G16" s="15">
        <f>+F16/C16</f>
        <v>0.76054035156249267</v>
      </c>
      <c r="H16" s="47">
        <f>+H17+H18+H19+H20+H21</f>
        <v>2954120097917.0005</v>
      </c>
      <c r="I16" s="15">
        <f>+H16/C16</f>
        <v>0.75877343300046518</v>
      </c>
    </row>
    <row r="17" spans="2:9" ht="18" customHeight="1" x14ac:dyDescent="0.45">
      <c r="B17" s="19" t="s">
        <v>8</v>
      </c>
      <c r="C17" s="55">
        <f>+C39+C62+C84+C109+C127</f>
        <v>1538623693722</v>
      </c>
      <c r="D17" s="55">
        <f t="shared" ref="C17:D19" si="0">+D39+D62+D84+D109+D127</f>
        <v>1502625348530.1738</v>
      </c>
      <c r="E17" s="21">
        <f>+D17/C17</f>
        <v>0.97660354163353313</v>
      </c>
      <c r="F17" s="48">
        <f>+F39+F62+F84+F109+F127</f>
        <v>1502399988052.1699</v>
      </c>
      <c r="G17" s="21">
        <f t="shared" ref="G17:G21" si="1">+F17/C17</f>
        <v>0.97645707276078453</v>
      </c>
      <c r="H17" s="48">
        <f>+H39+H62+H84+H109+H127</f>
        <v>1502384560956.1699</v>
      </c>
      <c r="I17" s="22">
        <f t="shared" ref="I17:I21" si="2">+H17/C17</f>
        <v>0.97644704620519263</v>
      </c>
    </row>
    <row r="18" spans="2:9" ht="18" customHeight="1" x14ac:dyDescent="0.45">
      <c r="B18" s="23" t="s">
        <v>13</v>
      </c>
      <c r="C18" s="56">
        <f t="shared" si="0"/>
        <v>539150833803</v>
      </c>
      <c r="D18" s="56">
        <f t="shared" si="0"/>
        <v>501399138840.55005</v>
      </c>
      <c r="E18" s="25">
        <f t="shared" ref="E18:E19" si="3">+D18/C18</f>
        <v>0.92997934419175166</v>
      </c>
      <c r="F18" s="49">
        <f>+F40+F63+F85+F110+F128</f>
        <v>414578088660.16003</v>
      </c>
      <c r="G18" s="25">
        <f t="shared" si="1"/>
        <v>0.76894639248882712</v>
      </c>
      <c r="H18" s="49">
        <f>+H40+H63+H85+H110+H128</f>
        <v>409645390224.59998</v>
      </c>
      <c r="I18" s="26">
        <f>+H18/C18</f>
        <v>0.75979737865763941</v>
      </c>
    </row>
    <row r="19" spans="2:9" ht="18" customHeight="1" x14ac:dyDescent="0.45">
      <c r="B19" s="23" t="s">
        <v>14</v>
      </c>
      <c r="C19" s="56">
        <f t="shared" si="0"/>
        <v>1692906995480</v>
      </c>
      <c r="D19" s="56">
        <f t="shared" si="0"/>
        <v>1441976684527.78</v>
      </c>
      <c r="E19" s="25">
        <f t="shared" si="3"/>
        <v>0.85177548936699132</v>
      </c>
      <c r="F19" s="49">
        <f>+F41+F64+F86+F111+F129</f>
        <v>932489100058.46997</v>
      </c>
      <c r="G19" s="25">
        <f t="shared" si="1"/>
        <v>0.55082122204479156</v>
      </c>
      <c r="H19" s="49">
        <f>+H41+H64+H86+H111+H129</f>
        <v>931095100052.96997</v>
      </c>
      <c r="I19" s="26">
        <f t="shared" si="2"/>
        <v>0.54999778637512864</v>
      </c>
    </row>
    <row r="20" spans="2:9" ht="36" customHeight="1" x14ac:dyDescent="0.45">
      <c r="B20" s="27" t="s">
        <v>9</v>
      </c>
      <c r="C20" s="56">
        <f>+C87</f>
        <v>98781100000</v>
      </c>
      <c r="D20" s="56">
        <f>+D87</f>
        <v>92124427373.649994</v>
      </c>
      <c r="E20" s="28">
        <f>+D20/C20</f>
        <v>0.93261187994110206</v>
      </c>
      <c r="F20" s="49">
        <f>+F87</f>
        <v>90094781949.589996</v>
      </c>
      <c r="G20" s="28">
        <f t="shared" si="1"/>
        <v>0.9120649795314083</v>
      </c>
      <c r="H20" s="49">
        <f>+H87</f>
        <v>89562163211.699997</v>
      </c>
      <c r="I20" s="29">
        <f t="shared" si="2"/>
        <v>0.90667307016929344</v>
      </c>
    </row>
    <row r="21" spans="2:9" ht="36.75" customHeight="1" x14ac:dyDescent="0.45">
      <c r="B21" s="27" t="s">
        <v>15</v>
      </c>
      <c r="C21" s="57">
        <f>+C42+C65+C88+C112+C130</f>
        <v>23820891463</v>
      </c>
      <c r="D21" s="57">
        <f>+D42+D65+D88+D112+D130</f>
        <v>21437294105.559998</v>
      </c>
      <c r="E21" s="35">
        <f>+D21/C21</f>
        <v>0.89993668536115257</v>
      </c>
      <c r="F21" s="50">
        <f>+F42+F65+F88+F112+F130</f>
        <v>21437254105.559998</v>
      </c>
      <c r="G21" s="35">
        <f t="shared" si="1"/>
        <v>0.89993500616287148</v>
      </c>
      <c r="H21" s="50">
        <f>+H42+H65+H88+H112+H130</f>
        <v>21432883471.559998</v>
      </c>
      <c r="I21" s="36">
        <f t="shared" si="2"/>
        <v>0.89975152713536366</v>
      </c>
    </row>
    <row r="22" spans="2:9" ht="30" customHeight="1" x14ac:dyDescent="0.45">
      <c r="B22" s="40" t="s">
        <v>220</v>
      </c>
      <c r="C22" s="58">
        <f>+C43+C89+C66</f>
        <v>91450919959</v>
      </c>
      <c r="D22" s="58">
        <f>+D43+D89+D66</f>
        <v>36370818302.309998</v>
      </c>
      <c r="E22" s="42">
        <f>+D22/C22</f>
        <v>0.39770861046139339</v>
      </c>
      <c r="F22" s="51">
        <f>+F43+F89+F66</f>
        <v>36370818302.309998</v>
      </c>
      <c r="G22" s="42">
        <f>+F22/C22</f>
        <v>0.39770861046139339</v>
      </c>
      <c r="H22" s="51">
        <f>+H43+H89+H66</f>
        <v>36370818302.309998</v>
      </c>
      <c r="I22" s="43">
        <f>+H22/C22</f>
        <v>0.39770861046139339</v>
      </c>
    </row>
    <row r="23" spans="2:9" s="4" customFormat="1" ht="17.25" x14ac:dyDescent="0.45">
      <c r="B23" s="13" t="s">
        <v>10</v>
      </c>
      <c r="C23" s="54">
        <f>+C44+C67+C90+C113+C131</f>
        <v>542101724312</v>
      </c>
      <c r="D23" s="54">
        <f>+D44+D67+D90+D113+D131</f>
        <v>459612617386.57996</v>
      </c>
      <c r="E23" s="15">
        <f>+D23/C23</f>
        <v>0.84783463467099318</v>
      </c>
      <c r="F23" s="47">
        <f>+F44+F67+F90+F113+F131</f>
        <v>254442009352.48999</v>
      </c>
      <c r="G23" s="15">
        <f>+F23/C23</f>
        <v>0.46936211035928932</v>
      </c>
      <c r="H23" s="47">
        <f>+H44+H67+H90+H113+H131</f>
        <v>242966443412.41998</v>
      </c>
      <c r="I23" s="15">
        <f>+H23/C23</f>
        <v>0.44819345247569004</v>
      </c>
    </row>
    <row r="24" spans="2:9" ht="6" customHeight="1" x14ac:dyDescent="0.45">
      <c r="B24" s="3"/>
      <c r="C24" s="59"/>
      <c r="D24" s="59"/>
      <c r="E24" s="5"/>
      <c r="F24" s="52"/>
      <c r="G24" s="5"/>
      <c r="H24" s="52"/>
      <c r="I24" s="5"/>
    </row>
    <row r="25" spans="2:9" s="4" customFormat="1" ht="17.25" x14ac:dyDescent="0.45">
      <c r="B25" s="16" t="s">
        <v>11</v>
      </c>
      <c r="C25" s="60">
        <f>+C23+C16+C22</f>
        <v>4526836158739</v>
      </c>
      <c r="D25" s="60">
        <f>+D23+D16+D22</f>
        <v>4055546329066.604</v>
      </c>
      <c r="E25" s="18">
        <f>+D25/C25</f>
        <v>0.89588979738915953</v>
      </c>
      <c r="F25" s="53">
        <f>+F23+F16+F22</f>
        <v>3251812040480.7495</v>
      </c>
      <c r="G25" s="18">
        <f>+F25/C25</f>
        <v>0.71834100604749462</v>
      </c>
      <c r="H25" s="53">
        <f>+H23+H16+H22</f>
        <v>3233457359631.7305</v>
      </c>
      <c r="I25" s="18">
        <f>+H25/C25</f>
        <v>0.71428636828164893</v>
      </c>
    </row>
    <row r="27" spans="2:9" x14ac:dyDescent="0.45">
      <c r="C27" s="12"/>
      <c r="D27" s="12"/>
      <c r="E27" s="12"/>
      <c r="F27" s="12"/>
      <c r="G27" s="12"/>
      <c r="H27" s="12"/>
      <c r="I27" s="12"/>
    </row>
    <row r="28" spans="2:9" x14ac:dyDescent="0.45">
      <c r="C28" s="12"/>
      <c r="D28" s="12"/>
      <c r="E28" s="12"/>
      <c r="F28" s="12"/>
      <c r="G28" s="12"/>
      <c r="H28" s="12"/>
      <c r="I28" s="12"/>
    </row>
    <row r="32" spans="2:9" ht="22.9" x14ac:dyDescent="0.6">
      <c r="B32" s="6"/>
      <c r="C32" s="6"/>
      <c r="D32" s="71" t="s">
        <v>238</v>
      </c>
      <c r="E32" s="71"/>
      <c r="F32" s="71"/>
      <c r="G32" s="71"/>
      <c r="H32" s="71"/>
      <c r="I32" s="71"/>
    </row>
    <row r="36" spans="2:9" ht="18" customHeight="1" x14ac:dyDescent="0.45">
      <c r="B36" s="7" t="s">
        <v>1</v>
      </c>
      <c r="C36" s="7" t="s">
        <v>2</v>
      </c>
      <c r="D36" s="7" t="s">
        <v>3</v>
      </c>
      <c r="E36" s="7" t="s">
        <v>4</v>
      </c>
      <c r="F36" s="7" t="s">
        <v>5</v>
      </c>
      <c r="G36" s="7" t="s">
        <v>4</v>
      </c>
      <c r="H36" s="7" t="s">
        <v>6</v>
      </c>
      <c r="I36" s="7" t="s">
        <v>4</v>
      </c>
    </row>
    <row r="37" spans="2:9" ht="6" customHeight="1" x14ac:dyDescent="0.45">
      <c r="B37" s="8"/>
      <c r="C37" s="8"/>
      <c r="D37" s="8"/>
      <c r="E37" s="8"/>
      <c r="F37" s="8"/>
      <c r="G37" s="8"/>
      <c r="H37" s="8"/>
      <c r="I37" s="8"/>
    </row>
    <row r="38" spans="2:9" ht="18" customHeight="1" x14ac:dyDescent="0.45">
      <c r="B38" s="13" t="s">
        <v>7</v>
      </c>
      <c r="C38" s="14">
        <f>SUM(C39:C42)</f>
        <v>136813500000</v>
      </c>
      <c r="D38" s="14">
        <f>SUM(D39:D42)</f>
        <v>115578861902.04999</v>
      </c>
      <c r="E38" s="15">
        <f t="shared" ref="E38:E44" si="4">+D38/C38</f>
        <v>0.84479135393839044</v>
      </c>
      <c r="F38" s="14">
        <f>+F39+F40+F41+F42</f>
        <v>108870278026.11</v>
      </c>
      <c r="G38" s="15">
        <f t="shared" ref="G38:G44" si="5">+F38/C38</f>
        <v>0.79575683705270317</v>
      </c>
      <c r="H38" s="14">
        <f>+H39+H40+H41+H42</f>
        <v>105989631359.09</v>
      </c>
      <c r="I38" s="15">
        <f t="shared" ref="I38:I44" si="6">+H38/C38</f>
        <v>0.77470155619942471</v>
      </c>
    </row>
    <row r="39" spans="2:9" ht="18" customHeight="1" x14ac:dyDescent="0.45">
      <c r="B39" s="19" t="s">
        <v>8</v>
      </c>
      <c r="C39" s="20">
        <f>SUM(REP_EPG034_EjecucionPresupuesta!T5:T7)</f>
        <v>41806592694</v>
      </c>
      <c r="D39" s="20">
        <f>SUM(REP_EPG034_EjecucionPresupuesta!X5:X7)</f>
        <v>40439467963</v>
      </c>
      <c r="E39" s="21">
        <f t="shared" si="4"/>
        <v>0.96729882435034686</v>
      </c>
      <c r="F39" s="20">
        <f>SUM(REP_EPG034_EjecucionPresupuesta!Y5:Y7)</f>
        <v>40397284339</v>
      </c>
      <c r="G39" s="21">
        <f t="shared" si="5"/>
        <v>0.96628980588503544</v>
      </c>
      <c r="H39" s="20">
        <f>SUM(REP_EPG034_EjecucionPresupuesta!AA5:AA7)</f>
        <v>40384410059</v>
      </c>
      <c r="I39" s="22">
        <f t="shared" si="6"/>
        <v>0.96598185732548092</v>
      </c>
    </row>
    <row r="40" spans="2:9" ht="18" customHeight="1" x14ac:dyDescent="0.45">
      <c r="B40" s="23" t="s">
        <v>13</v>
      </c>
      <c r="C40" s="24">
        <f>SUM(REP_EPG034_EjecucionPresupuesta!T8:T9)</f>
        <v>34562599496</v>
      </c>
      <c r="D40" s="24">
        <f>SUM(REP_EPG034_EjecucionPresupuesta!X8:X9)</f>
        <v>30757083035.400002</v>
      </c>
      <c r="E40" s="25">
        <f t="shared" si="4"/>
        <v>0.88989495824697973</v>
      </c>
      <c r="F40" s="24">
        <f>SUM(REP_EPG034_EjecucionPresupuesta!Y8:Y9)</f>
        <v>26244388581.349998</v>
      </c>
      <c r="G40" s="25">
        <f t="shared" si="5"/>
        <v>0.75932912929154284</v>
      </c>
      <c r="H40" s="24">
        <f>SUM(REP_EPG034_EjecucionPresupuesta!AA8:AA9)</f>
        <v>24237447760.330002</v>
      </c>
      <c r="I40" s="26">
        <f t="shared" si="6"/>
        <v>0.70126229258696382</v>
      </c>
    </row>
    <row r="41" spans="2:9" ht="18" customHeight="1" x14ac:dyDescent="0.45">
      <c r="B41" s="23" t="s">
        <v>14</v>
      </c>
      <c r="C41" s="24">
        <f>SUM(REP_EPG034_EjecucionPresupuesta!T10:T17)</f>
        <v>59905607810</v>
      </c>
      <c r="D41" s="24">
        <f>SUM(REP_EPG034_EjecucionPresupuesta!X10:X17)</f>
        <v>43916004576.650002</v>
      </c>
      <c r="E41" s="25">
        <f t="shared" si="4"/>
        <v>0.73308670393490494</v>
      </c>
      <c r="F41" s="24">
        <f>SUM(REP_EPG034_EjecucionPresupuesta!Y10:Y17)</f>
        <v>41762298778.760002</v>
      </c>
      <c r="G41" s="25">
        <f t="shared" si="5"/>
        <v>0.69713504804451132</v>
      </c>
      <c r="H41" s="24">
        <f>SUM(REP_EPG034_EjecucionPresupuesta!AA10:AA17)</f>
        <v>40901467212.760002</v>
      </c>
      <c r="I41" s="26">
        <f t="shared" si="6"/>
        <v>0.68276524866395483</v>
      </c>
    </row>
    <row r="42" spans="2:9" ht="30" customHeight="1" x14ac:dyDescent="0.45">
      <c r="B42" s="30" t="s">
        <v>15</v>
      </c>
      <c r="C42" s="34">
        <f>SUM(REP_EPG034_EjecucionPresupuesta!T18:T21)</f>
        <v>538700000</v>
      </c>
      <c r="D42" s="34">
        <f>SUM(REP_EPG034_EjecucionPresupuesta!X18:X21)</f>
        <v>466306327</v>
      </c>
      <c r="E42" s="37">
        <f t="shared" si="4"/>
        <v>0.86561412103211433</v>
      </c>
      <c r="F42" s="34">
        <f>SUM(REP_EPG034_EjecucionPresupuesta!Y18:Y21)</f>
        <v>466306327</v>
      </c>
      <c r="G42" s="39">
        <f t="shared" si="5"/>
        <v>0.86561412103211433</v>
      </c>
      <c r="H42" s="34">
        <f>SUM(REP_EPG034_EjecucionPresupuesta!AA18:AA21)</f>
        <v>466306327</v>
      </c>
      <c r="I42" s="38">
        <f t="shared" si="6"/>
        <v>0.86561412103211433</v>
      </c>
    </row>
    <row r="43" spans="2:9" ht="30" customHeight="1" x14ac:dyDescent="0.45">
      <c r="B43" s="40" t="s">
        <v>220</v>
      </c>
      <c r="C43" s="41">
        <f>SUM(REP_EPG034_EjecucionPresupuesta!T22)</f>
        <v>588595702</v>
      </c>
      <c r="D43" s="41">
        <f>SUM(REP_EPG034_EjecucionPresupuesta!X22)</f>
        <v>588595701.27999997</v>
      </c>
      <c r="E43" s="44">
        <f t="shared" si="4"/>
        <v>0.99999999877674939</v>
      </c>
      <c r="F43" s="41">
        <f>SUM(REP_EPG034_EjecucionPresupuesta!Y22)</f>
        <v>588595701.27999997</v>
      </c>
      <c r="G43" s="45">
        <f t="shared" si="5"/>
        <v>0.99999999877674939</v>
      </c>
      <c r="H43" s="41">
        <f>SUM(REP_EPG034_EjecucionPresupuesta!AA22)</f>
        <v>588595701.27999997</v>
      </c>
      <c r="I43" s="46">
        <f t="shared" si="6"/>
        <v>0.99999999877674939</v>
      </c>
    </row>
    <row r="44" spans="2:9" ht="18" customHeight="1" x14ac:dyDescent="0.45">
      <c r="B44" s="13" t="s">
        <v>10</v>
      </c>
      <c r="C44" s="14">
        <f>SUM(REP_EPG034_EjecucionPresupuesta!T23:T39)</f>
        <v>65111964844</v>
      </c>
      <c r="D44" s="14">
        <f>SUM(REP_EPG034_EjecucionPresupuesta!X23:X39)</f>
        <v>61369189474.380005</v>
      </c>
      <c r="E44" s="15">
        <f t="shared" si="4"/>
        <v>0.94251785553412171</v>
      </c>
      <c r="F44" s="14">
        <f>SUM(REP_EPG034_EjecucionPresupuesta!Y23:Y39)</f>
        <v>54258915672.75</v>
      </c>
      <c r="G44" s="15">
        <f t="shared" si="5"/>
        <v>0.8333171300044081</v>
      </c>
      <c r="H44" s="14">
        <f>SUM(REP_EPG034_EjecucionPresupuesta!AA23:AA39)</f>
        <v>45426286268.079994</v>
      </c>
      <c r="I44" s="15">
        <f t="shared" si="6"/>
        <v>0.69766419085824871</v>
      </c>
    </row>
    <row r="45" spans="2:9" ht="6" customHeight="1" x14ac:dyDescent="0.45">
      <c r="B45" s="3"/>
      <c r="C45" s="3"/>
      <c r="D45" s="3"/>
      <c r="E45" s="5"/>
      <c r="F45" s="3"/>
      <c r="G45" s="5"/>
      <c r="H45" s="3"/>
      <c r="I45" s="5"/>
    </row>
    <row r="46" spans="2:9" ht="18" customHeight="1" x14ac:dyDescent="0.45">
      <c r="B46" s="16" t="s">
        <v>11</v>
      </c>
      <c r="C46" s="17">
        <f>+C44+C38+C43</f>
        <v>202514060546</v>
      </c>
      <c r="D46" s="17">
        <f>+D44+D38+D43</f>
        <v>177536647077.70999</v>
      </c>
      <c r="E46" s="18">
        <f>+D46/C46</f>
        <v>0.87666331216238425</v>
      </c>
      <c r="F46" s="17">
        <f>+F44+F38+F43</f>
        <v>163717789400.13998</v>
      </c>
      <c r="G46" s="18">
        <f>+F46/C46</f>
        <v>0.80842677767034532</v>
      </c>
      <c r="H46" s="17">
        <f>+H44+H38+H43</f>
        <v>152004513328.44998</v>
      </c>
      <c r="I46" s="18">
        <f>+H46/C46</f>
        <v>0.75058745510622438</v>
      </c>
    </row>
    <row r="48" spans="2:9" x14ac:dyDescent="0.45">
      <c r="E48" s="9"/>
    </row>
    <row r="49" spans="2:9" x14ac:dyDescent="0.45">
      <c r="E49" s="9"/>
    </row>
    <row r="50" spans="2:9" x14ac:dyDescent="0.45">
      <c r="E50" s="9"/>
    </row>
    <row r="54" spans="2:9" ht="22.9" x14ac:dyDescent="0.6">
      <c r="D54" s="71" t="s">
        <v>238</v>
      </c>
      <c r="E54" s="71"/>
      <c r="F54" s="71"/>
      <c r="G54" s="71"/>
      <c r="H54" s="71"/>
      <c r="I54" s="71"/>
    </row>
    <row r="58" spans="2:9" ht="14.65" x14ac:dyDescent="0.45">
      <c r="B58" s="1"/>
      <c r="C58" s="1"/>
      <c r="D58" s="1"/>
      <c r="E58" s="1"/>
      <c r="F58" s="1"/>
      <c r="G58" s="1"/>
      <c r="H58" s="1"/>
      <c r="I58" s="1"/>
    </row>
    <row r="59" spans="2:9" ht="21" customHeight="1" x14ac:dyDescent="0.45">
      <c r="B59" s="10" t="s">
        <v>1</v>
      </c>
      <c r="C59" s="10" t="s">
        <v>2</v>
      </c>
      <c r="D59" s="10" t="s">
        <v>3</v>
      </c>
      <c r="E59" s="10" t="s">
        <v>12</v>
      </c>
      <c r="F59" s="10" t="s">
        <v>5</v>
      </c>
      <c r="G59" s="10" t="s">
        <v>12</v>
      </c>
      <c r="H59" s="10" t="s">
        <v>6</v>
      </c>
      <c r="I59" s="10" t="s">
        <v>12</v>
      </c>
    </row>
    <row r="60" spans="2:9" ht="6" customHeight="1" x14ac:dyDescent="0.45">
      <c r="B60" s="3"/>
      <c r="C60" s="3"/>
      <c r="D60" s="3"/>
      <c r="E60" s="3"/>
      <c r="F60" s="3"/>
      <c r="G60" s="3"/>
      <c r="H60" s="3"/>
      <c r="I60" s="3"/>
    </row>
    <row r="61" spans="2:9" ht="18" customHeight="1" x14ac:dyDescent="0.45">
      <c r="B61" s="13" t="s">
        <v>7</v>
      </c>
      <c r="C61" s="14">
        <f>SUM(C62:C65)</f>
        <v>814200454820</v>
      </c>
      <c r="D61" s="14">
        <f>+D62+D63+D64+D65</f>
        <v>566217767005.29993</v>
      </c>
      <c r="E61" s="15">
        <f>+D61/C61</f>
        <v>0.69542796697464015</v>
      </c>
      <c r="F61" s="14">
        <f>+F62+F63+F64+F65</f>
        <v>399592614184.17999</v>
      </c>
      <c r="G61" s="15">
        <f>+F61/C61</f>
        <v>0.49077915864407157</v>
      </c>
      <c r="H61" s="14">
        <f>+H62+H63+H64+H65</f>
        <v>396999922968.62</v>
      </c>
      <c r="I61" s="15">
        <f>+H61/C61</f>
        <v>0.48759481847303449</v>
      </c>
    </row>
    <row r="62" spans="2:9" ht="18" customHeight="1" x14ac:dyDescent="0.45">
      <c r="B62" s="19" t="s">
        <v>8</v>
      </c>
      <c r="C62" s="20">
        <f>SUM(REP_EPG034_EjecucionPresupuesta!T40:T47)</f>
        <v>208193448028</v>
      </c>
      <c r="D62" s="20">
        <f>SUM(REP_EPG034_EjecucionPresupuesta!X40:X47)</f>
        <v>201540306661.64999</v>
      </c>
      <c r="E62" s="21">
        <f t="shared" ref="E61:E67" si="7">+D62/C62</f>
        <v>0.9680434642426633</v>
      </c>
      <c r="F62" s="20">
        <f>SUM(REP_EPG034_EjecucionPresupuesta!Y40:Y47)</f>
        <v>201540306661.64999</v>
      </c>
      <c r="G62" s="21">
        <f>+F62/C62</f>
        <v>0.9680434642426633</v>
      </c>
      <c r="H62" s="20">
        <f>SUM(REP_EPG034_EjecucionPresupuesta!AA40:AA47)</f>
        <v>201540306661.64999</v>
      </c>
      <c r="I62" s="22">
        <f>+H62/C62</f>
        <v>0.9680434642426633</v>
      </c>
    </row>
    <row r="63" spans="2:9" ht="18" customHeight="1" x14ac:dyDescent="0.45">
      <c r="B63" s="23" t="s">
        <v>13</v>
      </c>
      <c r="C63" s="24">
        <f>SUM(REP_EPG034_EjecucionPresupuesta!T48:T49)</f>
        <v>157792363357</v>
      </c>
      <c r="D63" s="24">
        <f>SUM(REP_EPG034_EjecucionPresupuesta!X48:X49)</f>
        <v>137578759034.01001</v>
      </c>
      <c r="E63" s="25">
        <f t="shared" si="7"/>
        <v>0.87189744869175079</v>
      </c>
      <c r="F63" s="24">
        <f>SUM(REP_EPG034_EjecucionPresupuesta!Y48:Y49)</f>
        <v>111100394790.89</v>
      </c>
      <c r="G63" s="25">
        <f>+F63/C63</f>
        <v>0.70409234279309851</v>
      </c>
      <c r="H63" s="24">
        <f>SUM(REP_EPG034_EjecucionPresupuesta!AA48:AA49)</f>
        <v>108924270266.33</v>
      </c>
      <c r="I63" s="26">
        <f>+H63/C63</f>
        <v>0.69030127915564865</v>
      </c>
    </row>
    <row r="64" spans="2:9" ht="18" customHeight="1" x14ac:dyDescent="0.45">
      <c r="B64" s="23" t="s">
        <v>14</v>
      </c>
      <c r="C64" s="24">
        <f>SUM(REP_EPG034_EjecucionPresupuesta!T50:T58)</f>
        <v>443485251972</v>
      </c>
      <c r="D64" s="24">
        <f>SUM(REP_EPG034_EjecucionPresupuesta!X50:X58)</f>
        <v>222462051571.56</v>
      </c>
      <c r="E64" s="25">
        <f t="shared" si="7"/>
        <v>0.5016222085906149</v>
      </c>
      <c r="F64" s="24">
        <f>SUM(REP_EPG034_EjecucionPresupuesta!Y50:Y58)</f>
        <v>82315262993.559998</v>
      </c>
      <c r="G64" s="25">
        <f>+F64/C64</f>
        <v>0.18560992192533401</v>
      </c>
      <c r="H64" s="24">
        <f>SUM(REP_EPG034_EjecucionPresupuesta!AA50:AA58)</f>
        <v>81903066936.559998</v>
      </c>
      <c r="I64" s="26">
        <f>+H64/C64</f>
        <v>0.18468047488021327</v>
      </c>
    </row>
    <row r="65" spans="2:9" ht="30" customHeight="1" x14ac:dyDescent="0.45">
      <c r="B65" s="30" t="s">
        <v>15</v>
      </c>
      <c r="C65" s="34">
        <f>SUM(REP_EPG034_EjecucionPresupuesta!T59:T61)</f>
        <v>4729391463</v>
      </c>
      <c r="D65" s="34">
        <f>SUM(REP_EPG034_EjecucionPresupuesta!X59:X61)</f>
        <v>4636649738.0799999</v>
      </c>
      <c r="E65" s="37">
        <f t="shared" si="7"/>
        <v>0.9803903471206481</v>
      </c>
      <c r="F65" s="34">
        <f>SUM(REP_EPG034_EjecucionPresupuesta!Y59:Y61)</f>
        <v>4636649738.0799999</v>
      </c>
      <c r="G65" s="37">
        <f>+F65/C65</f>
        <v>0.9803903471206481</v>
      </c>
      <c r="H65" s="34">
        <f>SUM(REP_EPG034_EjecucionPresupuesta!AA59:AA61)</f>
        <v>4632279104.0799999</v>
      </c>
      <c r="I65" s="38">
        <f>+H65/C65</f>
        <v>0.97946620412377561</v>
      </c>
    </row>
    <row r="66" spans="2:9" ht="30" customHeight="1" x14ac:dyDescent="0.45">
      <c r="B66" s="40" t="s">
        <v>220</v>
      </c>
      <c r="C66" s="41">
        <f>SUM(REP_EPG034_EjecucionPresupuesta!T62)</f>
        <v>11253600799</v>
      </c>
      <c r="D66" s="41">
        <f>SUM(REP_EPG034_EjecucionPresupuesta!X62)</f>
        <v>11253600799</v>
      </c>
      <c r="E66" s="44">
        <f t="shared" si="7"/>
        <v>1</v>
      </c>
      <c r="F66" s="41">
        <f>SUM(REP_EPG034_EjecucionPresupuesta!Y62)</f>
        <v>11253600799</v>
      </c>
      <c r="G66" s="45">
        <f t="shared" ref="G66" si="8">+F66/C66</f>
        <v>1</v>
      </c>
      <c r="H66" s="41">
        <f>SUM(REP_EPG034_EjecucionPresupuesta!AA62)</f>
        <v>11253600799</v>
      </c>
      <c r="I66" s="46">
        <f t="shared" ref="I66" si="9">+H66/C66</f>
        <v>1</v>
      </c>
    </row>
    <row r="67" spans="2:9" ht="18" customHeight="1" x14ac:dyDescent="0.45">
      <c r="B67" s="13" t="s">
        <v>10</v>
      </c>
      <c r="C67" s="14">
        <f>SUM(REP_EPG034_EjecucionPresupuesta!T63:T70)</f>
        <v>168485977825</v>
      </c>
      <c r="D67" s="14">
        <f>SUM(REP_EPG034_EjecucionPresupuesta!X63:X70)</f>
        <v>124422454670.92</v>
      </c>
      <c r="E67" s="15">
        <f t="shared" si="7"/>
        <v>0.73847364793854176</v>
      </c>
      <c r="F67" s="14">
        <f>SUM(REP_EPG034_EjecucionPresupuesta!Y63:Y70)</f>
        <v>91453937030.309998</v>
      </c>
      <c r="G67" s="15">
        <f>+F67/C67</f>
        <v>0.54279850591068024</v>
      </c>
      <c r="H67" s="14">
        <f>SUM(REP_EPG034_EjecucionPresupuesta!AA63:AA70)</f>
        <v>90692118748.110001</v>
      </c>
      <c r="I67" s="15">
        <f>+H67/C67</f>
        <v>0.53827695288867583</v>
      </c>
    </row>
    <row r="68" spans="2:9" ht="6" customHeight="1" x14ac:dyDescent="0.45">
      <c r="B68" s="3"/>
      <c r="C68" s="3"/>
      <c r="D68" s="3"/>
      <c r="E68" s="5"/>
      <c r="F68" s="3"/>
      <c r="G68" s="5"/>
      <c r="H68" s="3"/>
      <c r="I68" s="5"/>
    </row>
    <row r="69" spans="2:9" ht="18" customHeight="1" x14ac:dyDescent="0.45">
      <c r="B69" s="16" t="s">
        <v>11</v>
      </c>
      <c r="C69" s="17">
        <f>+C67+C61+C66</f>
        <v>993940033444</v>
      </c>
      <c r="D69" s="17">
        <f>+D67+D61+D66</f>
        <v>701893822475.21997</v>
      </c>
      <c r="E69" s="18">
        <f>+D69/C69</f>
        <v>0.70617320850148213</v>
      </c>
      <c r="F69" s="17">
        <f>+F67+F61+F66</f>
        <v>502300152013.48999</v>
      </c>
      <c r="G69" s="18">
        <f>+F69/C69</f>
        <v>0.50536263266609871</v>
      </c>
      <c r="H69" s="17">
        <f>+H67+H61+H66</f>
        <v>498945642515.72998</v>
      </c>
      <c r="I69" s="18">
        <f>+H69/C69</f>
        <v>0.50198767101359676</v>
      </c>
    </row>
    <row r="73" spans="2:9" hidden="1" x14ac:dyDescent="0.45"/>
    <row r="77" spans="2:9" ht="22.9" x14ac:dyDescent="0.6">
      <c r="B77" s="6"/>
      <c r="C77" s="6"/>
      <c r="D77" s="71" t="s">
        <v>238</v>
      </c>
      <c r="E77" s="71"/>
      <c r="F77" s="71"/>
      <c r="G77" s="71"/>
      <c r="H77" s="71"/>
      <c r="I77" s="71"/>
    </row>
    <row r="81" spans="2:9" ht="18" customHeight="1" x14ac:dyDescent="0.45">
      <c r="B81" s="7" t="s">
        <v>1</v>
      </c>
      <c r="C81" s="7" t="s">
        <v>2</v>
      </c>
      <c r="D81" s="7" t="s">
        <v>3</v>
      </c>
      <c r="E81" s="7" t="s">
        <v>4</v>
      </c>
      <c r="F81" s="7" t="s">
        <v>5</v>
      </c>
      <c r="G81" s="7" t="s">
        <v>4</v>
      </c>
      <c r="H81" s="7" t="s">
        <v>6</v>
      </c>
      <c r="I81" s="7" t="s">
        <v>4</v>
      </c>
    </row>
    <row r="82" spans="2:9" ht="6" customHeight="1" x14ac:dyDescent="0.45">
      <c r="B82" s="8"/>
      <c r="C82" s="8"/>
      <c r="D82" s="8"/>
      <c r="E82" s="8"/>
      <c r="F82" s="8"/>
      <c r="G82" s="8"/>
      <c r="H82" s="8"/>
      <c r="I82" s="8"/>
    </row>
    <row r="83" spans="2:9" ht="18" customHeight="1" x14ac:dyDescent="0.45">
      <c r="B83" s="13" t="s">
        <v>7</v>
      </c>
      <c r="C83" s="14">
        <f>SUM(C84:C88)</f>
        <v>1653330748488</v>
      </c>
      <c r="D83" s="14">
        <f>+D84+D85+D86+D87+D88</f>
        <v>1619232939931.2539</v>
      </c>
      <c r="E83" s="15">
        <f t="shared" ref="E83:E90" si="10">+D83/C83</f>
        <v>0.97937629322630748</v>
      </c>
      <c r="F83" s="14">
        <f>+F84+F85+F86+F87+F88</f>
        <v>1580488907099.47</v>
      </c>
      <c r="G83" s="15">
        <f t="shared" ref="G83:G90" si="11">+F83/C83</f>
        <v>0.95594236576368929</v>
      </c>
      <c r="H83" s="14">
        <f>+H84+H85+H86+H87+H88</f>
        <v>1579764770610.0398</v>
      </c>
      <c r="I83" s="15">
        <f t="shared" ref="I83:I90" si="12">+H83/C83</f>
        <v>0.95550437929903764</v>
      </c>
    </row>
    <row r="84" spans="2:9" ht="18" customHeight="1" x14ac:dyDescent="0.45">
      <c r="B84" s="19" t="s">
        <v>8</v>
      </c>
      <c r="C84" s="20">
        <f>SUM(REP_EPG034_EjecucionPresupuesta!T71:T74)</f>
        <v>1212056700000</v>
      </c>
      <c r="D84" s="20">
        <f>SUM(REP_EPG034_EjecucionPresupuesta!X71:X74)</f>
        <v>1192732205579.5239</v>
      </c>
      <c r="E84" s="21">
        <f t="shared" si="10"/>
        <v>0.98405644354717392</v>
      </c>
      <c r="F84" s="20">
        <f>SUM(REP_EPG034_EjecucionPresupuesta!Y71:Y74)</f>
        <v>1192579338630.52</v>
      </c>
      <c r="G84" s="21">
        <f t="shared" si="11"/>
        <v>0.98393032160172045</v>
      </c>
      <c r="H84" s="20">
        <f>SUM(REP_EPG034_EjecucionPresupuesta!AA71:AA74)</f>
        <v>1192576785814.52</v>
      </c>
      <c r="I84" s="22">
        <f t="shared" si="12"/>
        <v>0.98392821541642406</v>
      </c>
    </row>
    <row r="85" spans="2:9" ht="18" customHeight="1" x14ac:dyDescent="0.45">
      <c r="B85" s="23" t="s">
        <v>13</v>
      </c>
      <c r="C85" s="24">
        <f>SUM(REP_EPG034_EjecucionPresupuesta!T75:T77)</f>
        <v>229053400000</v>
      </c>
      <c r="D85" s="24">
        <f>SUM(REP_EPG034_EjecucionPresupuesta!X75:X77)</f>
        <v>223663022045.75</v>
      </c>
      <c r="E85" s="25">
        <f t="shared" si="10"/>
        <v>0.97646671931414242</v>
      </c>
      <c r="F85" s="24">
        <f>SUM(REP_EPG034_EjecucionPresupuesta!Y75:Y77)</f>
        <v>190678683030.41998</v>
      </c>
      <c r="G85" s="25">
        <f t="shared" si="11"/>
        <v>0.832463884100476</v>
      </c>
      <c r="H85" s="24">
        <f>SUM(REP_EPG034_EjecucionPresupuesta!AA75:AA77)</f>
        <v>190494612401.87997</v>
      </c>
      <c r="I85" s="26">
        <f t="shared" si="12"/>
        <v>0.83166026962219275</v>
      </c>
    </row>
    <row r="86" spans="2:9" ht="18" customHeight="1" x14ac:dyDescent="0.45">
      <c r="B86" s="23" t="s">
        <v>14</v>
      </c>
      <c r="C86" s="34">
        <f>SUM(REP_EPG034_EjecucionPresupuesta!T78:T85)</f>
        <v>98541748488</v>
      </c>
      <c r="D86" s="34">
        <f>SUM(REP_EPG034_EjecucionPresupuesta!X78:X85)</f>
        <v>97220087114.849991</v>
      </c>
      <c r="E86" s="37">
        <f t="shared" si="10"/>
        <v>0.98658780269855928</v>
      </c>
      <c r="F86" s="34">
        <f>SUM(REP_EPG034_EjecucionPresupuesta!Y78:Y85)</f>
        <v>93642905671.459991</v>
      </c>
      <c r="G86" s="37">
        <f t="shared" si="11"/>
        <v>0.95028662580371637</v>
      </c>
      <c r="H86" s="34">
        <f>SUM(REP_EPG034_EjecucionPresupuesta!AA78:AA85)</f>
        <v>93638011364.459991</v>
      </c>
      <c r="I86" s="38">
        <f t="shared" si="12"/>
        <v>0.95023695845890976</v>
      </c>
    </row>
    <row r="87" spans="2:9" ht="37.5" customHeight="1" x14ac:dyDescent="0.45">
      <c r="B87" s="27" t="s">
        <v>9</v>
      </c>
      <c r="C87" s="34">
        <f>SUM(REP_EPG034_EjecucionPresupuesta!T86:T86)</f>
        <v>98781100000</v>
      </c>
      <c r="D87" s="34">
        <f>SUM(REP_EPG034_EjecucionPresupuesta!X86)</f>
        <v>92124427373.649994</v>
      </c>
      <c r="E87" s="37">
        <f t="shared" si="10"/>
        <v>0.93261187994110206</v>
      </c>
      <c r="F87" s="34">
        <f>SUM(REP_EPG034_EjecucionPresupuesta!Y86)</f>
        <v>90094781949.589996</v>
      </c>
      <c r="G87" s="37">
        <f t="shared" si="11"/>
        <v>0.9120649795314083</v>
      </c>
      <c r="H87" s="34">
        <f>SUM(REP_EPG034_EjecucionPresupuesta!AA86)</f>
        <v>89562163211.699997</v>
      </c>
      <c r="I87" s="38">
        <f t="shared" si="12"/>
        <v>0.90667307016929344</v>
      </c>
    </row>
    <row r="88" spans="2:9" ht="30" customHeight="1" x14ac:dyDescent="0.45">
      <c r="B88" s="30" t="s">
        <v>15</v>
      </c>
      <c r="C88" s="34">
        <f>SUM(REP_EPG034_EjecucionPresupuesta!T87:T90)</f>
        <v>14897800000</v>
      </c>
      <c r="D88" s="34">
        <f>SUM(REP_EPG034_EjecucionPresupuesta!X87:X90)</f>
        <v>13493197817.48</v>
      </c>
      <c r="E88" s="37">
        <f t="shared" si="10"/>
        <v>0.9057174762367598</v>
      </c>
      <c r="F88" s="34">
        <f>SUM(REP_EPG034_EjecucionPresupuesta!Y87:Y90)</f>
        <v>13493197817.48</v>
      </c>
      <c r="G88" s="37">
        <f t="shared" si="11"/>
        <v>0.9057174762367598</v>
      </c>
      <c r="H88" s="34">
        <f>SUM(REP_EPG034_EjecucionPresupuesta!AA87:AA90)</f>
        <v>13493197817.48</v>
      </c>
      <c r="I88" s="38">
        <f t="shared" si="12"/>
        <v>0.9057174762367598</v>
      </c>
    </row>
    <row r="89" spans="2:9" ht="30" customHeight="1" x14ac:dyDescent="0.45">
      <c r="B89" s="40" t="s">
        <v>220</v>
      </c>
      <c r="C89" s="41">
        <f>SUM(REP_EPG034_EjecucionPresupuesta!T91:T92)</f>
        <v>79608723458</v>
      </c>
      <c r="D89" s="41">
        <f>SUM(REP_EPG034_EjecucionPresupuesta!X91:X92)</f>
        <v>24528621802.029999</v>
      </c>
      <c r="E89" s="44">
        <f t="shared" si="10"/>
        <v>0.30811474844174352</v>
      </c>
      <c r="F89" s="41">
        <f>SUM(REP_EPG034_EjecucionPresupuesta!Y91:Y92)</f>
        <v>24528621802.029999</v>
      </c>
      <c r="G89" s="44">
        <f t="shared" si="11"/>
        <v>0.30811474844174352</v>
      </c>
      <c r="H89" s="41">
        <f>SUM(REP_EPG034_EjecucionPresupuesta!AA91:AA92)</f>
        <v>24528621802.029999</v>
      </c>
      <c r="I89" s="46">
        <f t="shared" si="12"/>
        <v>0.30811474844174352</v>
      </c>
    </row>
    <row r="90" spans="2:9" ht="18" customHeight="1" x14ac:dyDescent="0.45">
      <c r="B90" s="13" t="s">
        <v>10</v>
      </c>
      <c r="C90" s="14">
        <f>SUM(REP_EPG034_EjecucionPresupuesta!T93:T96)</f>
        <v>3000000000</v>
      </c>
      <c r="D90" s="14">
        <f>SUM(REP_EPG034_EjecucionPresupuesta!X93:X96)</f>
        <v>2995367843</v>
      </c>
      <c r="E90" s="15">
        <f t="shared" si="10"/>
        <v>0.99845594766666668</v>
      </c>
      <c r="F90" s="14">
        <f>SUM(REP_EPG034_EjecucionPresupuesta!Y93:Y96)</f>
        <v>2953087643</v>
      </c>
      <c r="G90" s="15">
        <f t="shared" si="11"/>
        <v>0.98436254766666664</v>
      </c>
      <c r="H90" s="14">
        <f>SUM(REP_EPG034_EjecucionPresupuesta!AA93:AA96)</f>
        <v>2953087643</v>
      </c>
      <c r="I90" s="15">
        <f t="shared" si="12"/>
        <v>0.98436254766666664</v>
      </c>
    </row>
    <row r="91" spans="2:9" ht="6" customHeight="1" x14ac:dyDescent="0.45">
      <c r="B91" s="3"/>
      <c r="C91" s="3"/>
      <c r="D91" s="3"/>
      <c r="E91" s="5"/>
      <c r="F91" s="3"/>
      <c r="G91" s="5"/>
      <c r="H91" s="3"/>
      <c r="I91" s="5"/>
    </row>
    <row r="92" spans="2:9" ht="18" customHeight="1" x14ac:dyDescent="0.45">
      <c r="B92" s="16" t="s">
        <v>11</v>
      </c>
      <c r="C92" s="17">
        <f>+C90+C83+C89</f>
        <v>1735939471946</v>
      </c>
      <c r="D92" s="17">
        <f>+D90+D83+D89</f>
        <v>1646756929576.2839</v>
      </c>
      <c r="E92" s="18">
        <f>+D92/C92</f>
        <v>0.94862577652564017</v>
      </c>
      <c r="F92" s="17">
        <f>+F90+F83+F89</f>
        <v>1607970616544.5</v>
      </c>
      <c r="G92" s="18">
        <f>+F92/C92</f>
        <v>0.92628265128504395</v>
      </c>
      <c r="H92" s="17">
        <f>+H90+H83+H89</f>
        <v>1607246480055.0698</v>
      </c>
      <c r="I92" s="18">
        <f>+H92/C92</f>
        <v>0.92586550742655538</v>
      </c>
    </row>
    <row r="93" spans="2:9" x14ac:dyDescent="0.45">
      <c r="D93" s="70"/>
    </row>
    <row r="95" spans="2:9" x14ac:dyDescent="0.45">
      <c r="H95" s="12"/>
    </row>
    <row r="101" spans="2:9" ht="22.9" x14ac:dyDescent="0.6">
      <c r="D101" s="71" t="s">
        <v>238</v>
      </c>
      <c r="E101" s="71"/>
      <c r="F101" s="71"/>
      <c r="G101" s="71"/>
      <c r="H101" s="71"/>
      <c r="I101" s="71"/>
    </row>
    <row r="105" spans="2:9" ht="14.65" x14ac:dyDescent="0.45">
      <c r="B105" s="1"/>
      <c r="C105" s="1"/>
      <c r="D105" s="1"/>
      <c r="E105" s="1"/>
      <c r="F105" s="1"/>
      <c r="G105" s="1"/>
      <c r="H105" s="1"/>
      <c r="I105" s="1"/>
    </row>
    <row r="106" spans="2:9" ht="23.25" customHeight="1" x14ac:dyDescent="0.45">
      <c r="B106" s="10" t="s">
        <v>1</v>
      </c>
      <c r="C106" s="7" t="s">
        <v>2</v>
      </c>
      <c r="D106" s="7" t="s">
        <v>3</v>
      </c>
      <c r="E106" s="7" t="s">
        <v>4</v>
      </c>
      <c r="F106" s="7" t="s">
        <v>5</v>
      </c>
      <c r="G106" s="7" t="s">
        <v>4</v>
      </c>
      <c r="H106" s="7" t="s">
        <v>6</v>
      </c>
      <c r="I106" s="7" t="s">
        <v>4</v>
      </c>
    </row>
    <row r="107" spans="2:9" ht="6" customHeight="1" x14ac:dyDescent="0.45">
      <c r="B107" s="3"/>
      <c r="C107" s="3"/>
      <c r="D107" s="3"/>
      <c r="E107" s="3"/>
      <c r="F107" s="3"/>
      <c r="G107" s="3"/>
      <c r="H107" s="3"/>
      <c r="I107" s="3"/>
    </row>
    <row r="108" spans="2:9" ht="18" customHeight="1" x14ac:dyDescent="0.45">
      <c r="B108" s="13" t="s">
        <v>7</v>
      </c>
      <c r="C108" s="14">
        <f>SUM(C109:C112)</f>
        <v>132081311160</v>
      </c>
      <c r="D108" s="14">
        <f>SUM(D109:D112)</f>
        <v>115926828317.25</v>
      </c>
      <c r="E108" s="15">
        <f t="shared" ref="E108:E113" si="13">+D108/C108</f>
        <v>0.87769289462018696</v>
      </c>
      <c r="F108" s="14">
        <f>SUM(F109:F112)</f>
        <v>114750563635</v>
      </c>
      <c r="G108" s="15">
        <f>+F108/C108</f>
        <v>0.86878728434179486</v>
      </c>
      <c r="H108" s="14">
        <f>SUM(H109:H112)</f>
        <v>114137527021.06</v>
      </c>
      <c r="I108" s="15">
        <f>+H108/C108</f>
        <v>0.86414592661634504</v>
      </c>
    </row>
    <row r="109" spans="2:9" ht="18" customHeight="1" x14ac:dyDescent="0.45">
      <c r="B109" s="19" t="s">
        <v>8</v>
      </c>
      <c r="C109" s="20">
        <f>SUM(REP_EPG034_EjecucionPresupuesta!T97:T99)</f>
        <v>44992753000</v>
      </c>
      <c r="D109" s="20">
        <f>SUM(REP_EPG034_EjecucionPresupuesta!X97:X99)</f>
        <v>43589400497</v>
      </c>
      <c r="E109" s="21">
        <f t="shared" si="13"/>
        <v>0.96880936574385657</v>
      </c>
      <c r="F109" s="20">
        <f>SUM(REP_EPG034_EjecucionPresupuesta!Y97:Y99)</f>
        <v>43589400497</v>
      </c>
      <c r="G109" s="21">
        <f>+F109/C109</f>
        <v>0.96880936574385657</v>
      </c>
      <c r="H109" s="20">
        <f>SUM(REP_EPG034_EjecucionPresupuesta!AA97:AA99)</f>
        <v>43589400497</v>
      </c>
      <c r="I109" s="22">
        <f>+H109/C109</f>
        <v>0.96880936574385657</v>
      </c>
    </row>
    <row r="110" spans="2:9" ht="18" customHeight="1" x14ac:dyDescent="0.45">
      <c r="B110" s="23" t="s">
        <v>13</v>
      </c>
      <c r="C110" s="24">
        <f>SUM(REP_EPG034_EjecucionPresupuesta!T100)</f>
        <v>18370100000</v>
      </c>
      <c r="D110" s="24">
        <f>SUM(REP_EPG034_EjecucionPresupuesta!X100)</f>
        <v>13931079473.42</v>
      </c>
      <c r="E110" s="25">
        <f t="shared" si="13"/>
        <v>0.75835621327156633</v>
      </c>
      <c r="F110" s="24">
        <f>SUM(REP_EPG034_EjecucionPresupuesta!Y100)</f>
        <v>13047334614.780001</v>
      </c>
      <c r="G110" s="25">
        <f>+F110/C110</f>
        <v>0.71024842623502327</v>
      </c>
      <c r="H110" s="24">
        <f>SUM(REP_EPG034_EjecucionPresupuesta!AA100)</f>
        <v>12550376076.34</v>
      </c>
      <c r="I110" s="26">
        <f>+H110/C110</f>
        <v>0.68319584957839097</v>
      </c>
    </row>
    <row r="111" spans="2:9" ht="18" customHeight="1" x14ac:dyDescent="0.45">
      <c r="B111" s="23" t="s">
        <v>14</v>
      </c>
      <c r="C111" s="24">
        <f>SUM(REP_EPG034_EjecucionPresupuesta!T101:T103)</f>
        <v>68444458160</v>
      </c>
      <c r="D111" s="24">
        <f>SUM(REP_EPG034_EjecucionPresupuesta!X101:X103)</f>
        <v>58168813036.830002</v>
      </c>
      <c r="E111" s="25">
        <f t="shared" si="13"/>
        <v>0.84986885133710877</v>
      </c>
      <c r="F111" s="24">
        <f>SUM(REP_EPG034_EjecucionPresupuesta!Y101:Y103)</f>
        <v>57876293213.220001</v>
      </c>
      <c r="G111" s="25">
        <f>+F111/C111</f>
        <v>0.84559502360183492</v>
      </c>
      <c r="H111" s="24">
        <f>SUM(REP_EPG034_EjecucionPresupuesta!AA101:AA103)</f>
        <v>57760215137.720001</v>
      </c>
      <c r="I111" s="26">
        <f>+H111/C111</f>
        <v>0.84389907803340558</v>
      </c>
    </row>
    <row r="112" spans="2:9" ht="30" customHeight="1" x14ac:dyDescent="0.45">
      <c r="B112" s="30" t="s">
        <v>15</v>
      </c>
      <c r="C112" s="34">
        <f>SUM(REP_EPG034_EjecucionPresupuesta!T104:T104)</f>
        <v>274000000</v>
      </c>
      <c r="D112" s="34">
        <f>SUM(REP_EPG034_EjecucionPresupuesta!X104:X104)</f>
        <v>237535310</v>
      </c>
      <c r="E112" s="35">
        <f t="shared" si="13"/>
        <v>0.86691718978102195</v>
      </c>
      <c r="F112" s="34">
        <f>SUM(REP_EPG034_EjecucionPresupuesta!Y104:Y104)</f>
        <v>237535310</v>
      </c>
      <c r="G112" s="35">
        <f t="shared" ref="G112" si="14">+F112/C112</f>
        <v>0.86691718978102195</v>
      </c>
      <c r="H112" s="34">
        <f>SUM(REP_EPG034_EjecucionPresupuesta!AA104:AA104)</f>
        <v>237535310</v>
      </c>
      <c r="I112" s="36">
        <f t="shared" ref="I112" si="15">+H112/C112</f>
        <v>0.86691718978102195</v>
      </c>
    </row>
    <row r="113" spans="2:9" ht="18" customHeight="1" x14ac:dyDescent="0.45">
      <c r="B113" s="13" t="s">
        <v>10</v>
      </c>
      <c r="C113" s="14">
        <f>SUM(REP_EPG034_EjecucionPresupuesta!T105)</f>
        <v>15026550000</v>
      </c>
      <c r="D113" s="14">
        <f>SUM(REP_EPG034_EjecucionPresupuesta!X105)</f>
        <v>13366391292.92</v>
      </c>
      <c r="E113" s="15">
        <f t="shared" si="13"/>
        <v>0.8895183054606679</v>
      </c>
      <c r="F113" s="14">
        <f>SUM(REP_EPG034_EjecucionPresupuesta!Y105)</f>
        <v>13366391292.92</v>
      </c>
      <c r="G113" s="15">
        <f>+F113/C113</f>
        <v>0.8895183054606679</v>
      </c>
      <c r="H113" s="14">
        <f>SUM(REP_EPG034_EjecucionPresupuesta!AA105)</f>
        <v>11557469167.719999</v>
      </c>
      <c r="I113" s="15">
        <f>+H113/C113</f>
        <v>0.76913657278084457</v>
      </c>
    </row>
    <row r="114" spans="2:9" ht="6" customHeight="1" x14ac:dyDescent="0.45">
      <c r="B114" s="3"/>
      <c r="C114" s="3"/>
      <c r="D114" s="3"/>
      <c r="E114" s="5"/>
      <c r="F114" s="3"/>
      <c r="G114" s="5"/>
      <c r="H114" s="3"/>
      <c r="I114" s="5"/>
    </row>
    <row r="115" spans="2:9" ht="18" customHeight="1" x14ac:dyDescent="0.45">
      <c r="B115" s="16" t="s">
        <v>11</v>
      </c>
      <c r="C115" s="17">
        <f>+C108+C113</f>
        <v>147107861160</v>
      </c>
      <c r="D115" s="17">
        <f>+D108+D113</f>
        <v>129293219610.17</v>
      </c>
      <c r="E115" s="18">
        <f>+D115/C115</f>
        <v>0.87890081869619374</v>
      </c>
      <c r="F115" s="17">
        <f>+F108+F113</f>
        <v>128116954927.92</v>
      </c>
      <c r="G115" s="18">
        <f>+F115/C115</f>
        <v>0.87090488514801545</v>
      </c>
      <c r="H115" s="17">
        <f>+H108+H113</f>
        <v>125694996188.78</v>
      </c>
      <c r="I115" s="18">
        <f>+H115/C115</f>
        <v>0.85444105568273765</v>
      </c>
    </row>
    <row r="119" spans="2:9" ht="22.9" x14ac:dyDescent="0.6">
      <c r="D119" s="71" t="s">
        <v>238</v>
      </c>
      <c r="E119" s="71"/>
      <c r="F119" s="71"/>
      <c r="G119" s="71"/>
      <c r="H119" s="71"/>
      <c r="I119" s="71"/>
    </row>
    <row r="123" spans="2:9" ht="14.65" x14ac:dyDescent="0.45">
      <c r="B123" s="1"/>
      <c r="C123" s="1"/>
      <c r="D123" s="1"/>
      <c r="E123" s="1"/>
      <c r="F123" s="1"/>
      <c r="G123" s="1"/>
      <c r="H123" s="1"/>
      <c r="I123" s="1"/>
    </row>
    <row r="124" spans="2:9" ht="18" customHeight="1" x14ac:dyDescent="0.45">
      <c r="B124" s="10" t="s">
        <v>1</v>
      </c>
      <c r="C124" s="7" t="s">
        <v>2</v>
      </c>
      <c r="D124" s="7" t="s">
        <v>3</v>
      </c>
      <c r="E124" s="7" t="s">
        <v>4</v>
      </c>
      <c r="F124" s="7" t="s">
        <v>5</v>
      </c>
      <c r="G124" s="7" t="s">
        <v>4</v>
      </c>
      <c r="H124" s="7" t="s">
        <v>6</v>
      </c>
      <c r="I124" s="7" t="s">
        <v>4</v>
      </c>
    </row>
    <row r="125" spans="2:9" ht="6" customHeight="1" x14ac:dyDescent="0.45">
      <c r="B125" s="3"/>
      <c r="C125" s="3"/>
      <c r="D125" s="3"/>
      <c r="E125" s="3"/>
      <c r="F125" s="3"/>
      <c r="G125" s="3"/>
      <c r="H125" s="3"/>
      <c r="I125" s="3"/>
    </row>
    <row r="126" spans="2:9" ht="18" customHeight="1" x14ac:dyDescent="0.45">
      <c r="B126" s="13" t="s">
        <v>7</v>
      </c>
      <c r="C126" s="14">
        <f>SUM(C127:C130)</f>
        <v>1156857500000</v>
      </c>
      <c r="D126" s="14">
        <f>+D127+D128+D129+D130</f>
        <v>1142606496221.8601</v>
      </c>
      <c r="E126" s="15">
        <f t="shared" ref="E126" si="16">+D126/C126</f>
        <v>0.98768127986537679</v>
      </c>
      <c r="F126" s="14">
        <f>+F127+F128+F129+F130</f>
        <v>757296849881.18994</v>
      </c>
      <c r="G126" s="15">
        <f t="shared" ref="G126:G131" si="17">+F126/C126</f>
        <v>0.6546154992133344</v>
      </c>
      <c r="H126" s="14">
        <f>+H127+H128+H129+H130</f>
        <v>757228245958.18994</v>
      </c>
      <c r="I126" s="15">
        <f t="shared" ref="I126:I131" si="18">+H126/C126</f>
        <v>0.65455619724831271</v>
      </c>
    </row>
    <row r="127" spans="2:9" ht="18" customHeight="1" x14ac:dyDescent="0.45">
      <c r="B127" s="19" t="s">
        <v>8</v>
      </c>
      <c r="C127" s="20">
        <f>SUM(REP_EPG034_EjecucionPresupuesta!T106:T108)</f>
        <v>31574200000</v>
      </c>
      <c r="D127" s="20">
        <f>SUM(REP_EPG034_EjecucionPresupuesta!X106:X108)</f>
        <v>24323967829</v>
      </c>
      <c r="E127" s="21">
        <f>+D127/C127</f>
        <v>0.77037479426240407</v>
      </c>
      <c r="F127" s="20">
        <f>SUM(REP_EPG034_EjecucionPresupuesta!Y106:Y108)</f>
        <v>24293657924</v>
      </c>
      <c r="G127" s="21">
        <f t="shared" si="17"/>
        <v>0.76941483629038898</v>
      </c>
      <c r="H127" s="20">
        <f>SUM(REP_EPG034_EjecucionPresupuesta!AA106:AA108)</f>
        <v>24293657924</v>
      </c>
      <c r="I127" s="22">
        <f t="shared" si="18"/>
        <v>0.76941483629038898</v>
      </c>
    </row>
    <row r="128" spans="2:9" ht="18" customHeight="1" x14ac:dyDescent="0.45">
      <c r="B128" s="23" t="s">
        <v>13</v>
      </c>
      <c r="C128" s="20">
        <f>SUM(REP_EPG034_EjecucionPresupuesta!T109)</f>
        <v>99372370950</v>
      </c>
      <c r="D128" s="20">
        <f>SUM(REP_EPG034_EjecucionPresupuesta!X109)</f>
        <v>95469195251.970001</v>
      </c>
      <c r="E128" s="21">
        <f>+D128/C128</f>
        <v>0.96072172113117926</v>
      </c>
      <c r="F128" s="20">
        <f>SUM(REP_EPG034_EjecucionPresupuesta!Y109)</f>
        <v>73507287642.720001</v>
      </c>
      <c r="G128" s="21">
        <f t="shared" si="17"/>
        <v>0.73971554608177537</v>
      </c>
      <c r="H128" s="20">
        <f>SUM(REP_EPG034_EjecucionPresupuesta!AA109)</f>
        <v>73438683719.720001</v>
      </c>
      <c r="I128" s="22">
        <f t="shared" si="18"/>
        <v>0.73902517387525413</v>
      </c>
    </row>
    <row r="129" spans="2:9" ht="18" customHeight="1" x14ac:dyDescent="0.45">
      <c r="B129" s="23" t="s">
        <v>14</v>
      </c>
      <c r="C129" s="20">
        <f>SUM(REP_EPG034_EjecucionPresupuesta!T110:T114)</f>
        <v>1022529929050</v>
      </c>
      <c r="D129" s="20">
        <f>SUM(REP_EPG034_EjecucionPresupuesta!X110:X114)</f>
        <v>1020209728227.89</v>
      </c>
      <c r="E129" s="21">
        <f>+D129/C129</f>
        <v>0.99773092135868768</v>
      </c>
      <c r="F129" s="20">
        <f>SUM(REP_EPG034_EjecucionPresupuesta!Y110:Y114)</f>
        <v>656892339401.46997</v>
      </c>
      <c r="G129" s="21">
        <f t="shared" si="17"/>
        <v>0.64241869185361422</v>
      </c>
      <c r="H129" s="20">
        <f>SUM(REP_EPG034_EjecucionPresupuesta!AA110:AA114)</f>
        <v>656892339401.46997</v>
      </c>
      <c r="I129" s="22">
        <f t="shared" si="18"/>
        <v>0.64241869185361422</v>
      </c>
    </row>
    <row r="130" spans="2:9" ht="30" customHeight="1" x14ac:dyDescent="0.45">
      <c r="B130" s="30" t="s">
        <v>15</v>
      </c>
      <c r="C130" s="61">
        <f>SUM(REP_EPG034_EjecucionPresupuesta!T115:T116)</f>
        <v>3381000000</v>
      </c>
      <c r="D130" s="61">
        <f>SUM(REP_EPG034_EjecucionPresupuesta!X115:X116)</f>
        <v>2603604913</v>
      </c>
      <c r="E130" s="62">
        <f>+D130/C130</f>
        <v>0.77006948033126299</v>
      </c>
      <c r="F130" s="61">
        <f>SUM(REP_EPG034_EjecucionPresupuesta!Y115:Y116)</f>
        <v>2603564913</v>
      </c>
      <c r="G130" s="62">
        <f t="shared" si="17"/>
        <v>0.77005764951197875</v>
      </c>
      <c r="H130" s="61">
        <f>SUM(REP_EPG034_EjecucionPresupuesta!AA115:AA116)</f>
        <v>2603564913</v>
      </c>
      <c r="I130" s="63">
        <f t="shared" si="18"/>
        <v>0.77005764951197875</v>
      </c>
    </row>
    <row r="131" spans="2:9" ht="18" customHeight="1" x14ac:dyDescent="0.45">
      <c r="B131" s="13" t="s">
        <v>10</v>
      </c>
      <c r="C131" s="14">
        <f>SUM(REP_EPG034_EjecucionPresupuesta!T117:T120)</f>
        <v>290477231643</v>
      </c>
      <c r="D131" s="14">
        <f>SUM(REP_EPG034_EjecucionPresupuesta!X117:X120)</f>
        <v>257459214105.35999</v>
      </c>
      <c r="E131" s="15">
        <f>+D131/C131</f>
        <v>0.88633182246028996</v>
      </c>
      <c r="F131" s="14">
        <f>SUM(REP_EPG034_EjecucionPresupuesta!Y117:Y120)</f>
        <v>92409677713.509995</v>
      </c>
      <c r="G131" s="15">
        <f t="shared" si="17"/>
        <v>0.31813053708485695</v>
      </c>
      <c r="H131" s="14">
        <f>SUM(REP_EPG034_EjecucionPresupuesta!AA117:AA120)</f>
        <v>92337481585.509995</v>
      </c>
      <c r="I131" s="15">
        <f t="shared" si="18"/>
        <v>0.31788199392850819</v>
      </c>
    </row>
    <row r="132" spans="2:9" ht="8.25" customHeight="1" x14ac:dyDescent="0.45">
      <c r="B132" s="31"/>
      <c r="C132" s="32"/>
      <c r="D132" s="32"/>
      <c r="E132" s="33"/>
      <c r="F132" s="32"/>
      <c r="G132" s="33"/>
      <c r="H132" s="32"/>
      <c r="I132" s="33"/>
    </row>
    <row r="133" spans="2:9" ht="18.75" customHeight="1" x14ac:dyDescent="0.45">
      <c r="B133" s="16" t="s">
        <v>11</v>
      </c>
      <c r="C133" s="17">
        <f>+C126+C131</f>
        <v>1447334731643</v>
      </c>
      <c r="D133" s="17">
        <f>+D126+D131</f>
        <v>1400065710327.2202</v>
      </c>
      <c r="E133" s="18">
        <f>+D133/C133</f>
        <v>0.96734064326493396</v>
      </c>
      <c r="F133" s="17">
        <f>+F126+F131</f>
        <v>849706527594.69995</v>
      </c>
      <c r="G133" s="18">
        <f>+F133/C133</f>
        <v>0.58708362966604244</v>
      </c>
      <c r="H133" s="17">
        <f>+H126+H131</f>
        <v>849565727543.69995</v>
      </c>
      <c r="I133" s="18">
        <f>+H133/C133</f>
        <v>0.58698634736643218</v>
      </c>
    </row>
  </sheetData>
  <mergeCells count="7">
    <mergeCell ref="D119:I119"/>
    <mergeCell ref="D8:I8"/>
    <mergeCell ref="D32:I32"/>
    <mergeCell ref="D54:I54"/>
    <mergeCell ref="D77:I77"/>
    <mergeCell ref="D101:I101"/>
    <mergeCell ref="B12:I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6 E16:E19 G17:G20 E24:G24 E23 G23 E21 G21 E22:G22" formula="1"/>
    <ignoredError sqref="E20" evalError="1" formula="1"/>
    <ignoredError sqref="G126 G108 E126 E108 G83 E83 G68 G45" formula="1" formulaRange="1"/>
    <ignoredError sqref="C47:I53 E45:F45 H45 E66 C70:I76 C68:F68 H68:I68 D83 F83 H83:I83 C91:I91 C94:I100 G112 C108:D108 F108 C114:I114 C116:I118 C132:I132 C126:D126 F126 H108:I108 H126:I126 C55:I60 C54 E54:I54 C78:I82 C77 E77:I77 C102:I107 C101 E101:I101 C120:I125 C119 E119:I119 H39 H40 H41 C93 E93:I93 I112 G66 I6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2TV4CCKVFCYA-94321226-158</_dlc_DocId>
    <_dlc_DocIdUrl xmlns="81cc8fc0-8d1e-4295-8f37-5d076116407c">
      <Url>https://www.minjusticia.gov.co/ministerio/_layouts/15/DocIdRedir.aspx?ID=2TV4CCKVFCYA-94321226-158</Url>
      <Description>2TV4CCKVFCYA-94321226-158</Description>
    </_dlc_DocIdUrl>
    <MJCategoriaPresupuesto xmlns="ed8180cd-ac85-4e2b-8cde-da93f524e630">Informes de ejecución presupuestal</MJCategoriaPresupuesto>
    <Anio xmlns="c0be8936-52a6-483a-8244-753b4d7ec91d">2023</Anio>
  </documentManagement>
</p:properties>
</file>

<file path=customXml/itemProps1.xml><?xml version="1.0" encoding="utf-8"?>
<ds:datastoreItem xmlns:ds="http://schemas.openxmlformats.org/officeDocument/2006/customXml" ds:itemID="{50791253-D21C-4486-B196-1BF123F69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e8936-52a6-483a-8244-753b4d7ec91d"/>
    <ds:schemaRef ds:uri="ed8180cd-ac85-4e2b-8cde-da93f524e630"/>
    <ds:schemaRef ds:uri="81cc8fc0-8d1e-4295-8f37-5d076116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0905D-D662-45E0-8E91-4FC4B41AC9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81cc8fc0-8d1e-4295-8f37-5d076116407c"/>
    <ds:schemaRef ds:uri="ed8180cd-ac85-4e2b-8cde-da93f524e630"/>
    <ds:schemaRef ds:uri="c0be8936-52a6-483a-8244-753b4d7ec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Ejecucion-Presupuestal-Sector-Justicia-diciembre</dc:title>
  <dc:creator>BELKIS YORGETH RONCANCIO ENCISO</dc:creator>
  <cp:lastModifiedBy>NIDIA MILENA CAMARGO TIBADUIZA</cp:lastModifiedBy>
  <cp:lastPrinted>2023-06-02T20:34:52Z</cp:lastPrinted>
  <dcterms:created xsi:type="dcterms:W3CDTF">2018-02-21T20:39:46Z</dcterms:created>
  <dcterms:modified xsi:type="dcterms:W3CDTF">2024-01-24T20:47:25Z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f3f8baef-f423-40e8-8593-796f326f85b4</vt:lpwstr>
  </property>
</Properties>
</file>