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RIANA\Documents\MINJUSTICIA\Informe  de gestion Minjusticia\2020\SeguimientoS\Presupuestal\INFORMES PARA PUBLICAR Y PARA HACIENDA\Vigencia\"/>
    </mc:Choice>
  </mc:AlternateContent>
  <bookViews>
    <workbookView xWindow="0" yWindow="0" windowWidth="20490" windowHeight="904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40" i="1" l="1"/>
  <c r="C17" i="1" l="1"/>
  <c r="H22" i="1" l="1"/>
  <c r="E87" i="1" l="1"/>
  <c r="E39" i="1"/>
  <c r="G39" i="1"/>
  <c r="D22" i="1"/>
  <c r="F21" i="1"/>
  <c r="H21" i="1"/>
  <c r="H20" i="1"/>
  <c r="H18" i="1"/>
  <c r="H17" i="1"/>
  <c r="I17" i="1" s="1"/>
  <c r="F20" i="1"/>
  <c r="F19" i="1"/>
  <c r="F18" i="1"/>
  <c r="F17" i="1"/>
  <c r="G17" i="1" s="1"/>
  <c r="D17" i="1"/>
  <c r="E17" i="1" s="1"/>
  <c r="D18" i="1"/>
  <c r="D19" i="1"/>
  <c r="D20" i="1"/>
  <c r="D21" i="1"/>
  <c r="C22" i="1"/>
  <c r="I22" i="1" s="1"/>
  <c r="C21" i="1"/>
  <c r="C19" i="1"/>
  <c r="C18" i="1"/>
  <c r="H126" i="1"/>
  <c r="H133" i="1" s="1"/>
  <c r="F126" i="1"/>
  <c r="F133" i="1" s="1"/>
  <c r="D126" i="1"/>
  <c r="D133" i="1" s="1"/>
  <c r="C126" i="1"/>
  <c r="C133" i="1" s="1"/>
  <c r="H105" i="1"/>
  <c r="F105" i="1"/>
  <c r="F112" i="1" s="1"/>
  <c r="D105" i="1"/>
  <c r="D112" i="1" s="1"/>
  <c r="C105" i="1"/>
  <c r="C112" i="1" s="1"/>
  <c r="F60" i="1"/>
  <c r="G60" i="1" s="1"/>
  <c r="D60" i="1"/>
  <c r="D67" i="1" s="1"/>
  <c r="C60" i="1"/>
  <c r="C67" i="1" s="1"/>
  <c r="H38" i="1"/>
  <c r="H45" i="1" s="1"/>
  <c r="F38" i="1"/>
  <c r="F45" i="1" s="1"/>
  <c r="D38" i="1"/>
  <c r="D45" i="1" s="1"/>
  <c r="C38" i="1"/>
  <c r="C45" i="1" s="1"/>
  <c r="I130" i="1"/>
  <c r="G130" i="1"/>
  <c r="E130" i="1"/>
  <c r="I129" i="1"/>
  <c r="I128" i="1"/>
  <c r="G128" i="1"/>
  <c r="G127" i="1"/>
  <c r="I109" i="1"/>
  <c r="G109" i="1"/>
  <c r="E109" i="1"/>
  <c r="I86" i="1"/>
  <c r="G86" i="1"/>
  <c r="E86" i="1"/>
  <c r="I64" i="1"/>
  <c r="G64" i="1"/>
  <c r="E64" i="1"/>
  <c r="I42" i="1"/>
  <c r="G42" i="1"/>
  <c r="E42" i="1"/>
  <c r="E127" i="1"/>
  <c r="E128" i="1"/>
  <c r="G131" i="1"/>
  <c r="I131" i="1"/>
  <c r="I106" i="1"/>
  <c r="I85" i="1"/>
  <c r="E85" i="1"/>
  <c r="G87" i="1"/>
  <c r="G106" i="1"/>
  <c r="I127" i="1"/>
  <c r="G85" i="1"/>
  <c r="E82" i="1"/>
  <c r="E131" i="1"/>
  <c r="G107" i="1"/>
  <c r="E110" i="1"/>
  <c r="G129" i="1"/>
  <c r="E108" i="1"/>
  <c r="E129" i="1"/>
  <c r="E106" i="1"/>
  <c r="G43" i="1"/>
  <c r="G65" i="1"/>
  <c r="I107" i="1"/>
  <c r="I82" i="1"/>
  <c r="E43" i="1"/>
  <c r="I110" i="1"/>
  <c r="G110" i="1"/>
  <c r="F22" i="1"/>
  <c r="G22" i="1" s="1"/>
  <c r="I43" i="1"/>
  <c r="I87" i="1"/>
  <c r="E63" i="1"/>
  <c r="I65" i="1"/>
  <c r="G63" i="1"/>
  <c r="E84" i="1"/>
  <c r="G108" i="1"/>
  <c r="I108" i="1"/>
  <c r="I84" i="1"/>
  <c r="G82" i="1"/>
  <c r="E107" i="1"/>
  <c r="E65" i="1"/>
  <c r="G84" i="1"/>
  <c r="G83" i="1"/>
  <c r="E83" i="1"/>
  <c r="D81" i="1"/>
  <c r="D89" i="1" s="1"/>
  <c r="H81" i="1"/>
  <c r="H89" i="1" s="1"/>
  <c r="F81" i="1"/>
  <c r="F89" i="1" s="1"/>
  <c r="I61" i="1"/>
  <c r="E40" i="1"/>
  <c r="G61" i="1"/>
  <c r="C81" i="1"/>
  <c r="C89" i="1" s="1"/>
  <c r="E61" i="1"/>
  <c r="I83" i="1"/>
  <c r="E41" i="1"/>
  <c r="I40" i="1"/>
  <c r="G62" i="1"/>
  <c r="I41" i="1"/>
  <c r="E62" i="1"/>
  <c r="G41" i="1"/>
  <c r="I62" i="1"/>
  <c r="I39" i="1"/>
  <c r="C20" i="1"/>
  <c r="I63" i="1"/>
  <c r="H60" i="1"/>
  <c r="H19" i="1"/>
  <c r="I19" i="1" s="1"/>
  <c r="E21" i="1" l="1"/>
  <c r="E105" i="1"/>
  <c r="F67" i="1"/>
  <c r="G105" i="1"/>
  <c r="G126" i="1"/>
  <c r="E126" i="1"/>
  <c r="E20" i="1"/>
  <c r="I20" i="1"/>
  <c r="E22" i="1"/>
  <c r="G112" i="1"/>
  <c r="G21" i="1"/>
  <c r="E112" i="1"/>
  <c r="I105" i="1"/>
  <c r="H112" i="1"/>
  <c r="I112" i="1" s="1"/>
  <c r="G20" i="1"/>
  <c r="C16" i="1"/>
  <c r="C24" i="1" s="1"/>
  <c r="E19" i="1"/>
  <c r="G19" i="1"/>
  <c r="I18" i="1"/>
  <c r="E81" i="1"/>
  <c r="G81" i="1"/>
  <c r="E60" i="1"/>
  <c r="D16" i="1"/>
  <c r="D24" i="1" s="1"/>
  <c r="I60" i="1"/>
  <c r="E18" i="1"/>
  <c r="E38" i="1"/>
  <c r="I126" i="1"/>
  <c r="I133" i="1"/>
  <c r="G133" i="1"/>
  <c r="E133" i="1"/>
  <c r="G18" i="1"/>
  <c r="I21" i="1"/>
  <c r="H16" i="1"/>
  <c r="H24" i="1" s="1"/>
  <c r="I81" i="1"/>
  <c r="I89" i="1"/>
  <c r="G89" i="1"/>
  <c r="E89" i="1"/>
  <c r="H67" i="1"/>
  <c r="I67" i="1" s="1"/>
  <c r="F16" i="1"/>
  <c r="F24" i="1" s="1"/>
  <c r="G67" i="1"/>
  <c r="E67" i="1"/>
  <c r="E45" i="1"/>
  <c r="G38" i="1"/>
  <c r="G45" i="1"/>
  <c r="I45" i="1"/>
  <c r="I38" i="1"/>
  <c r="G24" i="1" l="1"/>
  <c r="I24" i="1"/>
  <c r="E24" i="1"/>
  <c r="E16" i="1"/>
  <c r="G16" i="1"/>
  <c r="I16" i="1"/>
</calcChain>
</file>

<file path=xl/sharedStrings.xml><?xml version="1.0" encoding="utf-8"?>
<sst xmlns="http://schemas.openxmlformats.org/spreadsheetml/2006/main" count="99" uniqueCount="17">
  <si>
    <t>SECTOR JUSTICIA</t>
  </si>
  <si>
    <t>Descripción</t>
  </si>
  <si>
    <t>Apropiación Vigente</t>
  </si>
  <si>
    <t>Compromiso</t>
  </si>
  <si>
    <t>%</t>
  </si>
  <si>
    <t>Obligado</t>
  </si>
  <si>
    <t>Pagos</t>
  </si>
  <si>
    <t>Funcionamiento</t>
  </si>
  <si>
    <t>Gastos de Personal</t>
  </si>
  <si>
    <t>Gastos de Comercialización y operaciones</t>
  </si>
  <si>
    <t>Inversión</t>
  </si>
  <si>
    <t>Total</t>
  </si>
  <si>
    <t xml:space="preserve">% </t>
  </si>
  <si>
    <t>Adquisición de Bienes y Servicios</t>
  </si>
  <si>
    <t>Transferencias Corrientes</t>
  </si>
  <si>
    <t xml:space="preserve">Gastos por Tributos Multas Sanciones e Intereses de Mora </t>
  </si>
  <si>
    <t>Ejecución Presupuestal a 31 de octubre del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</si>
</sst>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8"/>
      <color rgb="FF002060"/>
      <name val="Century Gothic"/>
      <family val="2"/>
    </font>
    <font>
      <sz val="11"/>
      <name val="Century Gothic"/>
      <family val="2"/>
    </font>
    <font>
      <sz val="11"/>
      <color rgb="FF002060"/>
      <name val="Century Gothic"/>
      <family val="2"/>
    </font>
    <font>
      <sz val="14"/>
      <color rgb="FF002060"/>
      <name val="Century Gothic"/>
      <family val="2"/>
    </font>
    <font>
      <b/>
      <sz val="14"/>
      <color rgb="FF002060"/>
      <name val="Century Gothic"/>
      <family val="2"/>
    </font>
    <font>
      <sz val="11"/>
      <name val="Calibri"/>
      <family val="2"/>
    </font>
    <font>
      <b/>
      <sz val="11"/>
      <color theme="0"/>
      <name val="Century Gothic"/>
      <family val="2"/>
    </font>
    <font>
      <b/>
      <sz val="18"/>
      <color theme="0"/>
      <name val="Century Gothic"/>
      <family val="2"/>
    </font>
    <font>
      <sz val="18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</fills>
  <borders count="8">
    <border>
      <left/>
      <right/>
      <top/>
      <bottom/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" fillId="0" borderId="0"/>
  </cellStyleXfs>
  <cellXfs count="47">
    <xf numFmtId="0" fontId="0" fillId="0" borderId="0" xfId="0"/>
    <xf numFmtId="0" fontId="0" fillId="0" borderId="0" xfId="0" applyBorder="1"/>
    <xf numFmtId="0" fontId="4" fillId="0" borderId="0" xfId="2" applyFont="1" applyFill="1" applyBorder="1"/>
    <xf numFmtId="0" fontId="0" fillId="0" borderId="0" xfId="0" applyBorder="1" applyAlignment="1">
      <alignment wrapText="1"/>
    </xf>
    <xf numFmtId="0" fontId="5" fillId="0" borderId="0" xfId="2" applyFont="1" applyFill="1" applyBorder="1"/>
    <xf numFmtId="0" fontId="0" fillId="3" borderId="0" xfId="0" applyFill="1" applyBorder="1"/>
    <xf numFmtId="0" fontId="5" fillId="0" borderId="0" xfId="2" applyFont="1" applyFill="1" applyBorder="1" applyAlignment="1">
      <alignment horizontal="center"/>
    </xf>
    <xf numFmtId="0" fontId="7" fillId="4" borderId="0" xfId="2" applyFont="1" applyFill="1" applyBorder="1"/>
    <xf numFmtId="4" fontId="7" fillId="4" borderId="0" xfId="2" applyNumberFormat="1" applyFont="1" applyFill="1" applyBorder="1"/>
    <xf numFmtId="10" fontId="7" fillId="4" borderId="0" xfId="2" applyNumberFormat="1" applyFont="1" applyFill="1" applyBorder="1" applyAlignment="1">
      <alignment horizontal="center"/>
    </xf>
    <xf numFmtId="0" fontId="8" fillId="0" borderId="0" xfId="2" applyFont="1" applyFill="1" applyBorder="1"/>
    <xf numFmtId="0" fontId="9" fillId="2" borderId="0" xfId="0" applyFont="1" applyFill="1" applyBorder="1" applyAlignment="1">
      <alignment horizontal="center" vertical="center"/>
    </xf>
    <xf numFmtId="0" fontId="5" fillId="0" borderId="0" xfId="0" applyFont="1" applyFill="1" applyBorder="1"/>
    <xf numFmtId="10" fontId="0" fillId="0" borderId="0" xfId="1" applyNumberFormat="1" applyFont="1"/>
    <xf numFmtId="0" fontId="9" fillId="2" borderId="0" xfId="2" applyFont="1" applyFill="1" applyBorder="1" applyAlignment="1">
      <alignment horizontal="center" vertical="center" wrapText="1"/>
    </xf>
    <xf numFmtId="0" fontId="11" fillId="0" borderId="0" xfId="0" applyFont="1" applyBorder="1"/>
    <xf numFmtId="4" fontId="0" fillId="0" borderId="0" xfId="0" applyNumberFormat="1"/>
    <xf numFmtId="0" fontId="6" fillId="6" borderId="0" xfId="2" applyFont="1" applyFill="1" applyBorder="1"/>
    <xf numFmtId="4" fontId="6" fillId="6" borderId="0" xfId="2" applyNumberFormat="1" applyFont="1" applyFill="1" applyBorder="1"/>
    <xf numFmtId="10" fontId="6" fillId="6" borderId="0" xfId="2" applyNumberFormat="1" applyFont="1" applyFill="1" applyBorder="1" applyAlignment="1">
      <alignment horizontal="center"/>
    </xf>
    <xf numFmtId="0" fontId="7" fillId="5" borderId="0" xfId="2" applyFont="1" applyFill="1" applyBorder="1"/>
    <xf numFmtId="4" fontId="7" fillId="5" borderId="0" xfId="2" applyNumberFormat="1" applyFont="1" applyFill="1" applyBorder="1"/>
    <xf numFmtId="10" fontId="7" fillId="5" borderId="0" xfId="2" applyNumberFormat="1" applyFont="1" applyFill="1" applyBorder="1" applyAlignment="1">
      <alignment horizontal="center"/>
    </xf>
    <xf numFmtId="0" fontId="5" fillId="0" borderId="1" xfId="2" applyFont="1" applyFill="1" applyBorder="1" applyAlignment="1">
      <alignment horizontal="left" vertical="center"/>
    </xf>
    <xf numFmtId="4" fontId="5" fillId="0" borderId="2" xfId="2" applyNumberFormat="1" applyFont="1" applyFill="1" applyBorder="1"/>
    <xf numFmtId="10" fontId="5" fillId="0" borderId="2" xfId="2" applyNumberFormat="1" applyFont="1" applyFill="1" applyBorder="1" applyAlignment="1">
      <alignment horizontal="center"/>
    </xf>
    <xf numFmtId="10" fontId="5" fillId="0" borderId="3" xfId="2" applyNumberFormat="1" applyFont="1" applyFill="1" applyBorder="1" applyAlignment="1">
      <alignment horizontal="center"/>
    </xf>
    <xf numFmtId="0" fontId="5" fillId="0" borderId="4" xfId="2" applyFont="1" applyFill="1" applyBorder="1" applyAlignment="1">
      <alignment horizontal="left" vertical="center"/>
    </xf>
    <xf numFmtId="4" fontId="5" fillId="0" borderId="5" xfId="2" applyNumberFormat="1" applyFont="1" applyFill="1" applyBorder="1"/>
    <xf numFmtId="10" fontId="5" fillId="0" borderId="5" xfId="2" applyNumberFormat="1" applyFont="1" applyFill="1" applyBorder="1" applyAlignment="1">
      <alignment horizontal="center"/>
    </xf>
    <xf numFmtId="10" fontId="5" fillId="0" borderId="6" xfId="2" applyNumberFormat="1" applyFont="1" applyFill="1" applyBorder="1" applyAlignment="1">
      <alignment horizontal="center"/>
    </xf>
    <xf numFmtId="0" fontId="5" fillId="0" borderId="4" xfId="2" applyFont="1" applyFill="1" applyBorder="1" applyAlignment="1">
      <alignment horizontal="left" vertical="center" wrapText="1"/>
    </xf>
    <xf numFmtId="10" fontId="5" fillId="0" borderId="5" xfId="1" applyNumberFormat="1" applyFont="1" applyFill="1" applyBorder="1" applyAlignment="1">
      <alignment horizontal="center"/>
    </xf>
    <xf numFmtId="10" fontId="5" fillId="0" borderId="6" xfId="1" applyNumberFormat="1" applyFont="1" applyFill="1" applyBorder="1" applyAlignment="1">
      <alignment horizontal="center"/>
    </xf>
    <xf numFmtId="0" fontId="5" fillId="0" borderId="7" xfId="2" applyFont="1" applyFill="1" applyBorder="1" applyAlignment="1">
      <alignment horizontal="left" vertical="center" wrapText="1"/>
    </xf>
    <xf numFmtId="0" fontId="6" fillId="0" borderId="0" xfId="2" applyFont="1" applyFill="1" applyBorder="1"/>
    <xf numFmtId="4" fontId="6" fillId="0" borderId="0" xfId="2" applyNumberFormat="1" applyFont="1" applyFill="1" applyBorder="1"/>
    <xf numFmtId="10" fontId="6" fillId="0" borderId="0" xfId="2" applyNumberFormat="1" applyFont="1" applyFill="1" applyBorder="1" applyAlignment="1">
      <alignment horizontal="center"/>
    </xf>
    <xf numFmtId="0" fontId="0" fillId="0" borderId="0" xfId="0" applyFill="1"/>
    <xf numFmtId="4" fontId="5" fillId="0" borderId="5" xfId="2" applyNumberFormat="1" applyFont="1" applyFill="1" applyBorder="1" applyAlignment="1">
      <alignment vertical="center"/>
    </xf>
    <xf numFmtId="10" fontId="5" fillId="0" borderId="5" xfId="1" applyNumberFormat="1" applyFont="1" applyFill="1" applyBorder="1" applyAlignment="1">
      <alignment horizontal="center" vertical="center"/>
    </xf>
    <xf numFmtId="10" fontId="5" fillId="0" borderId="6" xfId="1" applyNumberFormat="1" applyFont="1" applyFill="1" applyBorder="1" applyAlignment="1">
      <alignment horizontal="center" vertical="center"/>
    </xf>
    <xf numFmtId="10" fontId="5" fillId="0" borderId="5" xfId="2" applyNumberFormat="1" applyFont="1" applyFill="1" applyBorder="1" applyAlignment="1">
      <alignment horizontal="center" vertical="center"/>
    </xf>
    <xf numFmtId="10" fontId="5" fillId="0" borderId="6" xfId="2" applyNumberFormat="1" applyFont="1" applyFill="1" applyBorder="1" applyAlignment="1">
      <alignment horizontal="center" vertical="center"/>
    </xf>
    <xf numFmtId="9" fontId="5" fillId="0" borderId="5" xfId="2" applyNumberFormat="1" applyFont="1" applyFill="1" applyBorder="1" applyAlignment="1">
      <alignment horizontal="center" vertical="center"/>
    </xf>
    <xf numFmtId="0" fontId="3" fillId="0" borderId="0" xfId="2" applyFont="1" applyFill="1" applyBorder="1" applyAlignment="1">
      <alignment horizontal="center"/>
    </xf>
    <xf numFmtId="0" fontId="10" fillId="2" borderId="0" xfId="0" applyFont="1" applyFill="1" applyBorder="1" applyAlignment="1">
      <alignment horizontal="center"/>
    </xf>
  </cellXfs>
  <cellStyles count="3">
    <cellStyle name="Normal" xfId="0" builtinId="0"/>
    <cellStyle name="Normal 2" xfId="2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533399</xdr:colOff>
      <xdr:row>49</xdr:row>
      <xdr:rowOff>114299</xdr:rowOff>
    </xdr:from>
    <xdr:to>
      <xdr:col>2</xdr:col>
      <xdr:colOff>914400</xdr:colOff>
      <xdr:row>55</xdr:row>
      <xdr:rowOff>142875</xdr:rowOff>
    </xdr:to>
    <xdr:pic>
      <xdr:nvPicPr>
        <xdr:cNvPr id="2" name="4 Imagen"/>
        <xdr:cNvPicPr>
          <a:picLocks noChangeAspect="1"/>
        </xdr:cNvPicPr>
      </xdr:nvPicPr>
      <xdr:blipFill rotWithShape="1">
        <a:blip xmlns:r="http://schemas.openxmlformats.org/officeDocument/2006/relationships" r:embed="rId1" cstate="print"/>
        <a:srcRect l="9219" t="18069" r="64684" b="67476"/>
        <a:stretch/>
      </xdr:blipFill>
      <xdr:spPr>
        <a:xfrm>
          <a:off x="1295399" y="11029949"/>
          <a:ext cx="3495676" cy="1285876"/>
        </a:xfrm>
        <a:prstGeom prst="rect">
          <a:avLst/>
        </a:prstGeom>
        <a:ln>
          <a:noFill/>
        </a:ln>
        <a:effectLst>
          <a:softEdge rad="112500"/>
        </a:effectLst>
      </xdr:spPr>
    </xdr:pic>
    <xdr:clientData/>
  </xdr:twoCellAnchor>
  <xdr:twoCellAnchor editAs="oneCell">
    <xdr:from>
      <xdr:col>1</xdr:col>
      <xdr:colOff>9525</xdr:colOff>
      <xdr:row>72</xdr:row>
      <xdr:rowOff>28575</xdr:rowOff>
    </xdr:from>
    <xdr:to>
      <xdr:col>2</xdr:col>
      <xdr:colOff>1000125</xdr:colOff>
      <xdr:row>76</xdr:row>
      <xdr:rowOff>0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1525" y="16163925"/>
          <a:ext cx="4105275" cy="8477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4F81BD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EEECE1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1</xdr:col>
      <xdr:colOff>0</xdr:colOff>
      <xdr:row>94</xdr:row>
      <xdr:rowOff>0</xdr:rowOff>
    </xdr:from>
    <xdr:to>
      <xdr:col>2</xdr:col>
      <xdr:colOff>933420</xdr:colOff>
      <xdr:row>99</xdr:row>
      <xdr:rowOff>169261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62000" y="22231350"/>
          <a:ext cx="4048095" cy="1121761"/>
        </a:xfrm>
        <a:prstGeom prst="rect">
          <a:avLst/>
        </a:prstGeom>
      </xdr:spPr>
    </xdr:pic>
    <xdr:clientData/>
  </xdr:twoCellAnchor>
  <xdr:twoCellAnchor editAs="oneCell">
    <xdr:from>
      <xdr:col>1</xdr:col>
      <xdr:colOff>136071</xdr:colOff>
      <xdr:row>117</xdr:row>
      <xdr:rowOff>176893</xdr:rowOff>
    </xdr:from>
    <xdr:to>
      <xdr:col>2</xdr:col>
      <xdr:colOff>465935</xdr:colOff>
      <xdr:row>121</xdr:row>
      <xdr:rowOff>0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898071" y="24492857"/>
          <a:ext cx="3445900" cy="693964"/>
        </a:xfrm>
        <a:prstGeom prst="rect">
          <a:avLst/>
        </a:prstGeom>
      </xdr:spPr>
    </xdr:pic>
    <xdr:clientData/>
  </xdr:twoCellAnchor>
  <xdr:twoCellAnchor>
    <xdr:from>
      <xdr:col>1</xdr:col>
      <xdr:colOff>28575</xdr:colOff>
      <xdr:row>29</xdr:row>
      <xdr:rowOff>134343</xdr:rowOff>
    </xdr:from>
    <xdr:to>
      <xdr:col>3</xdr:col>
      <xdr:colOff>9525</xdr:colOff>
      <xdr:row>33</xdr:row>
      <xdr:rowOff>136662</xdr:rowOff>
    </xdr:to>
    <xdr:pic>
      <xdr:nvPicPr>
        <xdr:cNvPr id="9" name="Imagen 8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0575" y="6116043"/>
          <a:ext cx="4210050" cy="87861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238126</xdr:colOff>
      <xdr:row>1</xdr:row>
      <xdr:rowOff>95250</xdr:rowOff>
    </xdr:from>
    <xdr:to>
      <xdr:col>1</xdr:col>
      <xdr:colOff>1945822</xdr:colOff>
      <xdr:row>9</xdr:row>
      <xdr:rowOff>149679</xdr:rowOff>
    </xdr:to>
    <xdr:pic>
      <xdr:nvPicPr>
        <xdr:cNvPr id="10" name="Imagen 9"/>
        <xdr:cNvPicPr>
          <a:picLocks noChangeAspect="1"/>
        </xdr:cNvPicPr>
      </xdr:nvPicPr>
      <xdr:blipFill rotWithShape="1">
        <a:blip xmlns:r="http://schemas.openxmlformats.org/officeDocument/2006/relationships" r:embed="rId6"/>
        <a:srcRect r="61419"/>
        <a:stretch/>
      </xdr:blipFill>
      <xdr:spPr>
        <a:xfrm>
          <a:off x="1000126" y="285750"/>
          <a:ext cx="1707696" cy="168728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I133"/>
  <sheetViews>
    <sheetView showGridLines="0" tabSelected="1" zoomScale="70" zoomScaleNormal="70" workbookViewId="0">
      <selection activeCell="K6" sqref="K6"/>
    </sheetView>
  </sheetViews>
  <sheetFormatPr baseColWidth="10" defaultRowHeight="15" x14ac:dyDescent="0.25"/>
  <cols>
    <col min="2" max="2" width="46.7109375" bestFit="1" customWidth="1"/>
    <col min="3" max="4" width="31.7109375" customWidth="1"/>
    <col min="5" max="5" width="15.7109375" customWidth="1"/>
    <col min="6" max="6" width="31.7109375" customWidth="1"/>
    <col min="7" max="7" width="15.7109375" customWidth="1"/>
    <col min="8" max="8" width="31.7109375" customWidth="1"/>
    <col min="9" max="9" width="15.7109375" customWidth="1"/>
  </cols>
  <sheetData>
    <row r="8" spans="2:9" ht="24" x14ac:dyDescent="0.35">
      <c r="D8" s="45" t="s">
        <v>16</v>
      </c>
      <c r="E8" s="45"/>
      <c r="F8" s="45"/>
      <c r="G8" s="45"/>
      <c r="H8" s="45"/>
      <c r="I8" s="45"/>
    </row>
    <row r="12" spans="2:9" s="15" customFormat="1" ht="21" customHeight="1" x14ac:dyDescent="0.35">
      <c r="B12" s="46" t="s">
        <v>0</v>
      </c>
      <c r="C12" s="46"/>
      <c r="D12" s="46"/>
      <c r="E12" s="46"/>
      <c r="F12" s="46"/>
      <c r="G12" s="46"/>
      <c r="H12" s="46"/>
      <c r="I12" s="46"/>
    </row>
    <row r="13" spans="2:9" s="1" customFormat="1" ht="6" customHeight="1" x14ac:dyDescent="0.3">
      <c r="B13" s="2"/>
      <c r="C13" s="2"/>
      <c r="D13" s="2"/>
      <c r="E13" s="2"/>
      <c r="F13" s="2"/>
      <c r="G13" s="2"/>
      <c r="H13" s="2"/>
      <c r="I13" s="2"/>
    </row>
    <row r="14" spans="2:9" s="3" customFormat="1" ht="18" customHeight="1" x14ac:dyDescent="0.25">
      <c r="B14" s="11" t="s">
        <v>1</v>
      </c>
      <c r="C14" s="11" t="s">
        <v>2</v>
      </c>
      <c r="D14" s="11" t="s">
        <v>3</v>
      </c>
      <c r="E14" s="11" t="s">
        <v>4</v>
      </c>
      <c r="F14" s="11" t="s">
        <v>5</v>
      </c>
      <c r="G14" s="11" t="s">
        <v>4</v>
      </c>
      <c r="H14" s="11" t="s">
        <v>6</v>
      </c>
      <c r="I14" s="11" t="s">
        <v>4</v>
      </c>
    </row>
    <row r="15" spans="2:9" s="1" customFormat="1" ht="6" customHeight="1" x14ac:dyDescent="0.3">
      <c r="B15" s="4"/>
      <c r="C15" s="4"/>
      <c r="D15" s="4"/>
      <c r="E15" s="4"/>
      <c r="F15" s="4"/>
      <c r="G15" s="4"/>
      <c r="H15" s="4"/>
      <c r="I15" s="4"/>
    </row>
    <row r="16" spans="2:9" s="5" customFormat="1" ht="18" x14ac:dyDescent="0.25">
      <c r="B16" s="17" t="s">
        <v>7</v>
      </c>
      <c r="C16" s="18">
        <f>+C17+C18+C19+C20+C21</f>
        <v>2742674370643</v>
      </c>
      <c r="D16" s="18">
        <f>+D17+D18+D19+D20+D21</f>
        <v>2061336730562.5601</v>
      </c>
      <c r="E16" s="19">
        <f>+D16/C16</f>
        <v>0.75157909835256698</v>
      </c>
      <c r="F16" s="18">
        <f>+F17+F18+F19+F20+F21</f>
        <v>1684186508172.3601</v>
      </c>
      <c r="G16" s="19">
        <f>+F16/C16</f>
        <v>0.61406724990743788</v>
      </c>
      <c r="H16" s="18">
        <f>+H17+H18+H19+H20+H21</f>
        <v>1666826774904.9102</v>
      </c>
      <c r="I16" s="19">
        <f>+H16/C16</f>
        <v>0.60773775871691793</v>
      </c>
    </row>
    <row r="17" spans="2:9" s="1" customFormat="1" ht="18" customHeight="1" x14ac:dyDescent="0.3">
      <c r="B17" s="23" t="s">
        <v>8</v>
      </c>
      <c r="C17" s="24">
        <f>+C39+C61+C82+C106+C127</f>
        <v>1198712933333</v>
      </c>
      <c r="D17" s="24">
        <f t="shared" ref="C17:D19" si="0">+D39+D61+D82+D106+D127</f>
        <v>819613438704.31995</v>
      </c>
      <c r="E17" s="25">
        <f>+D17/C17</f>
        <v>0.68374455293929248</v>
      </c>
      <c r="F17" s="24">
        <f>+F39+F61+F82+F106+F127</f>
        <v>816717103299.85999</v>
      </c>
      <c r="G17" s="25">
        <f t="shared" ref="G17:G21" si="1">+F17/C17</f>
        <v>0.68132834858884239</v>
      </c>
      <c r="H17" s="24">
        <f>+H39+H61+H82+H106+H127</f>
        <v>810512033987.85999</v>
      </c>
      <c r="I17" s="26">
        <f t="shared" ref="I17:I21" si="2">+H17/C17</f>
        <v>0.67615190547268533</v>
      </c>
    </row>
    <row r="18" spans="2:9" s="1" customFormat="1" ht="18" customHeight="1" x14ac:dyDescent="0.3">
      <c r="B18" s="27" t="s">
        <v>13</v>
      </c>
      <c r="C18" s="28">
        <f t="shared" si="0"/>
        <v>439430764938</v>
      </c>
      <c r="D18" s="28">
        <f t="shared" si="0"/>
        <v>337359389944.52002</v>
      </c>
      <c r="E18" s="29">
        <f t="shared" ref="E18:E19" si="3">+D18/C18</f>
        <v>0.76771909675490879</v>
      </c>
      <c r="F18" s="28">
        <f>+F40+F62+F83+F107+F128</f>
        <v>236804951943.79001</v>
      </c>
      <c r="G18" s="29">
        <f t="shared" si="1"/>
        <v>0.5388902435568006</v>
      </c>
      <c r="H18" s="28">
        <f>+H40+H62+H83+H107+H128</f>
        <v>236004596317.41998</v>
      </c>
      <c r="I18" s="30">
        <f>+H18/C18</f>
        <v>0.53706889719184381</v>
      </c>
    </row>
    <row r="19" spans="2:9" s="1" customFormat="1" ht="18" customHeight="1" x14ac:dyDescent="0.3">
      <c r="B19" s="27" t="s">
        <v>14</v>
      </c>
      <c r="C19" s="28">
        <f t="shared" si="0"/>
        <v>982257863844</v>
      </c>
      <c r="D19" s="28">
        <f t="shared" si="0"/>
        <v>808365683610.53992</v>
      </c>
      <c r="E19" s="29">
        <f t="shared" si="3"/>
        <v>0.82296687393985857</v>
      </c>
      <c r="F19" s="28">
        <f>+F41+F63+F84+F108+F129</f>
        <v>547877100577.94995</v>
      </c>
      <c r="G19" s="29">
        <f t="shared" si="1"/>
        <v>0.55777318843126367</v>
      </c>
      <c r="H19" s="28">
        <f>+H41+H63+H84+H108+H129</f>
        <v>540961740104.33002</v>
      </c>
      <c r="I19" s="30">
        <f t="shared" si="2"/>
        <v>0.55073291853048922</v>
      </c>
    </row>
    <row r="20" spans="2:9" s="1" customFormat="1" ht="18" customHeight="1" x14ac:dyDescent="0.3">
      <c r="B20" s="31" t="s">
        <v>9</v>
      </c>
      <c r="C20" s="28">
        <f>+C85</f>
        <v>91595400000</v>
      </c>
      <c r="D20" s="28">
        <f>+D85</f>
        <v>68315586029.589996</v>
      </c>
      <c r="E20" s="32">
        <f>+D20/C20</f>
        <v>0.74584079582151497</v>
      </c>
      <c r="F20" s="28">
        <f>+F85</f>
        <v>55106588574.169998</v>
      </c>
      <c r="G20" s="32">
        <f t="shared" si="1"/>
        <v>0.60163052483170554</v>
      </c>
      <c r="H20" s="28">
        <f>+H85</f>
        <v>51669350818.709999</v>
      </c>
      <c r="I20" s="33">
        <f t="shared" si="2"/>
        <v>0.56410421067771965</v>
      </c>
    </row>
    <row r="21" spans="2:9" s="1" customFormat="1" ht="30" customHeight="1" x14ac:dyDescent="0.25">
      <c r="B21" s="34" t="s">
        <v>15</v>
      </c>
      <c r="C21" s="39">
        <f>+C42+C64+C86+C109+C130</f>
        <v>30677408528</v>
      </c>
      <c r="D21" s="39">
        <f>+D42+D64+D86+D109+D130</f>
        <v>27682632273.59</v>
      </c>
      <c r="E21" s="40">
        <f>+D21/C21</f>
        <v>0.90237844726432492</v>
      </c>
      <c r="F21" s="39">
        <f>+F42+F64+F86+F109+F130</f>
        <v>27680763776.59</v>
      </c>
      <c r="G21" s="40">
        <f t="shared" si="1"/>
        <v>0.90231753934903303</v>
      </c>
      <c r="H21" s="39">
        <f>+H42+H64+H86+H109+H130</f>
        <v>27679053676.59</v>
      </c>
      <c r="I21" s="41">
        <f t="shared" si="2"/>
        <v>0.90226179474471158</v>
      </c>
    </row>
    <row r="22" spans="2:9" s="5" customFormat="1" ht="18" x14ac:dyDescent="0.25">
      <c r="B22" s="17" t="s">
        <v>10</v>
      </c>
      <c r="C22" s="18">
        <f>+C43+C65+C87+C110+C131</f>
        <v>506953086874</v>
      </c>
      <c r="D22" s="18">
        <f>+D43+D65+D87+D110+D131</f>
        <v>313858716023.48999</v>
      </c>
      <c r="E22" s="19">
        <f>+D22/C22</f>
        <v>0.61910800851183612</v>
      </c>
      <c r="F22" s="18">
        <f>+F43+F65+F87+F110+F131</f>
        <v>73616161598.350006</v>
      </c>
      <c r="G22" s="19">
        <f>+F22/C22</f>
        <v>0.14521296645471821</v>
      </c>
      <c r="H22" s="18">
        <f>+H43+H65+H87+H110+H131</f>
        <v>71517463046.480011</v>
      </c>
      <c r="I22" s="19">
        <f>+H22/C22</f>
        <v>0.14107313851755918</v>
      </c>
    </row>
    <row r="23" spans="2:9" s="1" customFormat="1" ht="6" customHeight="1" x14ac:dyDescent="0.3">
      <c r="B23" s="4"/>
      <c r="C23" s="4"/>
      <c r="D23" s="4"/>
      <c r="E23" s="6"/>
      <c r="F23" s="4"/>
      <c r="G23" s="6"/>
      <c r="H23" s="4"/>
      <c r="I23" s="6"/>
    </row>
    <row r="24" spans="2:9" s="5" customFormat="1" ht="18" x14ac:dyDescent="0.25">
      <c r="B24" s="20" t="s">
        <v>11</v>
      </c>
      <c r="C24" s="21">
        <f>+C22+C16</f>
        <v>3249627457517</v>
      </c>
      <c r="D24" s="21">
        <f>+D22+D16</f>
        <v>2375195446586.0498</v>
      </c>
      <c r="E24" s="22">
        <f>+D24/C24</f>
        <v>0.73091315162658899</v>
      </c>
      <c r="F24" s="21">
        <f>+F22+F16</f>
        <v>1757802669770.7102</v>
      </c>
      <c r="G24" s="22">
        <f>+F24/C24</f>
        <v>0.54092436525441767</v>
      </c>
      <c r="H24" s="21">
        <f>+H22+H16</f>
        <v>1738344237951.3901</v>
      </c>
      <c r="I24" s="22">
        <f>+H24/C24</f>
        <v>0.53493646908056269</v>
      </c>
    </row>
    <row r="26" spans="2:9" x14ac:dyDescent="0.25">
      <c r="C26" s="16"/>
      <c r="D26" s="16"/>
      <c r="E26" s="16"/>
      <c r="F26" s="16"/>
      <c r="G26" s="16"/>
      <c r="H26" s="16"/>
      <c r="I26" s="16"/>
    </row>
    <row r="27" spans="2:9" x14ac:dyDescent="0.25">
      <c r="C27" s="16"/>
      <c r="D27" s="16"/>
      <c r="E27" s="16"/>
      <c r="F27" s="16"/>
      <c r="G27" s="16"/>
      <c r="H27" s="16"/>
      <c r="I27" s="16"/>
    </row>
    <row r="28" spans="2:9" x14ac:dyDescent="0.25">
      <c r="F28" s="16"/>
    </row>
    <row r="32" spans="2:9" ht="24" x14ac:dyDescent="0.35">
      <c r="B32" s="10"/>
      <c r="C32" s="10"/>
      <c r="D32" s="45" t="s">
        <v>16</v>
      </c>
      <c r="E32" s="45"/>
      <c r="F32" s="45"/>
      <c r="G32" s="45"/>
      <c r="H32" s="45"/>
      <c r="I32" s="45"/>
    </row>
    <row r="36" spans="2:9" ht="18" customHeight="1" x14ac:dyDescent="0.25">
      <c r="B36" s="11" t="s">
        <v>1</v>
      </c>
      <c r="C36" s="11" t="s">
        <v>2</v>
      </c>
      <c r="D36" s="11" t="s">
        <v>3</v>
      </c>
      <c r="E36" s="11" t="s">
        <v>4</v>
      </c>
      <c r="F36" s="11" t="s">
        <v>5</v>
      </c>
      <c r="G36" s="11" t="s">
        <v>4</v>
      </c>
      <c r="H36" s="11" t="s">
        <v>6</v>
      </c>
      <c r="I36" s="11" t="s">
        <v>4</v>
      </c>
    </row>
    <row r="37" spans="2:9" ht="6" customHeight="1" x14ac:dyDescent="0.3">
      <c r="B37" s="12"/>
      <c r="C37" s="12"/>
      <c r="D37" s="12"/>
      <c r="E37" s="12"/>
      <c r="F37" s="12"/>
      <c r="G37" s="12"/>
      <c r="H37" s="12"/>
      <c r="I37" s="12"/>
    </row>
    <row r="38" spans="2:9" ht="18" customHeight="1" x14ac:dyDescent="0.25">
      <c r="B38" s="17" t="s">
        <v>7</v>
      </c>
      <c r="C38" s="18">
        <f>+C39+C40+C41+C42</f>
        <v>79720900000</v>
      </c>
      <c r="D38" s="18">
        <f>+D39+D40+D41+D42</f>
        <v>51587914482.449997</v>
      </c>
      <c r="E38" s="19">
        <f>+D38/C38</f>
        <v>0.6471065239159367</v>
      </c>
      <c r="F38" s="18">
        <f>+F39+F40+F41+F42</f>
        <v>44010200177.080002</v>
      </c>
      <c r="G38" s="19">
        <f>+F38/C38</f>
        <v>0.55205347878762034</v>
      </c>
      <c r="H38" s="18">
        <f>+H39+H40+H41+H42</f>
        <v>42740221284.830002</v>
      </c>
      <c r="I38" s="19">
        <f>+H38/C38</f>
        <v>0.53612316575490249</v>
      </c>
    </row>
    <row r="39" spans="2:9" ht="18" customHeight="1" x14ac:dyDescent="0.3">
      <c r="B39" s="23" t="s">
        <v>8</v>
      </c>
      <c r="C39" s="24">
        <v>32916600000</v>
      </c>
      <c r="D39" s="24">
        <v>26000401383</v>
      </c>
      <c r="E39" s="25">
        <f>+D39/C39</f>
        <v>0.78988721140701046</v>
      </c>
      <c r="F39" s="24">
        <v>25846780382</v>
      </c>
      <c r="G39" s="25">
        <f t="shared" ref="G39:G42" si="4">+F39/C39</f>
        <v>0.78522023483591863</v>
      </c>
      <c r="H39" s="24">
        <v>25078484264</v>
      </c>
      <c r="I39" s="26">
        <f t="shared" ref="I39" si="5">+H39/C39</f>
        <v>0.76187954600414376</v>
      </c>
    </row>
    <row r="40" spans="2:9" ht="18" customHeight="1" x14ac:dyDescent="0.3">
      <c r="B40" s="27" t="s">
        <v>13</v>
      </c>
      <c r="C40" s="28">
        <v>18750976000</v>
      </c>
      <c r="D40" s="28">
        <v>9314386503.8500004</v>
      </c>
      <c r="E40" s="29">
        <f t="shared" ref="E40:E41" si="6">+D40/C40</f>
        <v>0.49674142315845321</v>
      </c>
      <c r="F40" s="28">
        <v>6245341992.8400002</v>
      </c>
      <c r="G40" s="29">
        <f t="shared" si="4"/>
        <v>0.33306756900760792</v>
      </c>
      <c r="H40" s="28">
        <v>6184441218.5900002</v>
      </c>
      <c r="I40" s="30">
        <f>+H40/C40</f>
        <v>0.32981969677685047</v>
      </c>
    </row>
    <row r="41" spans="2:9" ht="18" customHeight="1" x14ac:dyDescent="0.3">
      <c r="B41" s="27" t="s">
        <v>14</v>
      </c>
      <c r="C41" s="28">
        <v>27782424000</v>
      </c>
      <c r="D41" s="28">
        <v>16025216195.6</v>
      </c>
      <c r="E41" s="29">
        <f t="shared" si="6"/>
        <v>0.57681130327576891</v>
      </c>
      <c r="F41" s="28">
        <v>11670167402.24</v>
      </c>
      <c r="G41" s="29">
        <f t="shared" si="4"/>
        <v>0.4200557662729501</v>
      </c>
      <c r="H41" s="28">
        <v>11229385402.24</v>
      </c>
      <c r="I41" s="30">
        <f t="shared" ref="I41:I42" si="7">+H41/C41</f>
        <v>0.4041902679996533</v>
      </c>
    </row>
    <row r="42" spans="2:9" ht="30" customHeight="1" x14ac:dyDescent="0.25">
      <c r="B42" s="34" t="s">
        <v>15</v>
      </c>
      <c r="C42" s="39">
        <v>270900000</v>
      </c>
      <c r="D42" s="39">
        <v>247910400</v>
      </c>
      <c r="E42" s="42">
        <f>+D42/C42</f>
        <v>0.91513621262458467</v>
      </c>
      <c r="F42" s="39">
        <v>247910400</v>
      </c>
      <c r="G42" s="44">
        <f t="shared" si="4"/>
        <v>0.91513621262458467</v>
      </c>
      <c r="H42" s="39">
        <v>247910400</v>
      </c>
      <c r="I42" s="43">
        <f t="shared" si="7"/>
        <v>0.91513621262458467</v>
      </c>
    </row>
    <row r="43" spans="2:9" ht="18" customHeight="1" x14ac:dyDescent="0.25">
      <c r="B43" s="17" t="s">
        <v>10</v>
      </c>
      <c r="C43" s="18">
        <v>32957097683</v>
      </c>
      <c r="D43" s="18">
        <v>20361054622.540001</v>
      </c>
      <c r="E43" s="19">
        <f>+D43/C43</f>
        <v>0.61780484490424903</v>
      </c>
      <c r="F43" s="18">
        <v>10072423024.450001</v>
      </c>
      <c r="G43" s="19">
        <f>+F43/C43</f>
        <v>0.30562227054494484</v>
      </c>
      <c r="H43" s="18">
        <v>9741416448.7000008</v>
      </c>
      <c r="I43" s="19">
        <f>+H43/C43</f>
        <v>0.29557871091679405</v>
      </c>
    </row>
    <row r="44" spans="2:9" ht="6" customHeight="1" x14ac:dyDescent="0.3">
      <c r="B44" s="4"/>
      <c r="C44" s="4"/>
      <c r="D44" s="4"/>
      <c r="E44" s="6"/>
      <c r="F44" s="4"/>
      <c r="G44" s="6"/>
      <c r="H44" s="4"/>
      <c r="I44" s="6"/>
    </row>
    <row r="45" spans="2:9" ht="18" customHeight="1" x14ac:dyDescent="0.25">
      <c r="B45" s="20" t="s">
        <v>11</v>
      </c>
      <c r="C45" s="21">
        <f>+C43+C38</f>
        <v>112677997683</v>
      </c>
      <c r="D45" s="21">
        <f>+D43+D38</f>
        <v>71948969104.98999</v>
      </c>
      <c r="E45" s="22">
        <f>+D45/C45</f>
        <v>0.63853609918953236</v>
      </c>
      <c r="F45" s="21">
        <f>+F43+F38</f>
        <v>54082623201.529999</v>
      </c>
      <c r="G45" s="22">
        <f>+F45/C45</f>
        <v>0.47997501121454145</v>
      </c>
      <c r="H45" s="21">
        <f>+H43+H38</f>
        <v>52481637733.529999</v>
      </c>
      <c r="I45" s="22">
        <f>+H45/C45</f>
        <v>0.46576650999051283</v>
      </c>
    </row>
    <row r="47" spans="2:9" x14ac:dyDescent="0.25">
      <c r="E47" s="13"/>
    </row>
    <row r="48" spans="2:9" x14ac:dyDescent="0.25">
      <c r="E48" s="13"/>
    </row>
    <row r="49" spans="2:9" x14ac:dyDescent="0.25">
      <c r="E49" s="13"/>
    </row>
    <row r="53" spans="2:9" ht="24" x14ac:dyDescent="0.35">
      <c r="D53" s="45" t="s">
        <v>16</v>
      </c>
      <c r="E53" s="45"/>
      <c r="F53" s="45"/>
      <c r="G53" s="45"/>
      <c r="H53" s="45"/>
      <c r="I53" s="45"/>
    </row>
    <row r="57" spans="2:9" ht="16.5" x14ac:dyDescent="0.3">
      <c r="B57" s="2"/>
      <c r="C57" s="2"/>
      <c r="D57" s="2"/>
      <c r="E57" s="2"/>
      <c r="F57" s="2"/>
      <c r="G57" s="2"/>
      <c r="H57" s="2"/>
      <c r="I57" s="2"/>
    </row>
    <row r="58" spans="2:9" ht="21" customHeight="1" x14ac:dyDescent="0.25">
      <c r="B58" s="14" t="s">
        <v>1</v>
      </c>
      <c r="C58" s="14" t="s">
        <v>2</v>
      </c>
      <c r="D58" s="14" t="s">
        <v>3</v>
      </c>
      <c r="E58" s="14" t="s">
        <v>12</v>
      </c>
      <c r="F58" s="14" t="s">
        <v>5</v>
      </c>
      <c r="G58" s="14" t="s">
        <v>12</v>
      </c>
      <c r="H58" s="14" t="s">
        <v>6</v>
      </c>
      <c r="I58" s="14" t="s">
        <v>12</v>
      </c>
    </row>
    <row r="59" spans="2:9" ht="6" customHeight="1" x14ac:dyDescent="0.3">
      <c r="B59" s="4"/>
      <c r="C59" s="4"/>
      <c r="D59" s="4"/>
      <c r="E59" s="4"/>
      <c r="F59" s="4"/>
      <c r="G59" s="4"/>
      <c r="H59" s="4"/>
      <c r="I59" s="4"/>
    </row>
    <row r="60" spans="2:9" ht="18" customHeight="1" x14ac:dyDescent="0.25">
      <c r="B60" s="17" t="s">
        <v>7</v>
      </c>
      <c r="C60" s="18">
        <f>+C61+C62+C63+C64</f>
        <v>359137952000</v>
      </c>
      <c r="D60" s="18">
        <f>+D61+D62+D63+D64</f>
        <v>248390905241.42999</v>
      </c>
      <c r="E60" s="19">
        <f>+D60/C60</f>
        <v>0.69163090076715139</v>
      </c>
      <c r="F60" s="18">
        <f>+F61+F62+F63+F64</f>
        <v>224512359995.85999</v>
      </c>
      <c r="G60" s="19">
        <f>+F60/C60</f>
        <v>0.62514239652360659</v>
      </c>
      <c r="H60" s="18">
        <f>+H61+H62+H63+H64</f>
        <v>222765420737.06</v>
      </c>
      <c r="I60" s="19">
        <f>+H60/C60</f>
        <v>0.6202781396299214</v>
      </c>
    </row>
    <row r="61" spans="2:9" ht="18" customHeight="1" x14ac:dyDescent="0.3">
      <c r="B61" s="23" t="s">
        <v>8</v>
      </c>
      <c r="C61" s="24">
        <v>157624600000</v>
      </c>
      <c r="D61" s="24">
        <v>120352609760</v>
      </c>
      <c r="E61" s="25">
        <f>+D61/C61</f>
        <v>0.76353950944205407</v>
      </c>
      <c r="F61" s="24">
        <v>120352609760</v>
      </c>
      <c r="G61" s="25">
        <f t="shared" ref="G61:G64" si="8">+F61/C61</f>
        <v>0.76353950944205407</v>
      </c>
      <c r="H61" s="24">
        <v>118638866860</v>
      </c>
      <c r="I61" s="26">
        <f t="shared" ref="I61" si="9">+H61/C61</f>
        <v>0.75266720334262549</v>
      </c>
    </row>
    <row r="62" spans="2:9" ht="18" customHeight="1" x14ac:dyDescent="0.3">
      <c r="B62" s="27" t="s">
        <v>13</v>
      </c>
      <c r="C62" s="28">
        <v>101427452000</v>
      </c>
      <c r="D62" s="28">
        <v>72701930560.089996</v>
      </c>
      <c r="E62" s="29">
        <f t="shared" ref="E62:E63" si="10">+D62/C62</f>
        <v>0.71678750798245428</v>
      </c>
      <c r="F62" s="28">
        <v>49653593159.519997</v>
      </c>
      <c r="G62" s="29">
        <f t="shared" si="8"/>
        <v>0.48954787072359857</v>
      </c>
      <c r="H62" s="28">
        <v>49620396800.720001</v>
      </c>
      <c r="I62" s="30">
        <f>+H62/C62</f>
        <v>0.48922057906689798</v>
      </c>
    </row>
    <row r="63" spans="2:9" ht="18" customHeight="1" x14ac:dyDescent="0.3">
      <c r="B63" s="27" t="s">
        <v>14</v>
      </c>
      <c r="C63" s="28">
        <v>96052600000</v>
      </c>
      <c r="D63" s="28">
        <v>51923147107.059998</v>
      </c>
      <c r="E63" s="29">
        <f t="shared" si="10"/>
        <v>0.54056992842525864</v>
      </c>
      <c r="F63" s="28">
        <v>51092939262.059998</v>
      </c>
      <c r="G63" s="29">
        <f t="shared" si="8"/>
        <v>0.53192666582747372</v>
      </c>
      <c r="H63" s="28">
        <v>51092939262.059998</v>
      </c>
      <c r="I63" s="30">
        <f t="shared" ref="I63:I64" si="11">+H63/C63</f>
        <v>0.53192666582747372</v>
      </c>
    </row>
    <row r="64" spans="2:9" ht="30" customHeight="1" x14ac:dyDescent="0.25">
      <c r="B64" s="34" t="s">
        <v>15</v>
      </c>
      <c r="C64" s="39">
        <v>4033300000</v>
      </c>
      <c r="D64" s="39">
        <v>3413217814.2800002</v>
      </c>
      <c r="E64" s="42">
        <f>+D64/C64</f>
        <v>0.84625934452681428</v>
      </c>
      <c r="F64" s="39">
        <v>3413217814.2800002</v>
      </c>
      <c r="G64" s="42">
        <f t="shared" si="8"/>
        <v>0.84625934452681428</v>
      </c>
      <c r="H64" s="39">
        <v>3413217814.2800002</v>
      </c>
      <c r="I64" s="43">
        <f t="shared" si="11"/>
        <v>0.84625934452681428</v>
      </c>
    </row>
    <row r="65" spans="2:9" ht="18" customHeight="1" x14ac:dyDescent="0.25">
      <c r="B65" s="17" t="s">
        <v>10</v>
      </c>
      <c r="C65" s="18">
        <v>83454348849</v>
      </c>
      <c r="D65" s="18">
        <v>49818199591.529999</v>
      </c>
      <c r="E65" s="19">
        <f>+D65/C65</f>
        <v>0.59695151036010929</v>
      </c>
      <c r="F65" s="18">
        <v>26217733924.849998</v>
      </c>
      <c r="G65" s="19">
        <f>+F65/C65</f>
        <v>0.31415659323263839</v>
      </c>
      <c r="H65" s="18">
        <v>26217733924.849998</v>
      </c>
      <c r="I65" s="19">
        <f>+H65/C65</f>
        <v>0.31415659323263839</v>
      </c>
    </row>
    <row r="66" spans="2:9" ht="6" customHeight="1" x14ac:dyDescent="0.3">
      <c r="B66" s="4"/>
      <c r="C66" s="4"/>
      <c r="D66" s="4"/>
      <c r="E66" s="6"/>
      <c r="F66" s="4"/>
      <c r="G66" s="6"/>
      <c r="H66" s="4"/>
      <c r="I66" s="6"/>
    </row>
    <row r="67" spans="2:9" ht="18" customHeight="1" x14ac:dyDescent="0.25">
      <c r="B67" s="20" t="s">
        <v>11</v>
      </c>
      <c r="C67" s="21">
        <f>+C65+C60</f>
        <v>442592300849</v>
      </c>
      <c r="D67" s="21">
        <f>+D65+D60</f>
        <v>298209104832.95996</v>
      </c>
      <c r="E67" s="22">
        <f>+D67/C67</f>
        <v>0.67377833789906005</v>
      </c>
      <c r="F67" s="21">
        <f>+F65+F60</f>
        <v>250730093920.70999</v>
      </c>
      <c r="G67" s="22">
        <f>+F67/C67</f>
        <v>0.56650351449798952</v>
      </c>
      <c r="H67" s="21">
        <f>+H65+H60</f>
        <v>248983154661.91</v>
      </c>
      <c r="I67" s="22">
        <f>+H67/C67</f>
        <v>0.56255645248301789</v>
      </c>
    </row>
    <row r="75" spans="2:9" ht="24" x14ac:dyDescent="0.35">
      <c r="B75" s="10"/>
      <c r="C75" s="10"/>
      <c r="D75" s="45" t="s">
        <v>16</v>
      </c>
      <c r="E75" s="45"/>
      <c r="F75" s="45"/>
      <c r="G75" s="45"/>
      <c r="H75" s="45"/>
      <c r="I75" s="45"/>
    </row>
    <row r="79" spans="2:9" ht="18" customHeight="1" x14ac:dyDescent="0.25">
      <c r="B79" s="11" t="s">
        <v>1</v>
      </c>
      <c r="C79" s="11" t="s">
        <v>2</v>
      </c>
      <c r="D79" s="11" t="s">
        <v>3</v>
      </c>
      <c r="E79" s="11" t="s">
        <v>4</v>
      </c>
      <c r="F79" s="11" t="s">
        <v>5</v>
      </c>
      <c r="G79" s="11" t="s">
        <v>4</v>
      </c>
      <c r="H79" s="11" t="s">
        <v>6</v>
      </c>
      <c r="I79" s="11" t="s">
        <v>4</v>
      </c>
    </row>
    <row r="80" spans="2:9" ht="6" customHeight="1" x14ac:dyDescent="0.3">
      <c r="B80" s="12"/>
      <c r="C80" s="12"/>
      <c r="D80" s="12"/>
      <c r="E80" s="12"/>
      <c r="F80" s="12"/>
      <c r="G80" s="12"/>
      <c r="H80" s="12"/>
      <c r="I80" s="12"/>
    </row>
    <row r="81" spans="2:9" ht="18" customHeight="1" x14ac:dyDescent="0.25">
      <c r="B81" s="17" t="s">
        <v>7</v>
      </c>
      <c r="C81" s="18">
        <f>+C82+C83+C84+C85+C86</f>
        <v>1377294300000</v>
      </c>
      <c r="D81" s="18">
        <f>+D82+D83+D84+D85+D86</f>
        <v>956786505534.00989</v>
      </c>
      <c r="E81" s="19">
        <f>+D81/C81</f>
        <v>0.6946855915500485</v>
      </c>
      <c r="F81" s="18">
        <f>+F82+F83+F84+F85+F86</f>
        <v>891269820509.13</v>
      </c>
      <c r="G81" s="19">
        <f>+F81/C81</f>
        <v>0.64711646632758879</v>
      </c>
      <c r="H81" s="18">
        <f>+H82+H83+H84+H85+H86</f>
        <v>883306292976.84985</v>
      </c>
      <c r="I81" s="19">
        <f>+H81/C81</f>
        <v>0.64133445769495301</v>
      </c>
    </row>
    <row r="82" spans="2:9" ht="18" customHeight="1" x14ac:dyDescent="0.3">
      <c r="B82" s="23" t="s">
        <v>8</v>
      </c>
      <c r="C82" s="24">
        <v>963337900000</v>
      </c>
      <c r="D82" s="24">
        <v>641067185791.31995</v>
      </c>
      <c r="E82" s="25">
        <f>+D82/C82</f>
        <v>0.66546451228724623</v>
      </c>
      <c r="F82" s="24">
        <v>638343443913.85999</v>
      </c>
      <c r="G82" s="25">
        <f t="shared" ref="G82:G86" si="12">+F82/C82</f>
        <v>0.66263711197686703</v>
      </c>
      <c r="H82" s="24">
        <v>634668487866.85999</v>
      </c>
      <c r="I82" s="26">
        <f t="shared" ref="I82" si="13">+H82/C82</f>
        <v>0.65882229679415705</v>
      </c>
    </row>
    <row r="83" spans="2:9" ht="18" customHeight="1" x14ac:dyDescent="0.3">
      <c r="B83" s="27" t="s">
        <v>13</v>
      </c>
      <c r="C83" s="28">
        <v>217476700000</v>
      </c>
      <c r="D83" s="28">
        <v>174502544501.22</v>
      </c>
      <c r="E83" s="29">
        <f t="shared" ref="E83:E84" si="14">+D83/C83</f>
        <v>0.80239650730961065</v>
      </c>
      <c r="F83" s="28">
        <v>141561024639.22</v>
      </c>
      <c r="G83" s="29">
        <f t="shared" si="12"/>
        <v>0.65092501697524374</v>
      </c>
      <c r="H83" s="28">
        <v>140893406581.79999</v>
      </c>
      <c r="I83" s="30">
        <f>+H83/C83</f>
        <v>0.6478551798045491</v>
      </c>
    </row>
    <row r="84" spans="2:9" ht="18" customHeight="1" x14ac:dyDescent="0.25">
      <c r="B84" s="27" t="s">
        <v>14</v>
      </c>
      <c r="C84" s="39">
        <v>79928700000</v>
      </c>
      <c r="D84" s="39">
        <v>50280099364.879997</v>
      </c>
      <c r="E84" s="42">
        <f t="shared" si="14"/>
        <v>0.62906189347355823</v>
      </c>
      <c r="F84" s="39">
        <v>33639226231.880001</v>
      </c>
      <c r="G84" s="42">
        <f t="shared" si="12"/>
        <v>0.42086542420782524</v>
      </c>
      <c r="H84" s="39">
        <v>33457220659.48</v>
      </c>
      <c r="I84" s="43">
        <f t="shared" ref="I84:I86" si="15">+H84/C84</f>
        <v>0.4185883250882349</v>
      </c>
    </row>
    <row r="85" spans="2:9" ht="18" customHeight="1" x14ac:dyDescent="0.25">
      <c r="B85" s="31" t="s">
        <v>9</v>
      </c>
      <c r="C85" s="39">
        <v>91595400000</v>
      </c>
      <c r="D85" s="39">
        <v>68315586029.589996</v>
      </c>
      <c r="E85" s="42">
        <f>+D85/C85</f>
        <v>0.74584079582151497</v>
      </c>
      <c r="F85" s="39">
        <v>55106588574.169998</v>
      </c>
      <c r="G85" s="42">
        <f t="shared" si="12"/>
        <v>0.60163052483170554</v>
      </c>
      <c r="H85" s="39">
        <v>51669350818.709999</v>
      </c>
      <c r="I85" s="43">
        <f t="shared" si="15"/>
        <v>0.56410421067771965</v>
      </c>
    </row>
    <row r="86" spans="2:9" ht="30" customHeight="1" x14ac:dyDescent="0.25">
      <c r="B86" s="34" t="s">
        <v>15</v>
      </c>
      <c r="C86" s="39">
        <v>24955600000</v>
      </c>
      <c r="D86" s="39">
        <v>22621089847</v>
      </c>
      <c r="E86" s="42">
        <f>+D86/C86</f>
        <v>0.90645345521646448</v>
      </c>
      <c r="F86" s="39">
        <v>22619537150</v>
      </c>
      <c r="G86" s="42">
        <f t="shared" si="12"/>
        <v>0.90639123683662182</v>
      </c>
      <c r="H86" s="39">
        <v>22617827050</v>
      </c>
      <c r="I86" s="43">
        <f t="shared" si="15"/>
        <v>0.90632271113497576</v>
      </c>
    </row>
    <row r="87" spans="2:9" ht="18" customHeight="1" x14ac:dyDescent="0.25">
      <c r="B87" s="17" t="s">
        <v>10</v>
      </c>
      <c r="C87" s="18">
        <v>2115927818</v>
      </c>
      <c r="D87" s="18">
        <v>1538244361</v>
      </c>
      <c r="E87" s="19">
        <f>+D87/C87</f>
        <v>0.72698338190665068</v>
      </c>
      <c r="F87" s="18">
        <v>334999453</v>
      </c>
      <c r="G87" s="19">
        <f>+F87/C87</f>
        <v>0.15832272261378247</v>
      </c>
      <c r="H87" s="18">
        <v>334999453</v>
      </c>
      <c r="I87" s="19">
        <f>+H87/C87</f>
        <v>0.15832272261378247</v>
      </c>
    </row>
    <row r="88" spans="2:9" ht="6" customHeight="1" x14ac:dyDescent="0.3">
      <c r="B88" s="4"/>
      <c r="C88" s="4"/>
      <c r="D88" s="4"/>
      <c r="E88" s="6"/>
      <c r="F88" s="4"/>
      <c r="G88" s="6"/>
      <c r="H88" s="4"/>
      <c r="I88" s="6"/>
    </row>
    <row r="89" spans="2:9" ht="18" customHeight="1" x14ac:dyDescent="0.25">
      <c r="B89" s="20" t="s">
        <v>11</v>
      </c>
      <c r="C89" s="21">
        <f>+C87+C81</f>
        <v>1379410227818</v>
      </c>
      <c r="D89" s="21">
        <f>+D87+D81</f>
        <v>958324749895.00989</v>
      </c>
      <c r="E89" s="22">
        <f>+D89/C89</f>
        <v>0.69473513431238065</v>
      </c>
      <c r="F89" s="21">
        <f>+F87+F81</f>
        <v>891604819962.13</v>
      </c>
      <c r="G89" s="22">
        <f>+F89/C89</f>
        <v>0.64636668772023109</v>
      </c>
      <c r="H89" s="21">
        <f>+H87+H81</f>
        <v>883641292429.84985</v>
      </c>
      <c r="I89" s="22">
        <f>+H89/C89</f>
        <v>0.64059354832218762</v>
      </c>
    </row>
    <row r="98" spans="2:9" ht="24" x14ac:dyDescent="0.35">
      <c r="D98" s="45" t="s">
        <v>16</v>
      </c>
      <c r="E98" s="45"/>
      <c r="F98" s="45"/>
      <c r="G98" s="45"/>
      <c r="H98" s="45"/>
      <c r="I98" s="45"/>
    </row>
    <row r="102" spans="2:9" ht="16.5" x14ac:dyDescent="0.3">
      <c r="B102" s="2"/>
      <c r="C102" s="2"/>
      <c r="D102" s="2"/>
      <c r="E102" s="2"/>
      <c r="F102" s="2"/>
      <c r="G102" s="2"/>
      <c r="H102" s="2"/>
      <c r="I102" s="2"/>
    </row>
    <row r="103" spans="2:9" ht="23.25" customHeight="1" x14ac:dyDescent="0.25">
      <c r="B103" s="14" t="s">
        <v>1</v>
      </c>
      <c r="C103" s="11" t="s">
        <v>2</v>
      </c>
      <c r="D103" s="11" t="s">
        <v>3</v>
      </c>
      <c r="E103" s="11" t="s">
        <v>4</v>
      </c>
      <c r="F103" s="11" t="s">
        <v>5</v>
      </c>
      <c r="G103" s="11" t="s">
        <v>4</v>
      </c>
      <c r="H103" s="11" t="s">
        <v>6</v>
      </c>
      <c r="I103" s="11" t="s">
        <v>4</v>
      </c>
    </row>
    <row r="104" spans="2:9" ht="6" customHeight="1" x14ac:dyDescent="0.3">
      <c r="B104" s="4"/>
      <c r="C104" s="4"/>
      <c r="D104" s="4"/>
      <c r="E104" s="4"/>
      <c r="F104" s="4"/>
      <c r="G104" s="4"/>
      <c r="H104" s="4"/>
      <c r="I104" s="4"/>
    </row>
    <row r="105" spans="2:9" ht="18" customHeight="1" x14ac:dyDescent="0.25">
      <c r="B105" s="17" t="s">
        <v>7</v>
      </c>
      <c r="C105" s="18">
        <f>+C106+C107+C108+C109</f>
        <v>82030618643</v>
      </c>
      <c r="D105" s="18">
        <f>+D106+D107+D108+D109</f>
        <v>60905214581.549995</v>
      </c>
      <c r="E105" s="19">
        <f>+D105/C105</f>
        <v>0.74246928267859991</v>
      </c>
      <c r="F105" s="18">
        <f>+F106+F107+F108+F109</f>
        <v>41455356918.349991</v>
      </c>
      <c r="G105" s="19">
        <f>+F105/C105</f>
        <v>0.50536443103964745</v>
      </c>
      <c r="H105" s="18">
        <f>+H106+H107+H108+H109</f>
        <v>41370525937.049995</v>
      </c>
      <c r="I105" s="19">
        <f>+H105/C105</f>
        <v>0.5043302930226079</v>
      </c>
    </row>
    <row r="106" spans="2:9" ht="18" customHeight="1" x14ac:dyDescent="0.3">
      <c r="B106" s="23" t="s">
        <v>8</v>
      </c>
      <c r="C106" s="24">
        <v>24014133333</v>
      </c>
      <c r="D106" s="24">
        <v>17221062592</v>
      </c>
      <c r="E106" s="25">
        <f>+D106/C106</f>
        <v>0.71712196951680018</v>
      </c>
      <c r="F106" s="24">
        <v>17221062382</v>
      </c>
      <c r="G106" s="25">
        <f t="shared" ref="G106:G109" si="16">+F106/C106</f>
        <v>0.7171219607719499</v>
      </c>
      <c r="H106" s="24">
        <v>17172988135</v>
      </c>
      <c r="I106" s="26">
        <f t="shared" ref="I106" si="17">+H106/C106</f>
        <v>0.71512004605225699</v>
      </c>
    </row>
    <row r="107" spans="2:9" ht="18" customHeight="1" x14ac:dyDescent="0.3">
      <c r="B107" s="27" t="s">
        <v>13</v>
      </c>
      <c r="C107" s="28">
        <v>11406258139</v>
      </c>
      <c r="D107" s="28">
        <v>9959205200.5599995</v>
      </c>
      <c r="E107" s="29">
        <f t="shared" ref="E107:E108" si="18">+D107/C107</f>
        <v>0.87313517537427354</v>
      </c>
      <c r="F107" s="28">
        <v>6397879619.4899998</v>
      </c>
      <c r="G107" s="29">
        <f t="shared" si="16"/>
        <v>0.56090959379698113</v>
      </c>
      <c r="H107" s="28">
        <v>6361122885.1899996</v>
      </c>
      <c r="I107" s="30">
        <f>+H107/C107</f>
        <v>0.55768708788381727</v>
      </c>
    </row>
    <row r="108" spans="2:9" ht="18" customHeight="1" x14ac:dyDescent="0.3">
      <c r="B108" s="27" t="s">
        <v>14</v>
      </c>
      <c r="C108" s="28">
        <v>46426818643</v>
      </c>
      <c r="D108" s="28">
        <v>33541538261.68</v>
      </c>
      <c r="E108" s="29">
        <f t="shared" si="18"/>
        <v>0.72246040633536335</v>
      </c>
      <c r="F108" s="28">
        <v>17653006389.549999</v>
      </c>
      <c r="G108" s="29">
        <f t="shared" si="16"/>
        <v>0.38023295382983624</v>
      </c>
      <c r="H108" s="28">
        <v>17653006389.549999</v>
      </c>
      <c r="I108" s="30">
        <f t="shared" ref="I108:I109" si="19">+H108/C108</f>
        <v>0.38023295382983624</v>
      </c>
    </row>
    <row r="109" spans="2:9" ht="30" customHeight="1" x14ac:dyDescent="0.25">
      <c r="B109" s="34" t="s">
        <v>15</v>
      </c>
      <c r="C109" s="39">
        <v>183408528</v>
      </c>
      <c r="D109" s="39">
        <v>183408527.31</v>
      </c>
      <c r="E109" s="40">
        <f>+D109/C109</f>
        <v>0.9999999962379067</v>
      </c>
      <c r="F109" s="39">
        <v>183408527.31</v>
      </c>
      <c r="G109" s="40">
        <f t="shared" si="16"/>
        <v>0.9999999962379067</v>
      </c>
      <c r="H109" s="39">
        <v>183408527.31</v>
      </c>
      <c r="I109" s="41">
        <f t="shared" si="19"/>
        <v>0.9999999962379067</v>
      </c>
    </row>
    <row r="110" spans="2:9" ht="18" customHeight="1" x14ac:dyDescent="0.25">
      <c r="B110" s="17" t="s">
        <v>10</v>
      </c>
      <c r="C110" s="18">
        <v>9171272524</v>
      </c>
      <c r="D110" s="18">
        <v>3641410682</v>
      </c>
      <c r="E110" s="19">
        <f>+D110/C110</f>
        <v>0.39704530341573785</v>
      </c>
      <c r="F110" s="18">
        <v>1028238066</v>
      </c>
      <c r="G110" s="19">
        <f>+F110/C110</f>
        <v>0.11211509235051491</v>
      </c>
      <c r="H110" s="18">
        <v>1028238066</v>
      </c>
      <c r="I110" s="19">
        <f>+H110/C110</f>
        <v>0.11211509235051491</v>
      </c>
    </row>
    <row r="111" spans="2:9" ht="6" customHeight="1" x14ac:dyDescent="0.3">
      <c r="B111" s="4"/>
      <c r="C111" s="4"/>
      <c r="D111" s="4"/>
      <c r="E111" s="6"/>
      <c r="F111" s="4"/>
      <c r="G111" s="6"/>
      <c r="H111" s="4"/>
      <c r="I111" s="6"/>
    </row>
    <row r="112" spans="2:9" ht="18" customHeight="1" x14ac:dyDescent="0.25">
      <c r="B112" s="20" t="s">
        <v>11</v>
      </c>
      <c r="C112" s="21">
        <f>+C110+C105</f>
        <v>91201891167</v>
      </c>
      <c r="D112" s="21">
        <f>+D110+D105</f>
        <v>64546625263.549995</v>
      </c>
      <c r="E112" s="22">
        <f>+D112/C112</f>
        <v>0.70773340813030416</v>
      </c>
      <c r="F112" s="21">
        <f>+F110+F105</f>
        <v>42483594984.349991</v>
      </c>
      <c r="G112" s="22">
        <f>+F112/C112</f>
        <v>0.46581923292092903</v>
      </c>
      <c r="H112" s="21">
        <f>+H110+H105</f>
        <v>42398764003.049995</v>
      </c>
      <c r="I112" s="22">
        <f>+H112/C112</f>
        <v>0.46488908794022177</v>
      </c>
    </row>
    <row r="115" spans="2:9" x14ac:dyDescent="0.25">
      <c r="F115" s="16"/>
    </row>
    <row r="119" spans="2:9" ht="24" x14ac:dyDescent="0.35">
      <c r="D119" s="45" t="s">
        <v>16</v>
      </c>
      <c r="E119" s="45"/>
      <c r="F119" s="45"/>
      <c r="G119" s="45"/>
      <c r="H119" s="45"/>
      <c r="I119" s="45"/>
    </row>
    <row r="123" spans="2:9" ht="16.5" x14ac:dyDescent="0.3">
      <c r="B123" s="2"/>
      <c r="C123" s="2"/>
      <c r="D123" s="2"/>
      <c r="E123" s="2"/>
      <c r="F123" s="2"/>
      <c r="G123" s="2"/>
      <c r="H123" s="2"/>
      <c r="I123" s="2"/>
    </row>
    <row r="124" spans="2:9" ht="18" customHeight="1" x14ac:dyDescent="0.25">
      <c r="B124" s="14" t="s">
        <v>1</v>
      </c>
      <c r="C124" s="11" t="s">
        <v>2</v>
      </c>
      <c r="D124" s="11" t="s">
        <v>3</v>
      </c>
      <c r="E124" s="11" t="s">
        <v>4</v>
      </c>
      <c r="F124" s="11" t="s">
        <v>5</v>
      </c>
      <c r="G124" s="11" t="s">
        <v>4</v>
      </c>
      <c r="H124" s="11" t="s">
        <v>6</v>
      </c>
      <c r="I124" s="11" t="s">
        <v>4</v>
      </c>
    </row>
    <row r="125" spans="2:9" ht="6" customHeight="1" x14ac:dyDescent="0.3">
      <c r="B125" s="4"/>
      <c r="C125" s="4"/>
      <c r="D125" s="4"/>
      <c r="E125" s="4"/>
      <c r="F125" s="4"/>
      <c r="G125" s="4"/>
      <c r="H125" s="4"/>
      <c r="I125" s="4"/>
    </row>
    <row r="126" spans="2:9" ht="18" customHeight="1" x14ac:dyDescent="0.25">
      <c r="B126" s="17" t="s">
        <v>7</v>
      </c>
      <c r="C126" s="18">
        <f>+C127+C128+C129+C130</f>
        <v>844490600000</v>
      </c>
      <c r="D126" s="18">
        <f>+D127+D128+D129+D130</f>
        <v>743666190723.12</v>
      </c>
      <c r="E126" s="19">
        <f>+D126/C126</f>
        <v>0.88060919887458777</v>
      </c>
      <c r="F126" s="18">
        <f>+F127+F128+F129+F130</f>
        <v>482938770571.93994</v>
      </c>
      <c r="G126" s="19">
        <f>+F126/C126</f>
        <v>0.57186991847149027</v>
      </c>
      <c r="H126" s="18">
        <f>+H127+H128+H129+H130</f>
        <v>476644313969.12</v>
      </c>
      <c r="I126" s="19">
        <f>+H126/C126</f>
        <v>0.56441636410058327</v>
      </c>
    </row>
    <row r="127" spans="2:9" ht="18" customHeight="1" x14ac:dyDescent="0.3">
      <c r="B127" s="23" t="s">
        <v>8</v>
      </c>
      <c r="C127" s="24">
        <v>20819700000</v>
      </c>
      <c r="D127" s="24">
        <v>14972179178</v>
      </c>
      <c r="E127" s="25">
        <f>+D127/C127</f>
        <v>0.71913520262059494</v>
      </c>
      <c r="F127" s="24">
        <v>14953206862</v>
      </c>
      <c r="G127" s="25">
        <f t="shared" ref="G127:G130" si="20">+F127/C127</f>
        <v>0.71822393511914195</v>
      </c>
      <c r="H127" s="24">
        <v>14953206862</v>
      </c>
      <c r="I127" s="26">
        <f t="shared" ref="I127" si="21">+H127/C127</f>
        <v>0.71822393511914195</v>
      </c>
    </row>
    <row r="128" spans="2:9" ht="18" customHeight="1" x14ac:dyDescent="0.3">
      <c r="B128" s="27" t="s">
        <v>13</v>
      </c>
      <c r="C128" s="28">
        <v>90369378799</v>
      </c>
      <c r="D128" s="28">
        <v>70881323178.800003</v>
      </c>
      <c r="E128" s="29">
        <f t="shared" ref="E128:E129" si="22">+D128/C128</f>
        <v>0.78435111672566193</v>
      </c>
      <c r="F128" s="28">
        <v>32947112532.720001</v>
      </c>
      <c r="G128" s="29">
        <f t="shared" si="20"/>
        <v>0.36458270456855885</v>
      </c>
      <c r="H128" s="28">
        <v>32945228831.119999</v>
      </c>
      <c r="I128" s="30">
        <f>+H128/C128</f>
        <v>0.36456186010083053</v>
      </c>
    </row>
    <row r="129" spans="2:9" ht="18" customHeight="1" x14ac:dyDescent="0.3">
      <c r="B129" s="27" t="s">
        <v>14</v>
      </c>
      <c r="C129" s="28">
        <v>732067321201</v>
      </c>
      <c r="D129" s="28">
        <v>656595682681.31995</v>
      </c>
      <c r="E129" s="29">
        <f t="shared" si="22"/>
        <v>0.89690615011217223</v>
      </c>
      <c r="F129" s="28">
        <v>433821761292.21997</v>
      </c>
      <c r="G129" s="29">
        <f t="shared" si="20"/>
        <v>0.59259817878567445</v>
      </c>
      <c r="H129" s="28">
        <v>427529188391</v>
      </c>
      <c r="I129" s="30">
        <f t="shared" ref="I129:I130" si="23">+H129/C129</f>
        <v>0.58400255824780289</v>
      </c>
    </row>
    <row r="130" spans="2:9" ht="30" customHeight="1" x14ac:dyDescent="0.25">
      <c r="B130" s="34" t="s">
        <v>15</v>
      </c>
      <c r="C130" s="39">
        <v>1234200000</v>
      </c>
      <c r="D130" s="39">
        <v>1217005685</v>
      </c>
      <c r="E130" s="40">
        <f>+D130/C130</f>
        <v>0.98606845324906822</v>
      </c>
      <c r="F130" s="39">
        <v>1216689885</v>
      </c>
      <c r="G130" s="40">
        <f t="shared" si="20"/>
        <v>0.98581257899854158</v>
      </c>
      <c r="H130" s="39">
        <v>1216689885</v>
      </c>
      <c r="I130" s="41">
        <f t="shared" si="23"/>
        <v>0.98581257899854158</v>
      </c>
    </row>
    <row r="131" spans="2:9" ht="18" customHeight="1" x14ac:dyDescent="0.25">
      <c r="B131" s="17" t="s">
        <v>10</v>
      </c>
      <c r="C131" s="18">
        <v>379254440000</v>
      </c>
      <c r="D131" s="18">
        <v>238499806766.42001</v>
      </c>
      <c r="E131" s="19">
        <f>+D131/C131</f>
        <v>0.62886490337837575</v>
      </c>
      <c r="F131" s="18">
        <v>35962767130.050003</v>
      </c>
      <c r="G131" s="19">
        <f>+F131/C131</f>
        <v>9.4824907336747338E-2</v>
      </c>
      <c r="H131" s="18">
        <v>34195075153.93</v>
      </c>
      <c r="I131" s="19">
        <f>+H131/C131</f>
        <v>9.0163941532049041E-2</v>
      </c>
    </row>
    <row r="132" spans="2:9" s="38" customFormat="1" ht="6" customHeight="1" x14ac:dyDescent="0.25">
      <c r="B132" s="35"/>
      <c r="C132" s="36"/>
      <c r="D132" s="36"/>
      <c r="E132" s="37"/>
      <c r="F132" s="36"/>
      <c r="G132" s="37"/>
      <c r="H132" s="36"/>
      <c r="I132" s="37"/>
    </row>
    <row r="133" spans="2:9" ht="18" customHeight="1" x14ac:dyDescent="0.25">
      <c r="B133" s="7" t="s">
        <v>11</v>
      </c>
      <c r="C133" s="8">
        <f>+C126+C131</f>
        <v>1223745040000</v>
      </c>
      <c r="D133" s="8">
        <f>+D126+D131</f>
        <v>982165997489.54004</v>
      </c>
      <c r="E133" s="9">
        <f>+D133/C133</f>
        <v>0.80259038066421096</v>
      </c>
      <c r="F133" s="8">
        <f>+F126+F131</f>
        <v>518901537701.98993</v>
      </c>
      <c r="G133" s="9">
        <f>+F133/C133</f>
        <v>0.42402748999251505</v>
      </c>
      <c r="H133" s="8">
        <f>+H126+H131</f>
        <v>510839389123.04999</v>
      </c>
      <c r="I133" s="9">
        <f>+H133/C133</f>
        <v>0.4174393949928083</v>
      </c>
    </row>
  </sheetData>
  <mergeCells count="7">
    <mergeCell ref="D119:I119"/>
    <mergeCell ref="D8:I8"/>
    <mergeCell ref="D32:I32"/>
    <mergeCell ref="D53:I53"/>
    <mergeCell ref="D75:I75"/>
    <mergeCell ref="D98:I98"/>
    <mergeCell ref="B12:I12"/>
  </mergeCells>
  <pageMargins left="0.7" right="0.7" top="0.75" bottom="0.75" header="0.3" footer="0.3"/>
  <pageSetup paperSize="9" orientation="portrait" r:id="rId1"/>
  <ignoredErrors>
    <ignoredError sqref="G16 E16:E19 G17:G20 E23:G23 E22 E133 G22 E24 G38 G43:G45 E60:G60 E67 G65:G67 E81 G81 G87 G89 E89 E105:G105 G110 E112:G112 E126:H126 G131 G133 E21 E38 G21 E45 G24" formula="1"/>
    <ignoredError sqref="E20" evalError="1" formula="1"/>
  </ignoredError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A32B00B1C33AD4EA84353F89A0064FA" ma:contentTypeVersion="2" ma:contentTypeDescription="Crear nuevo documento." ma:contentTypeScope="" ma:versionID="5c2b1e08d81a064d52cf7a4b1b157c21">
  <xsd:schema xmlns:xsd="http://www.w3.org/2001/XMLSchema" xmlns:xs="http://www.w3.org/2001/XMLSchema" xmlns:p="http://schemas.microsoft.com/office/2006/metadata/properties" xmlns:ns2="c0be8936-52a6-483a-8244-753b4d7ec91d" xmlns:ns3="ed8180cd-ac85-4e2b-8cde-da93f524e630" xmlns:ns4="81cc8fc0-8d1e-4295-8f37-5d076116407c" targetNamespace="http://schemas.microsoft.com/office/2006/metadata/properties" ma:root="true" ma:fieldsID="4a8a132bfe198da40de5938ccb8c7347" ns2:_="" ns3:_="" ns4:_="">
    <xsd:import namespace="c0be8936-52a6-483a-8244-753b4d7ec91d"/>
    <xsd:import namespace="ed8180cd-ac85-4e2b-8cde-da93f524e630"/>
    <xsd:import namespace="81cc8fc0-8d1e-4295-8f37-5d076116407c"/>
    <xsd:element name="properties">
      <xsd:complexType>
        <xsd:sequence>
          <xsd:element name="documentManagement">
            <xsd:complexType>
              <xsd:all>
                <xsd:element ref="ns2:Anio" minOccurs="0"/>
                <xsd:element ref="ns3:MJCategoriaPresupuesto" minOccurs="0"/>
                <xsd:element ref="ns4:_dlc_DocId" minOccurs="0"/>
                <xsd:element ref="ns4:_dlc_DocIdUrl" minOccurs="0"/>
                <xsd:element ref="ns4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0be8936-52a6-483a-8244-753b4d7ec91d" elementFormDefault="qualified">
    <xsd:import namespace="http://schemas.microsoft.com/office/2006/documentManagement/types"/>
    <xsd:import namespace="http://schemas.microsoft.com/office/infopath/2007/PartnerControls"/>
    <xsd:element name="Anio" ma:index="8" nillable="true" ma:displayName="Año" ma:internalName="Anio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d8180cd-ac85-4e2b-8cde-da93f524e630" elementFormDefault="qualified">
    <xsd:import namespace="http://schemas.microsoft.com/office/2006/documentManagement/types"/>
    <xsd:import namespace="http://schemas.microsoft.com/office/infopath/2007/PartnerControls"/>
    <xsd:element name="MJCategoriaPresupuesto" ma:index="9" nillable="true" ma:displayName="Categoria" ma:default="Apropiación presupuestal" ma:format="Dropdown" ma:internalName="MJCategoriaPresupuesto">
      <xsd:simpleType>
        <xsd:restriction base="dms:Choice">
          <xsd:enumeration value="Apropiación presupuestal"/>
          <xsd:enumeration value="Informes de ejecución presupuestal"/>
          <xsd:enumeration value="Ejecución Presupuestal"/>
          <xsd:enumeration value="Reserva Presupuestal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cc8fc0-8d1e-4295-8f37-5d076116407c" elementFormDefault="qualified">
    <xsd:import namespace="http://schemas.microsoft.com/office/2006/documentManagement/types"/>
    <xsd:import namespace="http://schemas.microsoft.com/office/infopath/2007/PartnerControls"/>
    <xsd:element name="_dlc_DocId" ma:index="10" nillable="true" ma:displayName="Valor de Id. de documento" ma:description="El valor del identificador de documento asignado a este elemento." ma:internalName="_dlc_DocId" ma:readOnly="true">
      <xsd:simpleType>
        <xsd:restriction base="dms:Text"/>
      </xsd:simpleType>
    </xsd:element>
    <xsd:element name="_dlc_DocIdUrl" ma:index="11" nillable="true" ma:displayName="Id. de documento" ma:description="Vínculo permanente a este documento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2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JCategoriaPresupuesto xmlns="ed8180cd-ac85-4e2b-8cde-da93f524e630">Ejecución Presupuestal</MJCategoriaPresupuesto>
    <Anio xmlns="c0be8936-52a6-483a-8244-753b4d7ec91d">2020</Anio>
    <_dlc_DocId xmlns="81cc8fc0-8d1e-4295-8f37-5d076116407c">2TV4CCKVFCYA-94321226-93</_dlc_DocId>
    <_dlc_DocIdUrl xmlns="81cc8fc0-8d1e-4295-8f37-5d076116407c">
      <Url>https://www.minjusticia.gov.co/ministerio/_layouts/15/DocIdRedir.aspx?ID=2TV4CCKVFCYA-94321226-93</Url>
      <Description>2TV4CCKVFCYA-94321226-93</Description>
    </_dlc_DocIdUrl>
  </documentManagement>
</p:properties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7C9177C3-DFBE-4E3F-8919-9DB4D0EF0D7F}"/>
</file>

<file path=customXml/itemProps2.xml><?xml version="1.0" encoding="utf-8"?>
<ds:datastoreItem xmlns:ds="http://schemas.openxmlformats.org/officeDocument/2006/customXml" ds:itemID="{32432126-EF28-44BC-B5DB-D0209EA805CF}"/>
</file>

<file path=customXml/itemProps3.xml><?xml version="1.0" encoding="utf-8"?>
<ds:datastoreItem xmlns:ds="http://schemas.openxmlformats.org/officeDocument/2006/customXml" ds:itemID="{38223108-4A56-4F84-8BAF-41F1F1CAF28C}"/>
</file>

<file path=customXml/itemProps4.xml><?xml version="1.0" encoding="utf-8"?>
<ds:datastoreItem xmlns:ds="http://schemas.openxmlformats.org/officeDocument/2006/customXml" ds:itemID="{229B5B26-2BCA-43BB-B04E-265DA05062D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 YORGETH RONCANCIO ENCISO</dc:creator>
  <cp:lastModifiedBy>ADRIANA</cp:lastModifiedBy>
  <cp:lastPrinted>2018-11-01T21:31:39Z</cp:lastPrinted>
  <dcterms:created xsi:type="dcterms:W3CDTF">2018-02-21T20:39:46Z</dcterms:created>
  <dcterms:modified xsi:type="dcterms:W3CDTF">2020-11-04T21:55:34Z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0x0101009A32B00B1C33AD4EA84353F89A0064FA</vt:lpwstr>
  </property>
  <property fmtid="{D5CDD505-2E9C-101B-9397-08002B2CF9AE}" pid="3" name="_dlc_DocIdItemGuid">
    <vt:lpwstr>ce4dff6e-b00d-4e6a-953a-86fb8ba68e57</vt:lpwstr>
  </property>
</Properties>
</file>