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\Documents\MINJUSTICIA\Informe  de gestion Minjusticia\2021\Presupuesto 2021\INFORMES PARA PUBLICAR Y MINHACIENDA\PUBLICACIONES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C17" i="1" l="1"/>
  <c r="H22" i="1" l="1"/>
  <c r="E87" i="1" l="1"/>
  <c r="E39" i="1"/>
  <c r="G39" i="1"/>
  <c r="D22" i="1"/>
  <c r="F21" i="1"/>
  <c r="H21" i="1"/>
  <c r="H20" i="1"/>
  <c r="H18" i="1"/>
  <c r="H17" i="1"/>
  <c r="I17" i="1" s="1"/>
  <c r="F20" i="1"/>
  <c r="F19" i="1"/>
  <c r="F18" i="1"/>
  <c r="F17" i="1"/>
  <c r="G17" i="1" s="1"/>
  <c r="D17" i="1"/>
  <c r="E17" i="1" s="1"/>
  <c r="D18" i="1"/>
  <c r="D19" i="1"/>
  <c r="D20" i="1"/>
  <c r="D21" i="1"/>
  <c r="C22" i="1"/>
  <c r="I22" i="1" s="1"/>
  <c r="C21" i="1"/>
  <c r="C19" i="1"/>
  <c r="C18" i="1"/>
  <c r="H126" i="1"/>
  <c r="H133" i="1" s="1"/>
  <c r="F126" i="1"/>
  <c r="F133" i="1" s="1"/>
  <c r="D126" i="1"/>
  <c r="D133" i="1" s="1"/>
  <c r="C126" i="1"/>
  <c r="C133" i="1" s="1"/>
  <c r="H105" i="1"/>
  <c r="F105" i="1"/>
  <c r="F112" i="1" s="1"/>
  <c r="D105" i="1"/>
  <c r="D112" i="1" s="1"/>
  <c r="C105" i="1"/>
  <c r="C112" i="1" s="1"/>
  <c r="F60" i="1"/>
  <c r="G60" i="1" s="1"/>
  <c r="D60" i="1"/>
  <c r="D67" i="1" s="1"/>
  <c r="C60" i="1"/>
  <c r="C67" i="1" s="1"/>
  <c r="H38" i="1"/>
  <c r="H45" i="1" s="1"/>
  <c r="F38" i="1"/>
  <c r="F45" i="1" s="1"/>
  <c r="D38" i="1"/>
  <c r="D45" i="1" s="1"/>
  <c r="C38" i="1"/>
  <c r="C45" i="1" s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E127" i="1"/>
  <c r="E128" i="1"/>
  <c r="G131" i="1"/>
  <c r="I131" i="1"/>
  <c r="I106" i="1"/>
  <c r="I85" i="1"/>
  <c r="E85" i="1"/>
  <c r="G87" i="1"/>
  <c r="G106" i="1"/>
  <c r="I127" i="1"/>
  <c r="G85" i="1"/>
  <c r="E82" i="1"/>
  <c r="E131" i="1"/>
  <c r="G107" i="1"/>
  <c r="E110" i="1"/>
  <c r="G129" i="1"/>
  <c r="E108" i="1"/>
  <c r="E129" i="1"/>
  <c r="E106" i="1"/>
  <c r="G43" i="1"/>
  <c r="G65" i="1"/>
  <c r="I107" i="1"/>
  <c r="I82" i="1"/>
  <c r="E43" i="1"/>
  <c r="I110" i="1"/>
  <c r="G110" i="1"/>
  <c r="F22" i="1"/>
  <c r="I43" i="1"/>
  <c r="I87" i="1"/>
  <c r="E63" i="1"/>
  <c r="I65" i="1"/>
  <c r="G63" i="1"/>
  <c r="E84" i="1"/>
  <c r="G108" i="1"/>
  <c r="I108" i="1"/>
  <c r="I84" i="1"/>
  <c r="G82" i="1"/>
  <c r="E107" i="1"/>
  <c r="E65" i="1"/>
  <c r="G84" i="1"/>
  <c r="G83" i="1"/>
  <c r="E83" i="1"/>
  <c r="D81" i="1"/>
  <c r="D89" i="1" s="1"/>
  <c r="H81" i="1"/>
  <c r="H89" i="1" s="1"/>
  <c r="F81" i="1"/>
  <c r="F89" i="1" s="1"/>
  <c r="I61" i="1"/>
  <c r="E40" i="1"/>
  <c r="G61" i="1"/>
  <c r="C81" i="1"/>
  <c r="C89" i="1" s="1"/>
  <c r="E61" i="1"/>
  <c r="I83" i="1"/>
  <c r="E41" i="1"/>
  <c r="I40" i="1"/>
  <c r="G62" i="1"/>
  <c r="I41" i="1"/>
  <c r="E62" i="1"/>
  <c r="G41" i="1"/>
  <c r="I62" i="1"/>
  <c r="I39" i="1"/>
  <c r="C20" i="1"/>
  <c r="I63" i="1"/>
  <c r="H60" i="1"/>
  <c r="H19" i="1"/>
  <c r="I19" i="1" s="1"/>
  <c r="G22" i="1" l="1"/>
  <c r="E21" i="1"/>
  <c r="E105" i="1"/>
  <c r="F67" i="1"/>
  <c r="G67" i="1" s="1"/>
  <c r="G105" i="1"/>
  <c r="G126" i="1"/>
  <c r="E126" i="1"/>
  <c r="E20" i="1"/>
  <c r="I20" i="1"/>
  <c r="E22" i="1"/>
  <c r="G112" i="1"/>
  <c r="G21" i="1"/>
  <c r="E112" i="1"/>
  <c r="I105" i="1"/>
  <c r="H112" i="1"/>
  <c r="I112" i="1" s="1"/>
  <c r="G20" i="1"/>
  <c r="C16" i="1"/>
  <c r="C24" i="1" s="1"/>
  <c r="E19" i="1"/>
  <c r="G19" i="1"/>
  <c r="I18" i="1"/>
  <c r="E81" i="1"/>
  <c r="G81" i="1"/>
  <c r="E60" i="1"/>
  <c r="D16" i="1"/>
  <c r="D24" i="1" s="1"/>
  <c r="I60" i="1"/>
  <c r="E18" i="1"/>
  <c r="E38" i="1"/>
  <c r="I126" i="1"/>
  <c r="I133" i="1"/>
  <c r="G133" i="1"/>
  <c r="E133" i="1"/>
  <c r="G18" i="1"/>
  <c r="I21" i="1"/>
  <c r="H16" i="1"/>
  <c r="H24" i="1" s="1"/>
  <c r="I81" i="1"/>
  <c r="I89" i="1"/>
  <c r="G89" i="1"/>
  <c r="E89" i="1"/>
  <c r="H67" i="1"/>
  <c r="I67" i="1" s="1"/>
  <c r="F16" i="1"/>
  <c r="F24" i="1" s="1"/>
  <c r="E67" i="1"/>
  <c r="E45" i="1"/>
  <c r="G38" i="1"/>
  <c r="G45" i="1"/>
  <c r="I45" i="1"/>
  <c r="I38" i="1"/>
  <c r="G24" i="1" l="1"/>
  <c r="I24" i="1"/>
  <c r="E24" i="1"/>
  <c r="E16" i="1"/>
  <c r="G16" i="1"/>
  <c r="I16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<sst xmlns="http://schemas.openxmlformats.org/spreadsheetml/2006/main" count="99" uniqueCount="17">
  <si>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</si>
  <si>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</si>
  <si>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</si>
  <si>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</si>
  <si>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</si>
  <si>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</si>
  <si>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</si>
  <si>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</si>
  <si>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</si>
  <si>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</si>
  <si>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</si>
  <si>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</si>
  <si>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</si>
  <si>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</si>
  <si>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</si>
  <si>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</si>
  <si>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28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</si>
</sst>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9" fontId="5" fillId="0" borderId="5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117</xdr:row>
      <xdr:rowOff>176893</xdr:rowOff>
    </xdr:from>
    <xdr:to>
      <xdr:col>2</xdr:col>
      <xdr:colOff>465935</xdr:colOff>
      <xdr:row>121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071" y="24492857"/>
          <a:ext cx="3445900" cy="69396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1</xdr:row>
      <xdr:rowOff>95250</xdr:rowOff>
    </xdr:from>
    <xdr:to>
      <xdr:col>1</xdr:col>
      <xdr:colOff>1945822</xdr:colOff>
      <xdr:row>9</xdr:row>
      <xdr:rowOff>149679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000126" y="285750"/>
          <a:ext cx="1707696" cy="1687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3"/>
  <sheetViews>
    <sheetView showGridLines="0" tabSelected="1" zoomScale="84" zoomScaleNormal="84" workbookViewId="0">
      <selection activeCell="C133" sqref="C133"/>
    </sheetView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5" t="s">
        <v>16</v>
      </c>
      <c r="E8" s="45"/>
      <c r="F8" s="45"/>
      <c r="G8" s="45"/>
      <c r="H8" s="45"/>
      <c r="I8" s="45"/>
    </row>
    <row r="12" spans="2:9" s="15" customFormat="1" ht="21" customHeight="1" x14ac:dyDescent="0.35">
      <c r="B12" s="46" t="s">
        <v>0</v>
      </c>
      <c r="C12" s="46"/>
      <c r="D12" s="46"/>
      <c r="E12" s="46"/>
      <c r="F12" s="46"/>
      <c r="G12" s="46"/>
      <c r="H12" s="46"/>
      <c r="I12" s="46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2979667649000</v>
      </c>
      <c r="D16" s="18">
        <f>+D17+D18+D19+D20+D21</f>
        <v>475223686386.29999</v>
      </c>
      <c r="E16" s="19">
        <f>+D16/C16</f>
        <v>0.15948882303896839</v>
      </c>
      <c r="F16" s="18">
        <f>+F17+F18+F19+F20+F21</f>
        <v>213228409810.79001</v>
      </c>
      <c r="G16" s="19">
        <f>+F16/C16</f>
        <v>7.1561138666707061E-2</v>
      </c>
      <c r="H16" s="18">
        <f>+H17+H18+H19+H20+H21</f>
        <v>203997498698.79001</v>
      </c>
      <c r="I16" s="19">
        <f>+H16/C16</f>
        <v>6.8463171980691601E-2</v>
      </c>
    </row>
    <row r="17" spans="2:9" s="1" customFormat="1" ht="18" customHeight="1" x14ac:dyDescent="0.3">
      <c r="B17" s="23" t="s">
        <v>8</v>
      </c>
      <c r="C17" s="24">
        <f>+C39+C61+C82+C106+C127</f>
        <v>1331573500000</v>
      </c>
      <c r="D17" s="24">
        <f t="shared" ref="C17:D19" si="0">+D39+D61+D82+D106+D127</f>
        <v>157365530584</v>
      </c>
      <c r="E17" s="25">
        <f>+D17/C17</f>
        <v>0.11818013093832222</v>
      </c>
      <c r="F17" s="24">
        <f>+F39+F61+F82+F106+F127</f>
        <v>156201095536</v>
      </c>
      <c r="G17" s="25">
        <f t="shared" ref="G17:G21" si="1">+F17/C17</f>
        <v>0.11730565044738424</v>
      </c>
      <c r="H17" s="24">
        <f>+H39+H61+H82+H106+H127</f>
        <v>151664749818</v>
      </c>
      <c r="I17" s="26">
        <f t="shared" ref="I17:I21" si="2">+H17/C17</f>
        <v>0.11389889466709874</v>
      </c>
    </row>
    <row r="18" spans="2:9" s="1" customFormat="1" ht="18" customHeight="1" x14ac:dyDescent="0.3">
      <c r="B18" s="27" t="s">
        <v>13</v>
      </c>
      <c r="C18" s="28">
        <f t="shared" si="0"/>
        <v>409233300000</v>
      </c>
      <c r="D18" s="28">
        <f t="shared" si="0"/>
        <v>139499410854.29999</v>
      </c>
      <c r="E18" s="29">
        <f t="shared" ref="E18:E19" si="3">+D18/C18</f>
        <v>0.34087991093173498</v>
      </c>
      <c r="F18" s="28">
        <f>+F40+F62+F83+F107+F128</f>
        <v>18535247826.790001</v>
      </c>
      <c r="G18" s="29">
        <f t="shared" si="1"/>
        <v>4.5292618725773295E-2</v>
      </c>
      <c r="H18" s="28">
        <f>+H40+H62+H83+H107+H128</f>
        <v>17840315559.790001</v>
      </c>
      <c r="I18" s="30">
        <f>+H18/C18</f>
        <v>4.3594486469673899E-2</v>
      </c>
    </row>
    <row r="19" spans="2:9" s="1" customFormat="1" ht="18" customHeight="1" x14ac:dyDescent="0.3">
      <c r="B19" s="27" t="s">
        <v>14</v>
      </c>
      <c r="C19" s="28">
        <f t="shared" si="0"/>
        <v>1102490499000</v>
      </c>
      <c r="D19" s="28">
        <f t="shared" si="0"/>
        <v>155206732118</v>
      </c>
      <c r="E19" s="29">
        <f t="shared" si="3"/>
        <v>0.14077829446945647</v>
      </c>
      <c r="F19" s="28">
        <f>+F41+F63+F84+F108+F129</f>
        <v>30662748212</v>
      </c>
      <c r="G19" s="29">
        <f t="shared" si="1"/>
        <v>2.7812256196141603E-2</v>
      </c>
      <c r="H19" s="28">
        <f>+H41+H63+H84+H108+H129</f>
        <v>26749884978</v>
      </c>
      <c r="I19" s="30">
        <f t="shared" si="2"/>
        <v>2.4263143312584681E-2</v>
      </c>
    </row>
    <row r="20" spans="2:9" s="1" customFormat="1" ht="18" customHeight="1" x14ac:dyDescent="0.3">
      <c r="B20" s="31" t="s">
        <v>9</v>
      </c>
      <c r="C20" s="28">
        <f>+C85</f>
        <v>105467400000</v>
      </c>
      <c r="D20" s="28">
        <f>+D85</f>
        <v>15149085433</v>
      </c>
      <c r="E20" s="32">
        <f>+D20/C20</f>
        <v>0.14363761155579829</v>
      </c>
      <c r="F20" s="28">
        <f>+F85</f>
        <v>0</v>
      </c>
      <c r="G20" s="32">
        <f t="shared" si="1"/>
        <v>0</v>
      </c>
      <c r="H20" s="28">
        <f>+H85</f>
        <v>0</v>
      </c>
      <c r="I20" s="33">
        <f t="shared" si="2"/>
        <v>0</v>
      </c>
    </row>
    <row r="21" spans="2:9" s="1" customFormat="1" ht="30" customHeight="1" x14ac:dyDescent="0.25">
      <c r="B21" s="34" t="s">
        <v>15</v>
      </c>
      <c r="C21" s="39">
        <f>+C42+C64+C86+C109+C130</f>
        <v>30902950000</v>
      </c>
      <c r="D21" s="39">
        <f>+D42+D64+D86+D109+D130</f>
        <v>8002927397</v>
      </c>
      <c r="E21" s="40">
        <f>+D21/C21</f>
        <v>0.25896969049880353</v>
      </c>
      <c r="F21" s="39">
        <f>+F42+F64+F86+F109+F130</f>
        <v>7829318236</v>
      </c>
      <c r="G21" s="40">
        <f t="shared" si="1"/>
        <v>0.25335180738408469</v>
      </c>
      <c r="H21" s="39">
        <f>+H42+H64+H86+H109+H130</f>
        <v>7742548343</v>
      </c>
      <c r="I21" s="41">
        <f t="shared" si="2"/>
        <v>0.25054398829237984</v>
      </c>
    </row>
    <row r="22" spans="2:9" s="5" customFormat="1" ht="18" x14ac:dyDescent="0.25">
      <c r="B22" s="17" t="s">
        <v>10</v>
      </c>
      <c r="C22" s="18">
        <f>+C43+C65+C87+C110+C131</f>
        <v>512625614849</v>
      </c>
      <c r="D22" s="18">
        <f>+D43+D65+D87+D110+D131</f>
        <v>231007583801</v>
      </c>
      <c r="E22" s="19">
        <f>+D22/C22</f>
        <v>0.45063605311460303</v>
      </c>
      <c r="F22" s="18">
        <f>+F43+F65+F87+F110+F131</f>
        <v>800984914</v>
      </c>
      <c r="G22" s="19">
        <f>+F22/C22</f>
        <v>1.5625144175363528E-3</v>
      </c>
      <c r="H22" s="18">
        <f>+H43+H65+H87+H110+H131</f>
        <v>787532675</v>
      </c>
      <c r="I22" s="19">
        <f>+H22/C22</f>
        <v>1.5362725782479231E-3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3492293263849</v>
      </c>
      <c r="D24" s="21">
        <f>+D22+D16</f>
        <v>706231270187.30005</v>
      </c>
      <c r="E24" s="22">
        <f>+D24/C24</f>
        <v>0.20222564854388361</v>
      </c>
      <c r="F24" s="21">
        <f>+F22+F16</f>
        <v>214029394724.79001</v>
      </c>
      <c r="G24" s="22">
        <f>+F24/C24</f>
        <v>6.1286203235091263E-2</v>
      </c>
      <c r="H24" s="21">
        <f>+H22+H16</f>
        <v>204785031373.79001</v>
      </c>
      <c r="I24" s="22">
        <f>+H24/C24</f>
        <v>5.863912790304672E-2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28" spans="2:9" x14ac:dyDescent="0.25">
      <c r="F28" s="16"/>
    </row>
    <row r="32" spans="2:9" ht="24" x14ac:dyDescent="0.35">
      <c r="B32" s="10"/>
      <c r="C32" s="10"/>
      <c r="D32" s="45" t="s">
        <v>16</v>
      </c>
      <c r="E32" s="45"/>
      <c r="F32" s="45"/>
      <c r="G32" s="45"/>
      <c r="H32" s="45"/>
      <c r="I32" s="45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109032139000</v>
      </c>
      <c r="D38" s="18">
        <f>+D39+D40+D41+D42</f>
        <v>15460897971.299999</v>
      </c>
      <c r="E38" s="19">
        <f>+D38/C38</f>
        <v>0.14180129008842063</v>
      </c>
      <c r="F38" s="18">
        <f>+F39+F40+F41+F42</f>
        <v>4963690824.79</v>
      </c>
      <c r="G38" s="19">
        <f>+F38/C38</f>
        <v>4.5525024734129081E-2</v>
      </c>
      <c r="H38" s="18">
        <f>+H39+H40+H41+H42</f>
        <v>4963690824.79</v>
      </c>
      <c r="I38" s="19">
        <f>+H38/C38</f>
        <v>4.5525024734129081E-2</v>
      </c>
    </row>
    <row r="39" spans="2:9" ht="18" customHeight="1" x14ac:dyDescent="0.3">
      <c r="B39" s="23" t="s">
        <v>8</v>
      </c>
      <c r="C39" s="24">
        <v>34511800000</v>
      </c>
      <c r="D39" s="24">
        <v>4830376463</v>
      </c>
      <c r="E39" s="25">
        <f>+D39/C39</f>
        <v>0.13996304055424522</v>
      </c>
      <c r="F39" s="24">
        <v>4588738827</v>
      </c>
      <c r="G39" s="25">
        <f t="shared" ref="G39:G42" si="4">+F39/C39</f>
        <v>0.13296144585330236</v>
      </c>
      <c r="H39" s="24">
        <v>4588738827</v>
      </c>
      <c r="I39" s="26">
        <f t="shared" ref="I39" si="5">+H39/C39</f>
        <v>0.13296144585330236</v>
      </c>
    </row>
    <row r="40" spans="2:9" ht="18" customHeight="1" x14ac:dyDescent="0.3">
      <c r="B40" s="27" t="s">
        <v>13</v>
      </c>
      <c r="C40" s="28">
        <v>33930100000</v>
      </c>
      <c r="D40" s="28">
        <v>5563995403.3000002</v>
      </c>
      <c r="E40" s="29">
        <f t="shared" ref="E40:E41" si="6">+D40/C40</f>
        <v>0.16398405555244458</v>
      </c>
      <c r="F40" s="28">
        <v>322171210.79000002</v>
      </c>
      <c r="G40" s="29">
        <f t="shared" si="4"/>
        <v>9.4951447472892813E-3</v>
      </c>
      <c r="H40" s="28">
        <v>322171210.79000002</v>
      </c>
      <c r="I40" s="30">
        <f>+H40/C40</f>
        <v>9.4951447472892813E-3</v>
      </c>
    </row>
    <row r="41" spans="2:9" ht="18" customHeight="1" x14ac:dyDescent="0.3">
      <c r="B41" s="27" t="s">
        <v>14</v>
      </c>
      <c r="C41" s="28">
        <v>40311199000</v>
      </c>
      <c r="D41" s="28">
        <v>5066526105</v>
      </c>
      <c r="E41" s="29">
        <f t="shared" si="6"/>
        <v>0.1256853239468268</v>
      </c>
      <c r="F41" s="28">
        <v>52780787</v>
      </c>
      <c r="G41" s="29">
        <f t="shared" si="4"/>
        <v>1.3093330962445449E-3</v>
      </c>
      <c r="H41" s="28">
        <v>52780787</v>
      </c>
      <c r="I41" s="30">
        <f t="shared" ref="I41:I42" si="7">+H41/C41</f>
        <v>1.3093330962445449E-3</v>
      </c>
    </row>
    <row r="42" spans="2:9" ht="30" customHeight="1" x14ac:dyDescent="0.25">
      <c r="B42" s="34" t="s">
        <v>15</v>
      </c>
      <c r="C42" s="39">
        <v>279040000</v>
      </c>
      <c r="D42" s="39">
        <v>0</v>
      </c>
      <c r="E42" s="42">
        <f>+D42/C42</f>
        <v>0</v>
      </c>
      <c r="F42" s="39">
        <v>0</v>
      </c>
      <c r="G42" s="44">
        <f t="shared" si="4"/>
        <v>0</v>
      </c>
      <c r="H42" s="39">
        <v>0</v>
      </c>
      <c r="I42" s="43">
        <f t="shared" si="7"/>
        <v>0</v>
      </c>
    </row>
    <row r="43" spans="2:9" ht="18" customHeight="1" x14ac:dyDescent="0.25">
      <c r="B43" s="17" t="s">
        <v>10</v>
      </c>
      <c r="C43" s="18">
        <v>36331085001</v>
      </c>
      <c r="D43" s="18">
        <v>7096195065</v>
      </c>
      <c r="E43" s="19">
        <f>+D43/C43</f>
        <v>0.19532020760747112</v>
      </c>
      <c r="F43" s="18">
        <v>143457464</v>
      </c>
      <c r="G43" s="19">
        <f>+F43/C43</f>
        <v>3.9486149118874757E-3</v>
      </c>
      <c r="H43" s="18">
        <v>143457464</v>
      </c>
      <c r="I43" s="19">
        <f>+H43/C43</f>
        <v>3.9486149118874757E-3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145363224001</v>
      </c>
      <c r="D45" s="21">
        <f>+D43+D38</f>
        <v>22557093036.299999</v>
      </c>
      <c r="E45" s="22">
        <f>+D45/C45</f>
        <v>0.15517744045182172</v>
      </c>
      <c r="F45" s="21">
        <f>+F43+F38</f>
        <v>5107148288.79</v>
      </c>
      <c r="G45" s="22">
        <f>+F45/C45</f>
        <v>3.5133702653395098E-2</v>
      </c>
      <c r="H45" s="21">
        <f>+H43+H38</f>
        <v>5107148288.79</v>
      </c>
      <c r="I45" s="22">
        <f>+H45/C45</f>
        <v>3.5133702653395098E-2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5" t="s">
        <v>16</v>
      </c>
      <c r="E53" s="45"/>
      <c r="F53" s="45"/>
      <c r="G53" s="45"/>
      <c r="H53" s="45"/>
      <c r="I53" s="45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368324800000</v>
      </c>
      <c r="D60" s="18">
        <f>+D61+D62+D63+D64</f>
        <v>72361078785</v>
      </c>
      <c r="E60" s="19">
        <f>+D60/C60</f>
        <v>0.1964599689866118</v>
      </c>
      <c r="F60" s="18">
        <f>+F61+F62+F63+F64</f>
        <v>32199611053</v>
      </c>
      <c r="G60" s="19">
        <f>+F60/C60</f>
        <v>8.7421783852186977E-2</v>
      </c>
      <c r="H60" s="18">
        <f>+H61+H62+H63+H64</f>
        <v>25858856275</v>
      </c>
      <c r="I60" s="19">
        <f>+H60/C60</f>
        <v>7.0206666168012577E-2</v>
      </c>
    </row>
    <row r="61" spans="2:9" ht="18" customHeight="1" x14ac:dyDescent="0.3">
      <c r="B61" s="23" t="s">
        <v>8</v>
      </c>
      <c r="C61" s="24">
        <v>174951600000</v>
      </c>
      <c r="D61" s="24">
        <v>20735522376</v>
      </c>
      <c r="E61" s="25">
        <f>+D61/C61</f>
        <v>0.11852147894617711</v>
      </c>
      <c r="F61" s="24">
        <v>20168265570</v>
      </c>
      <c r="G61" s="25">
        <f t="shared" ref="G61:G64" si="8">+F61/C61</f>
        <v>0.11527911473801897</v>
      </c>
      <c r="H61" s="24">
        <v>17836129170</v>
      </c>
      <c r="I61" s="26">
        <f t="shared" ref="I61" si="9">+H61/C61</f>
        <v>0.10194893427667995</v>
      </c>
    </row>
    <row r="62" spans="2:9" ht="18" customHeight="1" x14ac:dyDescent="0.3">
      <c r="B62" s="27" t="s">
        <v>13</v>
      </c>
      <c r="C62" s="28">
        <v>82071200000</v>
      </c>
      <c r="D62" s="28">
        <v>41773285798</v>
      </c>
      <c r="E62" s="29">
        <f t="shared" ref="E62:E63" si="10">+D62/C62</f>
        <v>0.50898836373782763</v>
      </c>
      <c r="F62" s="28">
        <v>2346878014</v>
      </c>
      <c r="G62" s="29">
        <f t="shared" si="8"/>
        <v>2.8595634205421633E-2</v>
      </c>
      <c r="H62" s="28">
        <v>2310772763</v>
      </c>
      <c r="I62" s="30">
        <f>+H62/C62</f>
        <v>2.8155708250884599E-2</v>
      </c>
    </row>
    <row r="63" spans="2:9" ht="18" customHeight="1" x14ac:dyDescent="0.3">
      <c r="B63" s="27" t="s">
        <v>14</v>
      </c>
      <c r="C63" s="28">
        <v>107116900000</v>
      </c>
      <c r="D63" s="28">
        <v>9232599769</v>
      </c>
      <c r="E63" s="29">
        <f t="shared" si="10"/>
        <v>8.6191812580461158E-2</v>
      </c>
      <c r="F63" s="28">
        <v>9232599769</v>
      </c>
      <c r="G63" s="29">
        <f t="shared" si="8"/>
        <v>8.6191812580461158E-2</v>
      </c>
      <c r="H63" s="28">
        <v>5319736535</v>
      </c>
      <c r="I63" s="30">
        <f t="shared" ref="I63:I64" si="11">+H63/C63</f>
        <v>4.9662905993358659E-2</v>
      </c>
    </row>
    <row r="64" spans="2:9" ht="30" customHeight="1" x14ac:dyDescent="0.25">
      <c r="B64" s="34" t="s">
        <v>15</v>
      </c>
      <c r="C64" s="39">
        <v>4185100000</v>
      </c>
      <c r="D64" s="39">
        <v>619670842</v>
      </c>
      <c r="E64" s="42">
        <f>+D64/C64</f>
        <v>0.14806595828056676</v>
      </c>
      <c r="F64" s="39">
        <v>451867700</v>
      </c>
      <c r="G64" s="42">
        <f t="shared" si="8"/>
        <v>0.10797058612697427</v>
      </c>
      <c r="H64" s="39">
        <v>392217807</v>
      </c>
      <c r="I64" s="43">
        <f t="shared" si="11"/>
        <v>9.3717666722420018E-2</v>
      </c>
    </row>
    <row r="65" spans="2:9" ht="18" customHeight="1" x14ac:dyDescent="0.25">
      <c r="B65" s="17" t="s">
        <v>10</v>
      </c>
      <c r="C65" s="18">
        <v>105429302030</v>
      </c>
      <c r="D65" s="18">
        <v>4390471013</v>
      </c>
      <c r="E65" s="19">
        <f>+D65/C65</f>
        <v>4.1643745414824879E-2</v>
      </c>
      <c r="F65" s="18">
        <v>286344755</v>
      </c>
      <c r="G65" s="19">
        <f>+F65/C65</f>
        <v>2.715988339925843E-3</v>
      </c>
      <c r="H65" s="18">
        <v>280388821</v>
      </c>
      <c r="I65" s="19">
        <f>+H65/C65</f>
        <v>2.6594961324909001E-3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473754102030</v>
      </c>
      <c r="D67" s="21">
        <f>+D65+D60</f>
        <v>76751549798</v>
      </c>
      <c r="E67" s="22">
        <f>+D67/C67</f>
        <v>0.16200714562496768</v>
      </c>
      <c r="F67" s="21">
        <f>+F65+F60</f>
        <v>32485955808</v>
      </c>
      <c r="G67" s="22">
        <f>+F67/C67</f>
        <v>6.8571344646516347E-2</v>
      </c>
      <c r="H67" s="21">
        <f>+H65+H60</f>
        <v>26139245096</v>
      </c>
      <c r="I67" s="22">
        <f>+H67/C67</f>
        <v>5.5174709799863136E-2</v>
      </c>
    </row>
    <row r="75" spans="2:9" ht="24" x14ac:dyDescent="0.35">
      <c r="B75" s="10"/>
      <c r="C75" s="10"/>
      <c r="D75" s="45" t="s">
        <v>16</v>
      </c>
      <c r="E75" s="45"/>
      <c r="F75" s="45"/>
      <c r="G75" s="45"/>
      <c r="H75" s="45"/>
      <c r="I75" s="45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1484319000000</v>
      </c>
      <c r="D81" s="18">
        <f>+D82+D83+D84+D85+D86</f>
        <v>188295810028</v>
      </c>
      <c r="E81" s="19">
        <f>+D81/C81</f>
        <v>0.12685669996004903</v>
      </c>
      <c r="F81" s="18">
        <f>+F82+F83+F84+F85+F86</f>
        <v>147268304686</v>
      </c>
      <c r="G81" s="19">
        <f>+F81/C81</f>
        <v>9.9216074634899912E-2</v>
      </c>
      <c r="H81" s="18">
        <f>+H82+H83+H84+H85+H86</f>
        <v>144382819588</v>
      </c>
      <c r="I81" s="19">
        <f>+H81/C81</f>
        <v>9.7272095545499315E-2</v>
      </c>
    </row>
    <row r="82" spans="2:9" ht="18" customHeight="1" x14ac:dyDescent="0.3">
      <c r="B82" s="23" t="s">
        <v>8</v>
      </c>
      <c r="C82" s="24">
        <v>1075769000000</v>
      </c>
      <c r="D82" s="24">
        <v>125085987155</v>
      </c>
      <c r="E82" s="25">
        <f>+D82/C82</f>
        <v>0.11627588000304898</v>
      </c>
      <c r="F82" s="24">
        <v>124808804745</v>
      </c>
      <c r="G82" s="25">
        <f t="shared" ref="G82:G86" si="12">+F82/C82</f>
        <v>0.11601822021735149</v>
      </c>
      <c r="H82" s="24">
        <v>122604595427</v>
      </c>
      <c r="I82" s="26">
        <f t="shared" ref="I82" si="13">+H82/C82</f>
        <v>0.11396925866705584</v>
      </c>
    </row>
    <row r="83" spans="2:9" ht="18" customHeight="1" x14ac:dyDescent="0.3">
      <c r="B83" s="27" t="s">
        <v>13</v>
      </c>
      <c r="C83" s="28">
        <v>211651500000</v>
      </c>
      <c r="D83" s="28">
        <v>38242201270</v>
      </c>
      <c r="E83" s="29">
        <f t="shared" ref="E83:E84" si="14">+D83/C83</f>
        <v>0.18068476372716472</v>
      </c>
      <c r="F83" s="28">
        <v>14230957411</v>
      </c>
      <c r="G83" s="29">
        <f t="shared" si="12"/>
        <v>6.72376874768192E-2</v>
      </c>
      <c r="H83" s="28">
        <v>13576801631</v>
      </c>
      <c r="I83" s="30">
        <f>+H83/C83</f>
        <v>6.4146966267661698E-2</v>
      </c>
    </row>
    <row r="84" spans="2:9" ht="18" customHeight="1" x14ac:dyDescent="0.25">
      <c r="B84" s="27" t="s">
        <v>14</v>
      </c>
      <c r="C84" s="39">
        <v>66334800000</v>
      </c>
      <c r="D84" s="39">
        <v>2435279615</v>
      </c>
      <c r="E84" s="42">
        <f t="shared" si="14"/>
        <v>3.6711946293649787E-2</v>
      </c>
      <c r="F84" s="39">
        <v>851091994</v>
      </c>
      <c r="G84" s="42">
        <f t="shared" si="12"/>
        <v>1.283024888896929E-2</v>
      </c>
      <c r="H84" s="39">
        <v>851091994</v>
      </c>
      <c r="I84" s="43">
        <f t="shared" ref="I84:I86" si="15">+H84/C84</f>
        <v>1.283024888896929E-2</v>
      </c>
    </row>
    <row r="85" spans="2:9" ht="18" customHeight="1" x14ac:dyDescent="0.25">
      <c r="B85" s="31" t="s">
        <v>9</v>
      </c>
      <c r="C85" s="39">
        <v>105467400000</v>
      </c>
      <c r="D85" s="39">
        <v>15149085433</v>
      </c>
      <c r="E85" s="42">
        <f>+D85/C85</f>
        <v>0.14363761155579829</v>
      </c>
      <c r="F85" s="39">
        <v>0</v>
      </c>
      <c r="G85" s="42">
        <f t="shared" si="12"/>
        <v>0</v>
      </c>
      <c r="H85" s="39">
        <v>0</v>
      </c>
      <c r="I85" s="43">
        <f t="shared" si="15"/>
        <v>0</v>
      </c>
    </row>
    <row r="86" spans="2:9" ht="30" customHeight="1" x14ac:dyDescent="0.25">
      <c r="B86" s="34" t="s">
        <v>15</v>
      </c>
      <c r="C86" s="39">
        <v>25096300000</v>
      </c>
      <c r="D86" s="39">
        <v>7383256555</v>
      </c>
      <c r="E86" s="42">
        <f>+D86/C86</f>
        <v>0.29419701529707565</v>
      </c>
      <c r="F86" s="39">
        <v>7377450536</v>
      </c>
      <c r="G86" s="42">
        <f t="shared" si="12"/>
        <v>0.29396566569574001</v>
      </c>
      <c r="H86" s="39">
        <v>7350330536</v>
      </c>
      <c r="I86" s="43">
        <f t="shared" si="15"/>
        <v>0.29288502831094626</v>
      </c>
    </row>
    <row r="87" spans="2:9" ht="18" customHeight="1" x14ac:dyDescent="0.25">
      <c r="B87" s="17" t="s">
        <v>10</v>
      </c>
      <c r="C87" s="18">
        <v>2115927818</v>
      </c>
      <c r="D87" s="18">
        <v>140000000</v>
      </c>
      <c r="E87" s="19">
        <f>+D87/C87</f>
        <v>6.6164827934598283E-2</v>
      </c>
      <c r="F87" s="18">
        <v>0</v>
      </c>
      <c r="G87" s="19">
        <f>+F87/C87</f>
        <v>0</v>
      </c>
      <c r="H87" s="18">
        <v>0</v>
      </c>
      <c r="I87" s="19">
        <f>+H87/C87</f>
        <v>0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1486434927818</v>
      </c>
      <c r="D89" s="21">
        <f>+D87+D81</f>
        <v>188435810028</v>
      </c>
      <c r="E89" s="22">
        <f>+D89/C89</f>
        <v>0.12677030558250726</v>
      </c>
      <c r="F89" s="21">
        <f>+F87+F81</f>
        <v>147268304686</v>
      </c>
      <c r="G89" s="22">
        <f>+F89/C89</f>
        <v>9.9074841373770262E-2</v>
      </c>
      <c r="H89" s="21">
        <f>+H87+H81</f>
        <v>144382819588</v>
      </c>
      <c r="I89" s="22">
        <f>+H89/C89</f>
        <v>9.7133629522515044E-2</v>
      </c>
    </row>
    <row r="98" spans="2:9" ht="24" x14ac:dyDescent="0.35">
      <c r="D98" s="45" t="s">
        <v>16</v>
      </c>
      <c r="E98" s="45"/>
      <c r="F98" s="45"/>
      <c r="G98" s="45"/>
      <c r="H98" s="45"/>
      <c r="I98" s="45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77614700000</v>
      </c>
      <c r="D105" s="18">
        <f>+D106+D107+D108+D109</f>
        <v>34821075456</v>
      </c>
      <c r="E105" s="19">
        <f>+D105/C105</f>
        <v>0.44864021191861853</v>
      </c>
      <c r="F105" s="18">
        <f>+F106+F107+F108+F109</f>
        <v>4954888002</v>
      </c>
      <c r="G105" s="19">
        <f>+F105/C105</f>
        <v>6.3839556192319236E-2</v>
      </c>
      <c r="H105" s="18">
        <f>+H106+H107+H108+H109</f>
        <v>4954888002</v>
      </c>
      <c r="I105" s="19">
        <f>+H105/C105</f>
        <v>6.3839556192319236E-2</v>
      </c>
    </row>
    <row r="106" spans="2:9" ht="18" customHeight="1" x14ac:dyDescent="0.3">
      <c r="B106" s="23" t="s">
        <v>8</v>
      </c>
      <c r="C106" s="24">
        <v>24980600000</v>
      </c>
      <c r="D106" s="24">
        <v>3783942747</v>
      </c>
      <c r="E106" s="25">
        <f>+D106/C106</f>
        <v>0.15147525467762984</v>
      </c>
      <c r="F106" s="24">
        <v>3783942747</v>
      </c>
      <c r="G106" s="25">
        <f t="shared" ref="G106:G109" si="16">+F106/C106</f>
        <v>0.15147525467762984</v>
      </c>
      <c r="H106" s="24">
        <v>3783942747</v>
      </c>
      <c r="I106" s="26">
        <f t="shared" ref="I106" si="17">+H106/C106</f>
        <v>0.15147525467762984</v>
      </c>
    </row>
    <row r="107" spans="2:9" ht="18" customHeight="1" x14ac:dyDescent="0.3">
      <c r="B107" s="27" t="s">
        <v>13</v>
      </c>
      <c r="C107" s="28">
        <v>11520600000</v>
      </c>
      <c r="D107" s="24">
        <v>8946108920</v>
      </c>
      <c r="E107" s="29">
        <f t="shared" ref="E107:E108" si="18">+D107/C107</f>
        <v>0.77653151051160529</v>
      </c>
      <c r="F107" s="24">
        <v>759632336</v>
      </c>
      <c r="G107" s="29">
        <f t="shared" si="16"/>
        <v>6.5936872732322974E-2</v>
      </c>
      <c r="H107" s="24">
        <v>759632336</v>
      </c>
      <c r="I107" s="30">
        <f>+H107/C107</f>
        <v>6.5936872732322974E-2</v>
      </c>
    </row>
    <row r="108" spans="2:9" ht="18" customHeight="1" x14ac:dyDescent="0.3">
      <c r="B108" s="27" t="s">
        <v>14</v>
      </c>
      <c r="C108" s="28">
        <v>41042300000</v>
      </c>
      <c r="D108" s="28">
        <v>22091023789</v>
      </c>
      <c r="E108" s="29">
        <f t="shared" si="18"/>
        <v>0.53825014165872775</v>
      </c>
      <c r="F108" s="28">
        <v>411312919</v>
      </c>
      <c r="G108" s="29">
        <f t="shared" si="16"/>
        <v>1.0021682970983594E-2</v>
      </c>
      <c r="H108" s="28">
        <v>411312919</v>
      </c>
      <c r="I108" s="30">
        <f t="shared" ref="I108:I109" si="19">+H108/C108</f>
        <v>1.0021682970983594E-2</v>
      </c>
    </row>
    <row r="109" spans="2:9" ht="30" customHeight="1" x14ac:dyDescent="0.25">
      <c r="B109" s="34" t="s">
        <v>15</v>
      </c>
      <c r="C109" s="39">
        <v>71200000</v>
      </c>
      <c r="D109" s="39">
        <v>0</v>
      </c>
      <c r="E109" s="40">
        <f>+D109/C109</f>
        <v>0</v>
      </c>
      <c r="F109" s="39">
        <v>0</v>
      </c>
      <c r="G109" s="40">
        <f t="shared" si="16"/>
        <v>0</v>
      </c>
      <c r="H109" s="39">
        <v>0</v>
      </c>
      <c r="I109" s="41">
        <f t="shared" si="19"/>
        <v>0</v>
      </c>
    </row>
    <row r="110" spans="2:9" ht="18" customHeight="1" x14ac:dyDescent="0.25">
      <c r="B110" s="17" t="s">
        <v>10</v>
      </c>
      <c r="C110" s="18">
        <v>17330500000</v>
      </c>
      <c r="D110" s="18">
        <v>5622094953</v>
      </c>
      <c r="E110" s="19">
        <f>+D110/C110</f>
        <v>0.32440465958858661</v>
      </c>
      <c r="F110" s="18">
        <v>283631006</v>
      </c>
      <c r="G110" s="19">
        <f>+F110/C110</f>
        <v>1.6366002481174806E-2</v>
      </c>
      <c r="H110" s="18">
        <v>283631006</v>
      </c>
      <c r="I110" s="19">
        <f>+H110/C110</f>
        <v>1.6366002481174806E-2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94945200000</v>
      </c>
      <c r="D112" s="21">
        <f>+D110+D105</f>
        <v>40443170409</v>
      </c>
      <c r="E112" s="22">
        <f>+D112/C112</f>
        <v>0.42596329681753264</v>
      </c>
      <c r="F112" s="21">
        <f>+F110+F105</f>
        <v>5238519008</v>
      </c>
      <c r="G112" s="22">
        <f>+F112/C112</f>
        <v>5.5174132109890757E-2</v>
      </c>
      <c r="H112" s="21">
        <f>+H110+H105</f>
        <v>5238519008</v>
      </c>
      <c r="I112" s="22">
        <f>+H112/C112</f>
        <v>5.5174132109890757E-2</v>
      </c>
    </row>
    <row r="115" spans="2:9" x14ac:dyDescent="0.25">
      <c r="F115" s="16"/>
    </row>
    <row r="119" spans="2:9" ht="24" x14ac:dyDescent="0.35">
      <c r="D119" s="45" t="s">
        <v>16</v>
      </c>
      <c r="E119" s="45"/>
      <c r="F119" s="45"/>
      <c r="G119" s="45"/>
      <c r="H119" s="45"/>
      <c r="I119" s="45"/>
    </row>
    <row r="123" spans="2:9" ht="16.5" x14ac:dyDescent="0.3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2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25">
      <c r="B126" s="17" t="s">
        <v>7</v>
      </c>
      <c r="C126" s="18">
        <f>+C127+C128+C129+C130</f>
        <v>940377010000</v>
      </c>
      <c r="D126" s="18">
        <f>+D127+D128+D129+D130</f>
        <v>164284824146</v>
      </c>
      <c r="E126" s="19">
        <f>+D126/C126</f>
        <v>0.17470102139779023</v>
      </c>
      <c r="F126" s="18">
        <f>+F127+F128+F129+F130</f>
        <v>23841915245</v>
      </c>
      <c r="G126" s="19">
        <f>+F126/C126</f>
        <v>2.5353570952356651E-2</v>
      </c>
      <c r="H126" s="18">
        <f>+H127+H128+H129+H130</f>
        <v>23837244009</v>
      </c>
      <c r="I126" s="19">
        <f>+H126/C126</f>
        <v>2.5348603544657053E-2</v>
      </c>
    </row>
    <row r="127" spans="2:9" ht="18" customHeight="1" x14ac:dyDescent="0.3">
      <c r="B127" s="23" t="s">
        <v>8</v>
      </c>
      <c r="C127" s="24">
        <v>21360500000</v>
      </c>
      <c r="D127" s="24">
        <v>2929701843</v>
      </c>
      <c r="E127" s="25">
        <f>+D127/C127</f>
        <v>0.13715511542332812</v>
      </c>
      <c r="F127" s="24">
        <v>2851343647</v>
      </c>
      <c r="G127" s="25">
        <f t="shared" ref="G127:G130" si="20">+F127/C127</f>
        <v>0.13348674642447508</v>
      </c>
      <c r="H127" s="24">
        <v>2851343647</v>
      </c>
      <c r="I127" s="26">
        <f t="shared" ref="I127" si="21">+H127/C127</f>
        <v>0.13348674642447508</v>
      </c>
    </row>
    <row r="128" spans="2:9" ht="18" customHeight="1" x14ac:dyDescent="0.3">
      <c r="B128" s="27" t="s">
        <v>13</v>
      </c>
      <c r="C128" s="28">
        <v>70059900000</v>
      </c>
      <c r="D128" s="28">
        <v>44973819463</v>
      </c>
      <c r="E128" s="29">
        <f t="shared" ref="E128:E129" si="22">+D128/C128</f>
        <v>0.64193382324268233</v>
      </c>
      <c r="F128" s="28">
        <v>875608855</v>
      </c>
      <c r="G128" s="29">
        <f t="shared" si="20"/>
        <v>1.2498003208682856E-2</v>
      </c>
      <c r="H128" s="28">
        <v>870937619</v>
      </c>
      <c r="I128" s="30">
        <f>+H128/C128</f>
        <v>1.2431328320480047E-2</v>
      </c>
    </row>
    <row r="129" spans="2:9" ht="18" customHeight="1" x14ac:dyDescent="0.3">
      <c r="B129" s="27" t="s">
        <v>14</v>
      </c>
      <c r="C129" s="28">
        <v>847685300000</v>
      </c>
      <c r="D129" s="28">
        <v>116381302840</v>
      </c>
      <c r="E129" s="29">
        <f t="shared" si="22"/>
        <v>0.13729305302333306</v>
      </c>
      <c r="F129" s="28">
        <v>20114962743</v>
      </c>
      <c r="G129" s="29">
        <f t="shared" si="20"/>
        <v>2.3729281070463296E-2</v>
      </c>
      <c r="H129" s="28">
        <v>20114962743</v>
      </c>
      <c r="I129" s="30">
        <f t="shared" ref="I129:I130" si="23">+H129/C129</f>
        <v>2.3729281070463296E-2</v>
      </c>
    </row>
    <row r="130" spans="2:9" ht="30" customHeight="1" x14ac:dyDescent="0.25">
      <c r="B130" s="34" t="s">
        <v>15</v>
      </c>
      <c r="C130" s="39">
        <v>1271310000</v>
      </c>
      <c r="D130" s="39">
        <v>0</v>
      </c>
      <c r="E130" s="40">
        <f>+D130/C130</f>
        <v>0</v>
      </c>
      <c r="F130" s="39">
        <v>0</v>
      </c>
      <c r="G130" s="40">
        <f t="shared" si="20"/>
        <v>0</v>
      </c>
      <c r="H130" s="39">
        <v>0</v>
      </c>
      <c r="I130" s="41">
        <f t="shared" si="23"/>
        <v>0</v>
      </c>
    </row>
    <row r="131" spans="2:9" ht="18" customHeight="1" x14ac:dyDescent="0.25">
      <c r="B131" s="17" t="s">
        <v>10</v>
      </c>
      <c r="C131" s="18">
        <v>351418800000</v>
      </c>
      <c r="D131" s="18">
        <v>213758822770</v>
      </c>
      <c r="E131" s="19">
        <f>+D131/C131</f>
        <v>0.60827372573692695</v>
      </c>
      <c r="F131" s="18">
        <v>87551689</v>
      </c>
      <c r="G131" s="19">
        <f>+F131/C131</f>
        <v>2.4913774960246861E-4</v>
      </c>
      <c r="H131" s="18">
        <v>80055384</v>
      </c>
      <c r="I131" s="19">
        <f>+H131/C131</f>
        <v>2.2780620729454429E-4</v>
      </c>
    </row>
    <row r="132" spans="2:9" s="38" customFormat="1" ht="6" customHeight="1" x14ac:dyDescent="0.25">
      <c r="B132" s="35"/>
      <c r="C132" s="36"/>
      <c r="D132" s="36"/>
      <c r="E132" s="37"/>
      <c r="F132" s="36"/>
      <c r="G132" s="37"/>
      <c r="H132" s="36"/>
      <c r="I132" s="37"/>
    </row>
    <row r="133" spans="2:9" ht="18" customHeight="1" x14ac:dyDescent="0.25">
      <c r="B133" s="7" t="s">
        <v>11</v>
      </c>
      <c r="C133" s="8">
        <f>+C126+C131</f>
        <v>1291795810000</v>
      </c>
      <c r="D133" s="8">
        <f>+D126+D131</f>
        <v>378043646916</v>
      </c>
      <c r="E133" s="9">
        <f>+D133/C133</f>
        <v>0.29264969276839503</v>
      </c>
      <c r="F133" s="8">
        <f>+F126+F131</f>
        <v>23929466934</v>
      </c>
      <c r="G133" s="9">
        <f>+F133/C133</f>
        <v>1.8524186832592375E-2</v>
      </c>
      <c r="H133" s="8">
        <f>+H126+H131</f>
        <v>23917299393</v>
      </c>
      <c r="I133" s="9">
        <f>+H133/C133</f>
        <v>1.8514767742589287E-2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 G38 G43:G45 E60:G60 E67 G65:G67 E81 G81 G87 G89 E89 E105:G105 G110 E112:G112 E126:H126 G131 G133 E21 E38 G21 E45 G24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2021</Anio>
    <_dlc_DocId xmlns="81cc8fc0-8d1e-4295-8f37-5d076116407c">2TV4CCKVFCYA-94321226-110</_dlc_DocId>
    <_dlc_DocIdUrl xmlns="81cc8fc0-8d1e-4295-8f37-5d076116407c">
      <Url>https://www.minjusticia.gov.co/ministerio/_layouts/15/DocIdRedir.aspx?ID=2TV4CCKVFCYA-94321226-110</Url>
      <Description>2TV4CCKVFCYA-94321226-110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A46B205-2631-4AE4-8477-D07AAA508263}"/>
</file>

<file path=customXml/itemProps2.xml><?xml version="1.0" encoding="utf-8"?>
<ds:datastoreItem xmlns:ds="http://schemas.openxmlformats.org/officeDocument/2006/customXml" ds:itemID="{F9EF9779-B5DA-4B12-B1CF-688C9E0C9B10}"/>
</file>

<file path=customXml/itemProps3.xml><?xml version="1.0" encoding="utf-8"?>
<ds:datastoreItem xmlns:ds="http://schemas.openxmlformats.org/officeDocument/2006/customXml" ds:itemID="{D9A7E4FF-97C3-4928-8B31-8D995587043C}"/>
</file>

<file path=customXml/itemProps4.xml><?xml version="1.0" encoding="utf-8"?>
<ds:datastoreItem xmlns:ds="http://schemas.openxmlformats.org/officeDocument/2006/customXml" ds:itemID="{BC4A461E-3BE1-4CCE-9879-3B1B3E25A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Justicia Febrero</dc:title>
  <dc:creator>BELKIS YORGETH RONCANCIO ENCISO</dc:creator>
  <cp:lastModifiedBy>ADRIANA</cp:lastModifiedBy>
  <cp:lastPrinted>2018-11-01T21:31:39Z</cp:lastPrinted>
  <dcterms:created xsi:type="dcterms:W3CDTF">2018-02-21T20:39:46Z</dcterms:created>
  <dcterms:modified xsi:type="dcterms:W3CDTF">2021-03-10T16:57:11Z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50f6ae88-3137-4884-9dfb-8c76070125f6</vt:lpwstr>
  </property>
</Properties>
</file>