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ers\glogom\Documents\ARCHIVO 2023\Informes presupuesto sector\"/>
    </mc:Choice>
  </mc:AlternateContent>
  <xr:revisionPtr revIDLastSave="0" documentId="13_ncr:1_{C216CEB8-CE0B-4FFF-B383-C0BCD7A3F7E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_EPG034_EjecucionPresupuesta" sheetId="2" r:id="rId1"/>
    <sheet name="EJECUCION SECTORIAL" sheetId="1" r:id="rId2"/>
  </sheets>
  <definedNames>
    <definedName name="_xlnm._FilterDatabase" localSheetId="0" hidden="1">REP_EPG034_EjecucionPresupuesta!$A$4:$AB$119</definedName>
    <definedName name="_xlnm.Print_Area" localSheetId="1">'EJECUCION SECTORIAL'!$A$1:$J$135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21" i="2" l="1"/>
  <c r="Z121" i="2"/>
  <c r="Y121" i="2"/>
  <c r="X121" i="2"/>
  <c r="W121" i="2"/>
  <c r="V121" i="2"/>
  <c r="U121" i="2"/>
  <c r="T121" i="2"/>
  <c r="C39" i="1"/>
  <c r="C40" i="1"/>
  <c r="H88" i="1" l="1"/>
  <c r="H89" i="1"/>
  <c r="H131" i="1" l="1"/>
  <c r="F131" i="1"/>
  <c r="D131" i="1"/>
  <c r="H130" i="1"/>
  <c r="F130" i="1"/>
  <c r="D130" i="1"/>
  <c r="H129" i="1"/>
  <c r="F129" i="1"/>
  <c r="D129" i="1"/>
  <c r="H128" i="1"/>
  <c r="F128" i="1"/>
  <c r="D128" i="1"/>
  <c r="C131" i="1"/>
  <c r="C130" i="1"/>
  <c r="C129" i="1"/>
  <c r="C128" i="1"/>
  <c r="H127" i="1"/>
  <c r="F127" i="1"/>
  <c r="D127" i="1"/>
  <c r="C127" i="1"/>
  <c r="H113" i="1"/>
  <c r="F113" i="1"/>
  <c r="D113" i="1"/>
  <c r="H112" i="1"/>
  <c r="F112" i="1"/>
  <c r="D112" i="1"/>
  <c r="H111" i="1"/>
  <c r="F111" i="1"/>
  <c r="D111" i="1"/>
  <c r="H110" i="1"/>
  <c r="F110" i="1"/>
  <c r="D110" i="1"/>
  <c r="H109" i="1"/>
  <c r="F109" i="1"/>
  <c r="D109" i="1"/>
  <c r="C113" i="1"/>
  <c r="C112" i="1"/>
  <c r="C111" i="1"/>
  <c r="C110" i="1"/>
  <c r="C109" i="1"/>
  <c r="F88" i="1"/>
  <c r="D88" i="1"/>
  <c r="H90" i="1"/>
  <c r="F90" i="1"/>
  <c r="D90" i="1"/>
  <c r="C90" i="1"/>
  <c r="F89" i="1" l="1"/>
  <c r="D89" i="1"/>
  <c r="C89" i="1"/>
  <c r="C88" i="1"/>
  <c r="H87" i="1"/>
  <c r="F87" i="1"/>
  <c r="D87" i="1"/>
  <c r="C87" i="1"/>
  <c r="H86" i="1"/>
  <c r="F86" i="1"/>
  <c r="D86" i="1"/>
  <c r="H85" i="1"/>
  <c r="F85" i="1"/>
  <c r="D85" i="1"/>
  <c r="H84" i="1"/>
  <c r="F84" i="1"/>
  <c r="D84" i="1"/>
  <c r="C86" i="1"/>
  <c r="C85" i="1"/>
  <c r="C84" i="1"/>
  <c r="H67" i="1"/>
  <c r="F67" i="1"/>
  <c r="D67" i="1"/>
  <c r="H66" i="1"/>
  <c r="F66" i="1"/>
  <c r="D66" i="1"/>
  <c r="H65" i="1"/>
  <c r="F65" i="1"/>
  <c r="D65" i="1"/>
  <c r="H83" i="1" l="1"/>
  <c r="H64" i="1"/>
  <c r="F64" i="1"/>
  <c r="D64" i="1"/>
  <c r="C67" i="1"/>
  <c r="C66" i="1"/>
  <c r="C65" i="1"/>
  <c r="C64" i="1"/>
  <c r="H63" i="1"/>
  <c r="F63" i="1"/>
  <c r="D63" i="1"/>
  <c r="C63" i="1"/>
  <c r="H62" i="1"/>
  <c r="F62" i="1"/>
  <c r="D62" i="1"/>
  <c r="C62" i="1"/>
  <c r="H44" i="1"/>
  <c r="F44" i="1"/>
  <c r="D44" i="1"/>
  <c r="C44" i="1"/>
  <c r="E66" i="1" l="1"/>
  <c r="D23" i="1"/>
  <c r="H23" i="1"/>
  <c r="H108" i="1"/>
  <c r="H115" i="1" s="1"/>
  <c r="F108" i="1"/>
  <c r="F115" i="1" s="1"/>
  <c r="D108" i="1"/>
  <c r="D115" i="1" s="1"/>
  <c r="C108" i="1"/>
  <c r="F23" i="1"/>
  <c r="C83" i="1"/>
  <c r="H42" i="1"/>
  <c r="F42" i="1"/>
  <c r="D42" i="1"/>
  <c r="C42" i="1"/>
  <c r="H41" i="1"/>
  <c r="F41" i="1"/>
  <c r="D41" i="1"/>
  <c r="C41" i="1"/>
  <c r="C126" i="1" l="1"/>
  <c r="C133" i="1" s="1"/>
  <c r="G66" i="1"/>
  <c r="I66" i="1"/>
  <c r="C23" i="1"/>
  <c r="H126" i="1"/>
  <c r="H133" i="1" s="1"/>
  <c r="F126" i="1"/>
  <c r="F133" i="1" s="1"/>
  <c r="D126" i="1" l="1"/>
  <c r="D133" i="1" s="1"/>
  <c r="E131" i="1"/>
  <c r="I128" i="1"/>
  <c r="F83" i="1"/>
  <c r="D83" i="1"/>
  <c r="C61" i="1"/>
  <c r="C69" i="1" s="1"/>
  <c r="H43" i="1"/>
  <c r="H22" i="1" s="1"/>
  <c r="F43" i="1"/>
  <c r="F22" i="1" s="1"/>
  <c r="D43" i="1"/>
  <c r="D22" i="1" s="1"/>
  <c r="C43" i="1"/>
  <c r="C22" i="1" s="1"/>
  <c r="H40" i="1"/>
  <c r="F40" i="1"/>
  <c r="D40" i="1"/>
  <c r="C38" i="1"/>
  <c r="C115" i="1" l="1"/>
  <c r="C92" i="1"/>
  <c r="D92" i="1"/>
  <c r="F92" i="1"/>
  <c r="H92" i="1"/>
  <c r="E22" i="1"/>
  <c r="G22" i="1"/>
  <c r="I22" i="1"/>
  <c r="G131" i="1"/>
  <c r="I131" i="1"/>
  <c r="I127" i="1"/>
  <c r="E128" i="1"/>
  <c r="G128" i="1"/>
  <c r="G127" i="1"/>
  <c r="E127" i="1"/>
  <c r="G129" i="1"/>
  <c r="G130" i="1"/>
  <c r="E129" i="1"/>
  <c r="E130" i="1"/>
  <c r="I129" i="1"/>
  <c r="I130" i="1"/>
  <c r="E89" i="1"/>
  <c r="G89" i="1"/>
  <c r="I89" i="1"/>
  <c r="E43" i="1"/>
  <c r="G43" i="1"/>
  <c r="I43" i="1"/>
  <c r="D39" i="1" l="1"/>
  <c r="C46" i="1"/>
  <c r="F39" i="1"/>
  <c r="F38" i="1" s="1"/>
  <c r="F46" i="1" s="1"/>
  <c r="D38" i="1" l="1"/>
  <c r="D46" i="1" s="1"/>
  <c r="H39" i="1"/>
  <c r="H38" i="1" s="1"/>
  <c r="H46" i="1" s="1"/>
  <c r="G40" i="1" l="1"/>
  <c r="C17" i="1" l="1"/>
  <c r="E90" i="1" l="1"/>
  <c r="E39" i="1"/>
  <c r="G39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F69" i="1" s="1"/>
  <c r="D61" i="1"/>
  <c r="D69" i="1" s="1"/>
  <c r="I112" i="1"/>
  <c r="G112" i="1"/>
  <c r="E112" i="1"/>
  <c r="I88" i="1"/>
  <c r="G88" i="1"/>
  <c r="E88" i="1"/>
  <c r="I65" i="1"/>
  <c r="G65" i="1"/>
  <c r="E65" i="1"/>
  <c r="I42" i="1"/>
  <c r="G42" i="1"/>
  <c r="E42" i="1"/>
  <c r="I109" i="1"/>
  <c r="G90" i="1"/>
  <c r="G109" i="1"/>
  <c r="E84" i="1"/>
  <c r="G110" i="1"/>
  <c r="E113" i="1"/>
  <c r="E111" i="1"/>
  <c r="E109" i="1"/>
  <c r="G44" i="1"/>
  <c r="G67" i="1"/>
  <c r="I110" i="1"/>
  <c r="I84" i="1"/>
  <c r="E44" i="1"/>
  <c r="I113" i="1"/>
  <c r="G113" i="1"/>
  <c r="I44" i="1"/>
  <c r="I90" i="1"/>
  <c r="E64" i="1"/>
  <c r="I67" i="1"/>
  <c r="G64" i="1"/>
  <c r="E86" i="1"/>
  <c r="G111" i="1"/>
  <c r="I111" i="1"/>
  <c r="I86" i="1"/>
  <c r="G84" i="1"/>
  <c r="E110" i="1"/>
  <c r="E67" i="1"/>
  <c r="G86" i="1"/>
  <c r="G85" i="1"/>
  <c r="E85" i="1"/>
  <c r="I62" i="1"/>
  <c r="E40" i="1"/>
  <c r="G62" i="1"/>
  <c r="E62" i="1"/>
  <c r="I85" i="1"/>
  <c r="E41" i="1"/>
  <c r="I40" i="1"/>
  <c r="G63" i="1"/>
  <c r="I41" i="1"/>
  <c r="E63" i="1"/>
  <c r="G41" i="1"/>
  <c r="I63" i="1"/>
  <c r="I39" i="1"/>
  <c r="I64" i="1"/>
  <c r="H61" i="1"/>
  <c r="H69" i="1" s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1" i="1"/>
  <c r="G23" i="1"/>
  <c r="E21" i="1"/>
  <c r="E108" i="1"/>
  <c r="G69" i="1"/>
  <c r="G108" i="1"/>
  <c r="G126" i="1"/>
  <c r="E126" i="1"/>
  <c r="E23" i="1"/>
  <c r="G115" i="1"/>
  <c r="G21" i="1"/>
  <c r="E115" i="1"/>
  <c r="I108" i="1"/>
  <c r="I115" i="1"/>
  <c r="E19" i="1"/>
  <c r="G19" i="1"/>
  <c r="I18" i="1"/>
  <c r="E61" i="1"/>
  <c r="I61" i="1"/>
  <c r="E18" i="1"/>
  <c r="E38" i="1"/>
  <c r="I126" i="1"/>
  <c r="I133" i="1"/>
  <c r="G133" i="1"/>
  <c r="E133" i="1"/>
  <c r="G18" i="1"/>
  <c r="I21" i="1"/>
  <c r="I69" i="1"/>
  <c r="E69" i="1"/>
  <c r="E46" i="1"/>
  <c r="G38" i="1"/>
  <c r="G46" i="1"/>
  <c r="I46" i="1"/>
  <c r="I38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<sst xmlns="http://schemas.openxmlformats.org/spreadsheetml/2006/main" count="1591" uniqueCount="242">
  <si>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</si>
  <si>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</si>
  <si>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</si>
  <si>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</si>
  <si>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</si>
  <si>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</si>
  <si>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</si>
  <si>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</si>
  <si>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</si>
  <si>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</si>
  <si>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</si>
  <si>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</si>
  <si>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</si>
  <si>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</si>
  <si>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</si>
  <si>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</si>
  <si>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</si>
  <si>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</si>
  <si>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</si>
  <si>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</si>
  <si>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</si>
  <si>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</si>
  <si>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</si>
  <si>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</si>
  <si>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</si>
  <si>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</si>
  <si>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</si>
  <si>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</si>
  <si>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</si>
  <si>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</si>
  <si>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</si>
  <si>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</si>
  <si>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</si>
  <si>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</si>
  <si>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</si>
  <si>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</si>
  <si>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</si>
  <si>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</si>
  <si>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</si>
  <si>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</si>
  <si>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</si>
  <si>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</si>
  <si>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</si>
  <si>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</si>
  <si>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</si>
  <si>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</si>
  <si>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</si>
  <si>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</si>
  <si>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</si>
  <si>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</si>
  <si>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</si>
  <si>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</si>
  <si>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</si>
  <si>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</si>
  <si>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</si>
  <si>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</si>
  <si>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</si>
  <si>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</si>
  <si>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</si>
  <si>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</si>
  <si>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</si>
  <si>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</si>
  <si>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</si>
  <si>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</si>
  <si>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</si>
  <si>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</si>
  <si>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</si>
  <si>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</si>
  <si>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</si>
  <si>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</si>
  <si>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</si>
  <si>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</si>
  <si>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</si>
  <si>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</si>
  <si>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</si>
  <si>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</si>
  <si>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</si>
  <si>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</si>
  <si>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</si>
  <si>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</si>
  <si>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</si>
  <si>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</si>
  <si>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</si>
  <si>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</si>
  <si>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</si>
  <si>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</si>
  <si>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</si>
  <si>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</si>
  <si>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</si>
  <si>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</si>
  <si>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</si>
  <si>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</si>
  <si>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</si>
  <si>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</si>
  <si>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</si>
  <si>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</si>
  <si>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</si>
  <si>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</si>
  <si>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</si>
  <si>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</si>
  <si>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</si>
  <si>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</si>
  <si>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</si>
  <si>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</si>
  <si>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</si>
  <si>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</si>
  <si>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</si>
  <si>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</si>
  <si>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</si>
  <si>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</si>
  <si>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</si>
  <si>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</si>
  <si>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</si>
  <si>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</si>
  <si>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</si>
  <si>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</si>
  <si>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</si>
  <si>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</si>
  <si>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</si>
  <si>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</si>
  <si>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</si>
  <si>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</si>
  <si>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</si>
  <si>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</si>
  <si>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</si>
  <si>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</si>
  <si>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</si>
  <si>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</si>
  <si>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</si>
  <si>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</si>
  <si>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</si>
  <si>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</si>
  <si>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</si>
  <si>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</si>
  <si>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</si>
  <si>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</si>
  <si>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</si>
  <si>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</si>
  <si>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</si>
  <si>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</si>
  <si>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</si>
  <si>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</si>
  <si>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</si>
  <si>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</si>
  <si>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</si>
  <si>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</si>
  <si>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</si>
  <si>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</si>
  <si>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</si>
  <si>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</si>
  <si>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</si>
  <si>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</si>
  <si>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</si>
  <si>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</si>
  <si>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</si>
  <si>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</si>
  <si>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</si>
  <si>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</si>
  <si>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</si>
  <si>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</si>
  <si>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</si>
  <si>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</si>
  <si>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</si>
  <si>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</si>
  <si>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</si>
  <si>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</si>
  <si>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</si>
  <si>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</si>
  <si>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</si>
  <si>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</si>
  <si>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</si>
  <si>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</si>
  <si>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</si>
  <si>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</si>
  <si>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</si>
  <si>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</si>
  <si>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</si>
  <si>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</si>
  <si>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</si>
  <si>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</si>
  <si>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</si>
  <si>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</si>
  <si>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</si>
  <si>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</si>
  <si>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</si>
  <si>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</si>
  <si>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</si>
  <si>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</si>
  <si>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</si>
  <si>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</si>
  <si>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</si>
  <si>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</si>
  <si>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</si>
  <si>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</si>
  <si>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</si>
  <si>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</si>
  <si>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</si>
  <si>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</si>
  <si>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</si>
  <si>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</si>
  <si>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</si>
  <si>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</si>
  <si>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</si>
  <si>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</si>
  <si>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</si>
  <si>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</si>
  <si>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</si>
  <si>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</si>
  <si>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</si>
  <si>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</si>
  <si>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</si>
  <si>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</si>
  <si>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</si>
  <si>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</si>
  <si>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</si>
  <si>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</si>
  <si>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</si>
  <si>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</si>
  <si>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</si>
  <si>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</si>
  <si>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</si>
  <si>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</si>
  <si>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</si>
  <si>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</si>
  <si>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</si>
  <si>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</si>
  <si>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</si>
  <si>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</si>
  <si>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</si>
  <si>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</si>
  <si>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</si>
  <si>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</si>
  <si>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</si>
  <si>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</si>
  <si>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</si>
  <si>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MEJORAMIENTO DEL ACCESO A LA JUSTICIA LOCAL Y RURAL A NIVEL NACIONAL</t>
  </si>
  <si>
    <t>FORTALECIMIENTO DE LA JUSTICIA CON ENFOQUE DIFERENCIAL A NIVEL NACIONAL</t>
  </si>
  <si>
    <t>INTEGRACION DE LA INFORMACION REGISTRAL Y CATASTRAL DE LOS BIENES INMUEBLES EN EL MARCO DE CATASTRO MULTIPROPOSITO A NIVEL  NACIONAL</t>
  </si>
  <si>
    <t>FORTALECIMIENTO DE LA INFRAESTRUCTURA FÍSICA DE LOS ERON  A CARGO DEL INPEC -  NACIONAL</t>
  </si>
  <si>
    <t>Ejecución Presupuestal a 31 de Mayo de 2023</t>
  </si>
  <si>
    <t>Enero-Mayo</t>
  </si>
  <si>
    <t>Generada Junio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</si>
</sst>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8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8" fillId="0" borderId="0" xfId="0" applyFont="1"/>
    <xf numFmtId="0" fontId="12" fillId="0" borderId="8" xfId="0" applyFont="1" applyBorder="1" applyAlignment="1">
      <alignment horizontal="center" vertical="center" wrapText="1" readingOrder="1"/>
    </xf>
    <xf numFmtId="0" fontId="12" fillId="0" borderId="8" xfId="0" applyFont="1" applyBorder="1" applyAlignment="1">
      <alignment vertical="center" wrapText="1" readingOrder="1"/>
    </xf>
    <xf numFmtId="165" fontId="12" fillId="0" borderId="8" xfId="0" applyNumberFormat="1" applyFont="1" applyBorder="1" applyAlignment="1">
      <alignment horizontal="righ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horizontal="righ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1"/>
  <sheetViews>
    <sheetView showGridLines="0" workbookViewId="0">
      <selection activeCell="F13" sqref="F13"/>
    </sheetView>
  </sheetViews>
  <sheetFormatPr baseColWidth="10" defaultRowHeight="15" x14ac:dyDescent="0.25"/>
  <cols>
    <col min="1" max="1" width="13.42578125" style="69" customWidth="1"/>
    <col min="2" max="2" width="27" style="69" customWidth="1"/>
    <col min="3" max="3" width="21.5703125" style="69" customWidth="1"/>
    <col min="4" max="11" width="5.42578125" style="69" customWidth="1"/>
    <col min="12" max="12" width="7" style="69" customWidth="1"/>
    <col min="13" max="13" width="9.5703125" style="69" customWidth="1"/>
    <col min="14" max="14" width="8" style="69" customWidth="1"/>
    <col min="15" max="15" width="9.5703125" style="69" customWidth="1"/>
    <col min="16" max="16" width="27.5703125" style="69" customWidth="1"/>
    <col min="17" max="27" width="18.85546875" style="69" customWidth="1"/>
    <col min="28" max="28" width="11.42578125" style="69" customWidth="1"/>
    <col min="29" max="29" width="6.42578125" style="69" customWidth="1"/>
    <col min="30" max="16384" width="11.42578125" style="69"/>
  </cols>
  <sheetData>
    <row r="1" spans="1:27" x14ac:dyDescent="0.25">
      <c r="A1" s="67" t="s">
        <v>16</v>
      </c>
      <c r="B1" s="67">
        <v>2023</v>
      </c>
      <c r="C1" s="68" t="s">
        <v>17</v>
      </c>
      <c r="D1" s="68" t="s">
        <v>17</v>
      </c>
      <c r="E1" s="68" t="s">
        <v>17</v>
      </c>
      <c r="F1" s="68" t="s">
        <v>17</v>
      </c>
      <c r="G1" s="68" t="s">
        <v>17</v>
      </c>
      <c r="H1" s="68" t="s">
        <v>17</v>
      </c>
      <c r="I1" s="68" t="s">
        <v>17</v>
      </c>
      <c r="J1" s="68" t="s">
        <v>17</v>
      </c>
      <c r="K1" s="68" t="s">
        <v>17</v>
      </c>
      <c r="L1" s="68" t="s">
        <v>17</v>
      </c>
      <c r="M1" s="68" t="s">
        <v>17</v>
      </c>
      <c r="N1" s="68" t="s">
        <v>17</v>
      </c>
      <c r="O1" s="68" t="s">
        <v>17</v>
      </c>
      <c r="P1" s="68" t="s">
        <v>17</v>
      </c>
      <c r="Q1" s="68" t="s">
        <v>17</v>
      </c>
      <c r="R1" s="68" t="s">
        <v>17</v>
      </c>
      <c r="S1" s="68" t="s">
        <v>17</v>
      </c>
      <c r="T1" s="68" t="s">
        <v>17</v>
      </c>
      <c r="U1" s="68" t="s">
        <v>17</v>
      </c>
      <c r="V1" s="68" t="s">
        <v>17</v>
      </c>
      <c r="W1" s="68" t="s">
        <v>17</v>
      </c>
      <c r="X1" s="68" t="s">
        <v>17</v>
      </c>
      <c r="Y1" s="68" t="s">
        <v>17</v>
      </c>
      <c r="Z1" s="68" t="s">
        <v>17</v>
      </c>
      <c r="AA1" s="68" t="s">
        <v>17</v>
      </c>
    </row>
    <row r="2" spans="1:27" x14ac:dyDescent="0.25">
      <c r="A2" s="67" t="s">
        <v>18</v>
      </c>
      <c r="B2" s="67" t="s">
        <v>19</v>
      </c>
      <c r="C2" s="68" t="s">
        <v>17</v>
      </c>
      <c r="D2" s="68" t="s">
        <v>17</v>
      </c>
      <c r="E2" s="68" t="s">
        <v>17</v>
      </c>
      <c r="F2" s="68" t="s">
        <v>17</v>
      </c>
      <c r="G2" s="68" t="s">
        <v>17</v>
      </c>
      <c r="H2" s="68" t="s">
        <v>17</v>
      </c>
      <c r="I2" s="68" t="s">
        <v>17</v>
      </c>
      <c r="J2" s="68" t="s">
        <v>17</v>
      </c>
      <c r="K2" s="68" t="s">
        <v>17</v>
      </c>
      <c r="L2" s="68" t="s">
        <v>17</v>
      </c>
      <c r="M2" s="68" t="s">
        <v>17</v>
      </c>
      <c r="N2" s="68" t="s">
        <v>17</v>
      </c>
      <c r="O2" s="68" t="s">
        <v>17</v>
      </c>
      <c r="P2" s="68" t="s">
        <v>17</v>
      </c>
      <c r="Q2" s="68" t="s">
        <v>17</v>
      </c>
      <c r="R2" s="68" t="s">
        <v>17</v>
      </c>
      <c r="S2" s="68" t="s">
        <v>17</v>
      </c>
      <c r="T2" s="68" t="s">
        <v>17</v>
      </c>
      <c r="U2" s="68" t="s">
        <v>17</v>
      </c>
      <c r="V2" s="68" t="s">
        <v>17</v>
      </c>
      <c r="W2" s="68" t="s">
        <v>17</v>
      </c>
      <c r="X2" s="68" t="s">
        <v>17</v>
      </c>
      <c r="Y2" s="68" t="s">
        <v>17</v>
      </c>
      <c r="Z2" s="68" t="s">
        <v>17</v>
      </c>
      <c r="AA2" s="68" t="s">
        <v>17</v>
      </c>
    </row>
    <row r="3" spans="1:27" x14ac:dyDescent="0.25">
      <c r="A3" s="67" t="s">
        <v>20</v>
      </c>
      <c r="B3" s="67" t="s">
        <v>240</v>
      </c>
      <c r="C3" s="68" t="s">
        <v>241</v>
      </c>
      <c r="D3" s="68" t="s">
        <v>17</v>
      </c>
      <c r="E3" s="68" t="s">
        <v>17</v>
      </c>
      <c r="F3" s="68" t="s">
        <v>17</v>
      </c>
      <c r="G3" s="68" t="s">
        <v>17</v>
      </c>
      <c r="H3" s="68" t="s">
        <v>17</v>
      </c>
      <c r="I3" s="68" t="s">
        <v>17</v>
      </c>
      <c r="J3" s="68" t="s">
        <v>17</v>
      </c>
      <c r="K3" s="68" t="s">
        <v>17</v>
      </c>
      <c r="L3" s="68" t="s">
        <v>17</v>
      </c>
      <c r="M3" s="68" t="s">
        <v>17</v>
      </c>
      <c r="N3" s="68" t="s">
        <v>17</v>
      </c>
      <c r="O3" s="68" t="s">
        <v>17</v>
      </c>
      <c r="P3" s="68" t="s">
        <v>17</v>
      </c>
      <c r="Q3" s="68" t="s">
        <v>17</v>
      </c>
      <c r="R3" s="68" t="s">
        <v>17</v>
      </c>
      <c r="S3" s="68" t="s">
        <v>17</v>
      </c>
      <c r="T3" s="68" t="s">
        <v>17</v>
      </c>
      <c r="U3" s="68" t="s">
        <v>17</v>
      </c>
      <c r="V3" s="68" t="s">
        <v>17</v>
      </c>
      <c r="W3" s="68" t="s">
        <v>17</v>
      </c>
      <c r="X3" s="68" t="s">
        <v>17</v>
      </c>
      <c r="Y3" s="68" t="s">
        <v>17</v>
      </c>
      <c r="Z3" s="68" t="s">
        <v>17</v>
      </c>
      <c r="AA3" s="68" t="s">
        <v>17</v>
      </c>
    </row>
    <row r="4" spans="1:27" ht="24" x14ac:dyDescent="0.25">
      <c r="A4" s="67" t="s">
        <v>21</v>
      </c>
      <c r="B4" s="67" t="s">
        <v>22</v>
      </c>
      <c r="C4" s="67" t="s">
        <v>23</v>
      </c>
      <c r="D4" s="67" t="s">
        <v>24</v>
      </c>
      <c r="E4" s="67" t="s">
        <v>25</v>
      </c>
      <c r="F4" s="67" t="s">
        <v>26</v>
      </c>
      <c r="G4" s="67" t="s">
        <v>27</v>
      </c>
      <c r="H4" s="67" t="s">
        <v>28</v>
      </c>
      <c r="I4" s="67" t="s">
        <v>29</v>
      </c>
      <c r="J4" s="67" t="s">
        <v>30</v>
      </c>
      <c r="K4" s="67" t="s">
        <v>31</v>
      </c>
      <c r="L4" s="67" t="s">
        <v>32</v>
      </c>
      <c r="M4" s="67" t="s">
        <v>33</v>
      </c>
      <c r="N4" s="67" t="s">
        <v>34</v>
      </c>
      <c r="O4" s="67" t="s">
        <v>35</v>
      </c>
      <c r="P4" s="67" t="s">
        <v>36</v>
      </c>
      <c r="Q4" s="67" t="s">
        <v>37</v>
      </c>
      <c r="R4" s="67" t="s">
        <v>38</v>
      </c>
      <c r="S4" s="67" t="s">
        <v>39</v>
      </c>
      <c r="T4" s="67" t="s">
        <v>40</v>
      </c>
      <c r="U4" s="67" t="s">
        <v>41</v>
      </c>
      <c r="V4" s="67" t="s">
        <v>42</v>
      </c>
      <c r="W4" s="67" t="s">
        <v>43</v>
      </c>
      <c r="X4" s="67" t="s">
        <v>44</v>
      </c>
      <c r="Y4" s="67" t="s">
        <v>45</v>
      </c>
      <c r="Z4" s="67" t="s">
        <v>46</v>
      </c>
      <c r="AA4" s="67" t="s">
        <v>47</v>
      </c>
    </row>
    <row r="5" spans="1:27" ht="22.5" x14ac:dyDescent="0.25">
      <c r="A5" s="70" t="s">
        <v>48</v>
      </c>
      <c r="B5" s="66" t="s">
        <v>49</v>
      </c>
      <c r="C5" s="71" t="s">
        <v>50</v>
      </c>
      <c r="D5" s="70" t="s">
        <v>51</v>
      </c>
      <c r="E5" s="70" t="s">
        <v>52</v>
      </c>
      <c r="F5" s="70" t="s">
        <v>52</v>
      </c>
      <c r="G5" s="70" t="s">
        <v>52</v>
      </c>
      <c r="H5" s="70"/>
      <c r="I5" s="70"/>
      <c r="J5" s="70"/>
      <c r="K5" s="70"/>
      <c r="L5" s="70"/>
      <c r="M5" s="70" t="s">
        <v>53</v>
      </c>
      <c r="N5" s="70" t="s">
        <v>54</v>
      </c>
      <c r="O5" s="70" t="s">
        <v>55</v>
      </c>
      <c r="P5" s="66" t="s">
        <v>56</v>
      </c>
      <c r="Q5" s="72">
        <v>25481700000</v>
      </c>
      <c r="R5" s="72">
        <v>0</v>
      </c>
      <c r="S5" s="72">
        <v>0</v>
      </c>
      <c r="T5" s="72">
        <v>25481700000</v>
      </c>
      <c r="U5" s="72">
        <v>0</v>
      </c>
      <c r="V5" s="72">
        <v>25481700000</v>
      </c>
      <c r="W5" s="72">
        <v>0</v>
      </c>
      <c r="X5" s="72">
        <v>8244831573</v>
      </c>
      <c r="Y5" s="72">
        <v>8240986081</v>
      </c>
      <c r="Z5" s="72">
        <v>8240986081</v>
      </c>
      <c r="AA5" s="72">
        <v>8240986081</v>
      </c>
    </row>
    <row r="6" spans="1:27" ht="22.5" x14ac:dyDescent="0.25">
      <c r="A6" s="70" t="s">
        <v>48</v>
      </c>
      <c r="B6" s="66" t="s">
        <v>49</v>
      </c>
      <c r="C6" s="71" t="s">
        <v>57</v>
      </c>
      <c r="D6" s="70" t="s">
        <v>51</v>
      </c>
      <c r="E6" s="70" t="s">
        <v>52</v>
      </c>
      <c r="F6" s="70" t="s">
        <v>52</v>
      </c>
      <c r="G6" s="70" t="s">
        <v>58</v>
      </c>
      <c r="H6" s="70"/>
      <c r="I6" s="70"/>
      <c r="J6" s="70"/>
      <c r="K6" s="70"/>
      <c r="L6" s="70"/>
      <c r="M6" s="70" t="s">
        <v>53</v>
      </c>
      <c r="N6" s="70" t="s">
        <v>54</v>
      </c>
      <c r="O6" s="70" t="s">
        <v>55</v>
      </c>
      <c r="P6" s="66" t="s">
        <v>59</v>
      </c>
      <c r="Q6" s="72">
        <v>9109800000</v>
      </c>
      <c r="R6" s="72">
        <v>0</v>
      </c>
      <c r="S6" s="72">
        <v>0</v>
      </c>
      <c r="T6" s="72">
        <v>9109800000</v>
      </c>
      <c r="U6" s="72">
        <v>0</v>
      </c>
      <c r="V6" s="72">
        <v>9109800000</v>
      </c>
      <c r="W6" s="72">
        <v>0</v>
      </c>
      <c r="X6" s="72">
        <v>3266775187</v>
      </c>
      <c r="Y6" s="72">
        <v>3266775187</v>
      </c>
      <c r="Z6" s="72">
        <v>3266775187</v>
      </c>
      <c r="AA6" s="72">
        <v>2669374146</v>
      </c>
    </row>
    <row r="7" spans="1:27" ht="33.75" x14ac:dyDescent="0.25">
      <c r="A7" s="70" t="s">
        <v>48</v>
      </c>
      <c r="B7" s="66" t="s">
        <v>49</v>
      </c>
      <c r="C7" s="71" t="s">
        <v>60</v>
      </c>
      <c r="D7" s="70" t="s">
        <v>51</v>
      </c>
      <c r="E7" s="70" t="s">
        <v>52</v>
      </c>
      <c r="F7" s="70" t="s">
        <v>52</v>
      </c>
      <c r="G7" s="70" t="s">
        <v>61</v>
      </c>
      <c r="H7" s="70"/>
      <c r="I7" s="70"/>
      <c r="J7" s="70"/>
      <c r="K7" s="70"/>
      <c r="L7" s="70"/>
      <c r="M7" s="70" t="s">
        <v>53</v>
      </c>
      <c r="N7" s="70" t="s">
        <v>54</v>
      </c>
      <c r="O7" s="70" t="s">
        <v>55</v>
      </c>
      <c r="P7" s="66" t="s">
        <v>62</v>
      </c>
      <c r="Q7" s="72">
        <v>3392500000</v>
      </c>
      <c r="R7" s="72">
        <v>0</v>
      </c>
      <c r="S7" s="72">
        <v>0</v>
      </c>
      <c r="T7" s="72">
        <v>3392500000</v>
      </c>
      <c r="U7" s="72">
        <v>0</v>
      </c>
      <c r="V7" s="72">
        <v>3392500000</v>
      </c>
      <c r="W7" s="72">
        <v>0</v>
      </c>
      <c r="X7" s="72">
        <v>1145090261</v>
      </c>
      <c r="Y7" s="72">
        <v>1141358643</v>
      </c>
      <c r="Z7" s="72">
        <v>1141358643</v>
      </c>
      <c r="AA7" s="72">
        <v>1141358643</v>
      </c>
    </row>
    <row r="8" spans="1:27" ht="22.5" x14ac:dyDescent="0.25">
      <c r="A8" s="70" t="s">
        <v>48</v>
      </c>
      <c r="B8" s="66" t="s">
        <v>49</v>
      </c>
      <c r="C8" s="71" t="s">
        <v>201</v>
      </c>
      <c r="D8" s="70" t="s">
        <v>51</v>
      </c>
      <c r="E8" s="70" t="s">
        <v>58</v>
      </c>
      <c r="F8" s="70"/>
      <c r="G8" s="70"/>
      <c r="H8" s="70"/>
      <c r="I8" s="70"/>
      <c r="J8" s="70"/>
      <c r="K8" s="70"/>
      <c r="L8" s="70"/>
      <c r="M8" s="70" t="s">
        <v>53</v>
      </c>
      <c r="N8" s="70" t="s">
        <v>54</v>
      </c>
      <c r="O8" s="70" t="s">
        <v>55</v>
      </c>
      <c r="P8" s="66" t="s">
        <v>202</v>
      </c>
      <c r="Q8" s="72">
        <v>18879300000</v>
      </c>
      <c r="R8" s="72">
        <v>13425600000</v>
      </c>
      <c r="S8" s="72">
        <v>50107810</v>
      </c>
      <c r="T8" s="72">
        <v>32254792190</v>
      </c>
      <c r="U8" s="72">
        <v>0</v>
      </c>
      <c r="V8" s="72">
        <v>25315314923.740002</v>
      </c>
      <c r="W8" s="72">
        <v>6939477266.2600002</v>
      </c>
      <c r="X8" s="72">
        <v>14595396440.639999</v>
      </c>
      <c r="Y8" s="72">
        <v>4345174081.79</v>
      </c>
      <c r="Z8" s="72">
        <v>4329068999.79</v>
      </c>
      <c r="AA8" s="72">
        <v>4218110943.4899998</v>
      </c>
    </row>
    <row r="9" spans="1:27" ht="22.5" x14ac:dyDescent="0.25">
      <c r="A9" s="70" t="s">
        <v>48</v>
      </c>
      <c r="B9" s="66" t="s">
        <v>49</v>
      </c>
      <c r="C9" s="71" t="s">
        <v>201</v>
      </c>
      <c r="D9" s="70" t="s">
        <v>51</v>
      </c>
      <c r="E9" s="70" t="s">
        <v>58</v>
      </c>
      <c r="F9" s="70"/>
      <c r="G9" s="70"/>
      <c r="H9" s="70"/>
      <c r="I9" s="70"/>
      <c r="J9" s="70"/>
      <c r="K9" s="70"/>
      <c r="L9" s="70"/>
      <c r="M9" s="70" t="s">
        <v>53</v>
      </c>
      <c r="N9" s="70" t="s">
        <v>63</v>
      </c>
      <c r="O9" s="70" t="s">
        <v>55</v>
      </c>
      <c r="P9" s="66" t="s">
        <v>202</v>
      </c>
      <c r="Q9" s="72">
        <v>2781400000</v>
      </c>
      <c r="R9" s="72">
        <v>0</v>
      </c>
      <c r="S9" s="72">
        <v>0</v>
      </c>
      <c r="T9" s="72">
        <v>2781400000</v>
      </c>
      <c r="U9" s="72">
        <v>0</v>
      </c>
      <c r="V9" s="72">
        <v>1815169224</v>
      </c>
      <c r="W9" s="72">
        <v>966230776</v>
      </c>
      <c r="X9" s="72">
        <v>1135518655</v>
      </c>
      <c r="Y9" s="72">
        <v>464497395</v>
      </c>
      <c r="Z9" s="72">
        <v>459156699</v>
      </c>
      <c r="AA9" s="72">
        <v>459156699</v>
      </c>
    </row>
    <row r="10" spans="1:27" ht="22.5" x14ac:dyDescent="0.25">
      <c r="A10" s="70" t="s">
        <v>48</v>
      </c>
      <c r="B10" s="66" t="s">
        <v>49</v>
      </c>
      <c r="C10" s="71" t="s">
        <v>203</v>
      </c>
      <c r="D10" s="70" t="s">
        <v>51</v>
      </c>
      <c r="E10" s="70" t="s">
        <v>61</v>
      </c>
      <c r="F10" s="70" t="s">
        <v>58</v>
      </c>
      <c r="G10" s="70" t="s">
        <v>58</v>
      </c>
      <c r="H10" s="70"/>
      <c r="I10" s="70"/>
      <c r="J10" s="70"/>
      <c r="K10" s="70"/>
      <c r="L10" s="70"/>
      <c r="M10" s="70" t="s">
        <v>53</v>
      </c>
      <c r="N10" s="70" t="s">
        <v>54</v>
      </c>
      <c r="O10" s="70" t="s">
        <v>55</v>
      </c>
      <c r="P10" s="66" t="s">
        <v>204</v>
      </c>
      <c r="Q10" s="72">
        <v>270900000</v>
      </c>
      <c r="R10" s="72">
        <v>50107810</v>
      </c>
      <c r="S10" s="72">
        <v>0</v>
      </c>
      <c r="T10" s="72">
        <v>321007810</v>
      </c>
      <c r="U10" s="72">
        <v>0</v>
      </c>
      <c r="V10" s="72">
        <v>66357809.100000001</v>
      </c>
      <c r="W10" s="72">
        <v>254650000.90000001</v>
      </c>
      <c r="X10" s="72">
        <v>66357809.100000001</v>
      </c>
      <c r="Y10" s="72">
        <v>66333183</v>
      </c>
      <c r="Z10" s="72">
        <v>66333183</v>
      </c>
      <c r="AA10" s="72">
        <v>66333183</v>
      </c>
    </row>
    <row r="11" spans="1:27" ht="22.5" x14ac:dyDescent="0.25">
      <c r="A11" s="70" t="s">
        <v>48</v>
      </c>
      <c r="B11" s="66" t="s">
        <v>49</v>
      </c>
      <c r="C11" s="71" t="s">
        <v>64</v>
      </c>
      <c r="D11" s="70" t="s">
        <v>51</v>
      </c>
      <c r="E11" s="70" t="s">
        <v>61</v>
      </c>
      <c r="F11" s="70" t="s">
        <v>61</v>
      </c>
      <c r="G11" s="70" t="s">
        <v>52</v>
      </c>
      <c r="H11" s="70" t="s">
        <v>65</v>
      </c>
      <c r="I11" s="70"/>
      <c r="J11" s="70"/>
      <c r="K11" s="70"/>
      <c r="L11" s="70"/>
      <c r="M11" s="70" t="s">
        <v>53</v>
      </c>
      <c r="N11" s="70" t="s">
        <v>54</v>
      </c>
      <c r="O11" s="70" t="s">
        <v>55</v>
      </c>
      <c r="P11" s="66" t="s">
        <v>66</v>
      </c>
      <c r="Q11" s="72">
        <v>11341500000</v>
      </c>
      <c r="R11" s="72">
        <v>0</v>
      </c>
      <c r="S11" s="72">
        <v>0</v>
      </c>
      <c r="T11" s="72">
        <v>11341500000</v>
      </c>
      <c r="U11" s="72">
        <v>0</v>
      </c>
      <c r="V11" s="72">
        <v>11341500000</v>
      </c>
      <c r="W11" s="72">
        <v>0</v>
      </c>
      <c r="X11" s="72">
        <v>8342398490</v>
      </c>
      <c r="Y11" s="72">
        <v>3199846362</v>
      </c>
      <c r="Z11" s="72">
        <v>3198968398</v>
      </c>
      <c r="AA11" s="72">
        <v>3187704571</v>
      </c>
    </row>
    <row r="12" spans="1:27" ht="45" x14ac:dyDescent="0.25">
      <c r="A12" s="70" t="s">
        <v>48</v>
      </c>
      <c r="B12" s="66" t="s">
        <v>49</v>
      </c>
      <c r="C12" s="71" t="s">
        <v>67</v>
      </c>
      <c r="D12" s="70" t="s">
        <v>51</v>
      </c>
      <c r="E12" s="70" t="s">
        <v>61</v>
      </c>
      <c r="F12" s="70" t="s">
        <v>61</v>
      </c>
      <c r="G12" s="70" t="s">
        <v>52</v>
      </c>
      <c r="H12" s="70" t="s">
        <v>68</v>
      </c>
      <c r="I12" s="70"/>
      <c r="J12" s="70"/>
      <c r="K12" s="70"/>
      <c r="L12" s="70"/>
      <c r="M12" s="70" t="s">
        <v>53</v>
      </c>
      <c r="N12" s="70" t="s">
        <v>69</v>
      </c>
      <c r="O12" s="70" t="s">
        <v>55</v>
      </c>
      <c r="P12" s="66" t="s">
        <v>70</v>
      </c>
      <c r="Q12" s="72">
        <v>26953000000</v>
      </c>
      <c r="R12" s="72">
        <v>0</v>
      </c>
      <c r="S12" s="72">
        <v>0</v>
      </c>
      <c r="T12" s="72">
        <v>26953000000</v>
      </c>
      <c r="U12" s="72">
        <v>0</v>
      </c>
      <c r="V12" s="72">
        <v>8024508454</v>
      </c>
      <c r="W12" s="72">
        <v>18928491546</v>
      </c>
      <c r="X12" s="72">
        <v>6624000000</v>
      </c>
      <c r="Y12" s="72">
        <v>0</v>
      </c>
      <c r="Z12" s="72">
        <v>0</v>
      </c>
      <c r="AA12" s="72">
        <v>0</v>
      </c>
    </row>
    <row r="13" spans="1:27" ht="56.25" x14ac:dyDescent="0.25">
      <c r="A13" s="70" t="s">
        <v>48</v>
      </c>
      <c r="B13" s="66" t="s">
        <v>49</v>
      </c>
      <c r="C13" s="71" t="s">
        <v>71</v>
      </c>
      <c r="D13" s="70" t="s">
        <v>51</v>
      </c>
      <c r="E13" s="70" t="s">
        <v>61</v>
      </c>
      <c r="F13" s="70" t="s">
        <v>61</v>
      </c>
      <c r="G13" s="70" t="s">
        <v>52</v>
      </c>
      <c r="H13" s="70" t="s">
        <v>72</v>
      </c>
      <c r="I13" s="70"/>
      <c r="J13" s="70"/>
      <c r="K13" s="70"/>
      <c r="L13" s="70"/>
      <c r="M13" s="70" t="s">
        <v>53</v>
      </c>
      <c r="N13" s="70" t="s">
        <v>54</v>
      </c>
      <c r="O13" s="70" t="s">
        <v>55</v>
      </c>
      <c r="P13" s="66" t="s">
        <v>73</v>
      </c>
      <c r="Q13" s="72">
        <v>271500000</v>
      </c>
      <c r="R13" s="72">
        <v>0</v>
      </c>
      <c r="S13" s="72">
        <v>0</v>
      </c>
      <c r="T13" s="72">
        <v>271500000</v>
      </c>
      <c r="U13" s="72">
        <v>0</v>
      </c>
      <c r="V13" s="72">
        <v>0</v>
      </c>
      <c r="W13" s="72">
        <v>271500000</v>
      </c>
      <c r="X13" s="72">
        <v>0</v>
      </c>
      <c r="Y13" s="72">
        <v>0</v>
      </c>
      <c r="Z13" s="72">
        <v>0</v>
      </c>
      <c r="AA13" s="72">
        <v>0</v>
      </c>
    </row>
    <row r="14" spans="1:27" ht="33.75" x14ac:dyDescent="0.25">
      <c r="A14" s="70" t="s">
        <v>48</v>
      </c>
      <c r="B14" s="66" t="s">
        <v>49</v>
      </c>
      <c r="C14" s="71" t="s">
        <v>74</v>
      </c>
      <c r="D14" s="70" t="s">
        <v>51</v>
      </c>
      <c r="E14" s="70" t="s">
        <v>61</v>
      </c>
      <c r="F14" s="70" t="s">
        <v>61</v>
      </c>
      <c r="G14" s="70" t="s">
        <v>52</v>
      </c>
      <c r="H14" s="70" t="s">
        <v>75</v>
      </c>
      <c r="I14" s="70"/>
      <c r="J14" s="70"/>
      <c r="K14" s="70"/>
      <c r="L14" s="70"/>
      <c r="M14" s="70" t="s">
        <v>53</v>
      </c>
      <c r="N14" s="70" t="s">
        <v>54</v>
      </c>
      <c r="O14" s="70" t="s">
        <v>55</v>
      </c>
      <c r="P14" s="66" t="s">
        <v>76</v>
      </c>
      <c r="Q14" s="72">
        <v>13425600000</v>
      </c>
      <c r="R14" s="72">
        <v>0</v>
      </c>
      <c r="S14" s="72">
        <v>13425600000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</row>
    <row r="15" spans="1:27" ht="56.25" x14ac:dyDescent="0.25">
      <c r="A15" s="70" t="s">
        <v>48</v>
      </c>
      <c r="B15" s="66" t="s">
        <v>49</v>
      </c>
      <c r="C15" s="71" t="s">
        <v>78</v>
      </c>
      <c r="D15" s="70" t="s">
        <v>51</v>
      </c>
      <c r="E15" s="70" t="s">
        <v>61</v>
      </c>
      <c r="F15" s="70" t="s">
        <v>79</v>
      </c>
      <c r="G15" s="70" t="s">
        <v>52</v>
      </c>
      <c r="H15" s="70" t="s">
        <v>80</v>
      </c>
      <c r="I15" s="70"/>
      <c r="J15" s="70"/>
      <c r="K15" s="70"/>
      <c r="L15" s="70"/>
      <c r="M15" s="70" t="s">
        <v>53</v>
      </c>
      <c r="N15" s="70" t="s">
        <v>54</v>
      </c>
      <c r="O15" s="70" t="s">
        <v>55</v>
      </c>
      <c r="P15" s="66" t="s">
        <v>81</v>
      </c>
      <c r="Q15" s="72">
        <v>4222700000</v>
      </c>
      <c r="R15" s="72">
        <v>0</v>
      </c>
      <c r="S15" s="72">
        <v>0</v>
      </c>
      <c r="T15" s="72">
        <v>4222700000</v>
      </c>
      <c r="U15" s="72">
        <v>0</v>
      </c>
      <c r="V15" s="72">
        <v>1542666514</v>
      </c>
      <c r="W15" s="72">
        <v>2680033486</v>
      </c>
      <c r="X15" s="72">
        <v>1278389652</v>
      </c>
      <c r="Y15" s="72">
        <v>322742671</v>
      </c>
      <c r="Z15" s="72">
        <v>322742671</v>
      </c>
      <c r="AA15" s="72">
        <v>322742671</v>
      </c>
    </row>
    <row r="16" spans="1:27" ht="33.75" x14ac:dyDescent="0.25">
      <c r="A16" s="70" t="s">
        <v>48</v>
      </c>
      <c r="B16" s="66" t="s">
        <v>49</v>
      </c>
      <c r="C16" s="71" t="s">
        <v>82</v>
      </c>
      <c r="D16" s="70" t="s">
        <v>51</v>
      </c>
      <c r="E16" s="70" t="s">
        <v>61</v>
      </c>
      <c r="F16" s="70" t="s">
        <v>79</v>
      </c>
      <c r="G16" s="70" t="s">
        <v>58</v>
      </c>
      <c r="H16" s="70" t="s">
        <v>80</v>
      </c>
      <c r="I16" s="70"/>
      <c r="J16" s="70"/>
      <c r="K16" s="70"/>
      <c r="L16" s="70"/>
      <c r="M16" s="70" t="s">
        <v>53</v>
      </c>
      <c r="N16" s="70" t="s">
        <v>54</v>
      </c>
      <c r="O16" s="70" t="s">
        <v>55</v>
      </c>
      <c r="P16" s="66" t="s">
        <v>83</v>
      </c>
      <c r="Q16" s="72">
        <v>105300000</v>
      </c>
      <c r="R16" s="72">
        <v>0</v>
      </c>
      <c r="S16" s="72">
        <v>0</v>
      </c>
      <c r="T16" s="72">
        <v>105300000</v>
      </c>
      <c r="U16" s="72">
        <v>0</v>
      </c>
      <c r="V16" s="72">
        <v>105300000</v>
      </c>
      <c r="W16" s="72">
        <v>0</v>
      </c>
      <c r="X16" s="72">
        <v>15015391</v>
      </c>
      <c r="Y16" s="72">
        <v>15015391</v>
      </c>
      <c r="Z16" s="72">
        <v>15015391</v>
      </c>
      <c r="AA16" s="72">
        <v>15015391</v>
      </c>
    </row>
    <row r="17" spans="1:27" ht="22.5" x14ac:dyDescent="0.25">
      <c r="A17" s="70" t="s">
        <v>48</v>
      </c>
      <c r="B17" s="66" t="s">
        <v>49</v>
      </c>
      <c r="C17" s="71" t="s">
        <v>205</v>
      </c>
      <c r="D17" s="70" t="s">
        <v>51</v>
      </c>
      <c r="E17" s="70" t="s">
        <v>61</v>
      </c>
      <c r="F17" s="70" t="s">
        <v>54</v>
      </c>
      <c r="G17" s="70"/>
      <c r="H17" s="70"/>
      <c r="I17" s="70"/>
      <c r="J17" s="70"/>
      <c r="K17" s="70"/>
      <c r="L17" s="70"/>
      <c r="M17" s="70" t="s">
        <v>53</v>
      </c>
      <c r="N17" s="70" t="s">
        <v>54</v>
      </c>
      <c r="O17" s="70" t="s">
        <v>55</v>
      </c>
      <c r="P17" s="66" t="s">
        <v>206</v>
      </c>
      <c r="Q17" s="72">
        <v>16690600000</v>
      </c>
      <c r="R17" s="72">
        <v>0</v>
      </c>
      <c r="S17" s="72">
        <v>0</v>
      </c>
      <c r="T17" s="72">
        <v>16690600000</v>
      </c>
      <c r="U17" s="72">
        <v>0</v>
      </c>
      <c r="V17" s="72">
        <v>5961937582</v>
      </c>
      <c r="W17" s="72">
        <v>10728662418</v>
      </c>
      <c r="X17" s="72">
        <v>5566937582</v>
      </c>
      <c r="Y17" s="72">
        <v>5566937582</v>
      </c>
      <c r="Z17" s="72">
        <v>5566937582</v>
      </c>
      <c r="AA17" s="72">
        <v>5566937582</v>
      </c>
    </row>
    <row r="18" spans="1:27" ht="22.5" x14ac:dyDescent="0.25">
      <c r="A18" s="70" t="s">
        <v>48</v>
      </c>
      <c r="B18" s="66" t="s">
        <v>49</v>
      </c>
      <c r="C18" s="71" t="s">
        <v>85</v>
      </c>
      <c r="D18" s="70" t="s">
        <v>51</v>
      </c>
      <c r="E18" s="70" t="s">
        <v>86</v>
      </c>
      <c r="F18" s="70" t="s">
        <v>52</v>
      </c>
      <c r="G18" s="70"/>
      <c r="H18" s="70"/>
      <c r="I18" s="70"/>
      <c r="J18" s="70"/>
      <c r="K18" s="70"/>
      <c r="L18" s="70"/>
      <c r="M18" s="70" t="s">
        <v>53</v>
      </c>
      <c r="N18" s="70" t="s">
        <v>54</v>
      </c>
      <c r="O18" s="70" t="s">
        <v>55</v>
      </c>
      <c r="P18" s="66" t="s">
        <v>87</v>
      </c>
      <c r="Q18" s="72">
        <v>119200000</v>
      </c>
      <c r="R18" s="72">
        <v>0</v>
      </c>
      <c r="S18" s="72">
        <v>0</v>
      </c>
      <c r="T18" s="72">
        <v>119200000</v>
      </c>
      <c r="U18" s="72">
        <v>0</v>
      </c>
      <c r="V18" s="72">
        <v>118027000</v>
      </c>
      <c r="W18" s="72">
        <v>1173000</v>
      </c>
      <c r="X18" s="72">
        <v>116273175</v>
      </c>
      <c r="Y18" s="72">
        <v>116273175</v>
      </c>
      <c r="Z18" s="72">
        <v>116273175</v>
      </c>
      <c r="AA18" s="72">
        <v>116273175</v>
      </c>
    </row>
    <row r="19" spans="1:27" ht="22.5" x14ac:dyDescent="0.25">
      <c r="A19" s="70" t="s">
        <v>48</v>
      </c>
      <c r="B19" s="66" t="s">
        <v>49</v>
      </c>
      <c r="C19" s="71" t="s">
        <v>175</v>
      </c>
      <c r="D19" s="70" t="s">
        <v>51</v>
      </c>
      <c r="E19" s="70" t="s">
        <v>86</v>
      </c>
      <c r="F19" s="70" t="s">
        <v>61</v>
      </c>
      <c r="G19" s="70"/>
      <c r="H19" s="70"/>
      <c r="I19" s="70"/>
      <c r="J19" s="70"/>
      <c r="K19" s="70"/>
      <c r="L19" s="70"/>
      <c r="M19" s="70" t="s">
        <v>53</v>
      </c>
      <c r="N19" s="70" t="s">
        <v>54</v>
      </c>
      <c r="O19" s="70" t="s">
        <v>55</v>
      </c>
      <c r="P19" s="66" t="s">
        <v>176</v>
      </c>
      <c r="Q19" s="72">
        <v>10500000</v>
      </c>
      <c r="R19" s="72">
        <v>0</v>
      </c>
      <c r="S19" s="72">
        <v>0</v>
      </c>
      <c r="T19" s="72">
        <v>10500000</v>
      </c>
      <c r="U19" s="72">
        <v>0</v>
      </c>
      <c r="V19" s="72">
        <v>0</v>
      </c>
      <c r="W19" s="72">
        <v>10500000</v>
      </c>
      <c r="X19" s="72">
        <v>0</v>
      </c>
      <c r="Y19" s="72">
        <v>0</v>
      </c>
      <c r="Z19" s="72">
        <v>0</v>
      </c>
      <c r="AA19" s="72">
        <v>0</v>
      </c>
    </row>
    <row r="20" spans="1:27" ht="22.5" x14ac:dyDescent="0.25">
      <c r="A20" s="70" t="s">
        <v>48</v>
      </c>
      <c r="B20" s="66" t="s">
        <v>49</v>
      </c>
      <c r="C20" s="71" t="s">
        <v>88</v>
      </c>
      <c r="D20" s="70" t="s">
        <v>51</v>
      </c>
      <c r="E20" s="70" t="s">
        <v>86</v>
      </c>
      <c r="F20" s="70" t="s">
        <v>79</v>
      </c>
      <c r="G20" s="70" t="s">
        <v>52</v>
      </c>
      <c r="H20" s="70"/>
      <c r="I20" s="70"/>
      <c r="J20" s="70"/>
      <c r="K20" s="70"/>
      <c r="L20" s="70"/>
      <c r="M20" s="70" t="s">
        <v>53</v>
      </c>
      <c r="N20" s="70" t="s">
        <v>69</v>
      </c>
      <c r="O20" s="70" t="s">
        <v>77</v>
      </c>
      <c r="P20" s="66" t="s">
        <v>89</v>
      </c>
      <c r="Q20" s="72">
        <v>409000000</v>
      </c>
      <c r="R20" s="72">
        <v>0</v>
      </c>
      <c r="S20" s="72">
        <v>0</v>
      </c>
      <c r="T20" s="72">
        <v>409000000</v>
      </c>
      <c r="U20" s="72">
        <v>0</v>
      </c>
      <c r="V20" s="72">
        <v>0</v>
      </c>
      <c r="W20" s="72">
        <v>409000000</v>
      </c>
      <c r="X20" s="72">
        <v>0</v>
      </c>
      <c r="Y20" s="72">
        <v>0</v>
      </c>
      <c r="Z20" s="72">
        <v>0</v>
      </c>
      <c r="AA20" s="72">
        <v>0</v>
      </c>
    </row>
    <row r="21" spans="1:27" ht="22.5" x14ac:dyDescent="0.25">
      <c r="A21" s="70" t="s">
        <v>48</v>
      </c>
      <c r="B21" s="66" t="s">
        <v>49</v>
      </c>
      <c r="C21" s="71" t="s">
        <v>207</v>
      </c>
      <c r="D21" s="70" t="s">
        <v>208</v>
      </c>
      <c r="E21" s="70" t="s">
        <v>54</v>
      </c>
      <c r="F21" s="70" t="s">
        <v>79</v>
      </c>
      <c r="G21" s="70" t="s">
        <v>52</v>
      </c>
      <c r="H21" s="70"/>
      <c r="I21" s="70"/>
      <c r="J21" s="70"/>
      <c r="K21" s="70"/>
      <c r="L21" s="70"/>
      <c r="M21" s="70" t="s">
        <v>53</v>
      </c>
      <c r="N21" s="70" t="s">
        <v>69</v>
      </c>
      <c r="O21" s="70" t="s">
        <v>55</v>
      </c>
      <c r="P21" s="66" t="s">
        <v>209</v>
      </c>
      <c r="Q21" s="72">
        <v>588595702</v>
      </c>
      <c r="R21" s="72">
        <v>0</v>
      </c>
      <c r="S21" s="72">
        <v>0</v>
      </c>
      <c r="T21" s="72">
        <v>588595702</v>
      </c>
      <c r="U21" s="72">
        <v>0</v>
      </c>
      <c r="V21" s="72">
        <v>0</v>
      </c>
      <c r="W21" s="72">
        <v>588595702</v>
      </c>
      <c r="X21" s="72">
        <v>0</v>
      </c>
      <c r="Y21" s="72">
        <v>0</v>
      </c>
      <c r="Z21" s="72">
        <v>0</v>
      </c>
      <c r="AA21" s="72">
        <v>0</v>
      </c>
    </row>
    <row r="22" spans="1:27" ht="45" x14ac:dyDescent="0.25">
      <c r="A22" s="70" t="s">
        <v>48</v>
      </c>
      <c r="B22" s="66" t="s">
        <v>49</v>
      </c>
      <c r="C22" s="71" t="s">
        <v>90</v>
      </c>
      <c r="D22" s="70" t="s">
        <v>91</v>
      </c>
      <c r="E22" s="70" t="s">
        <v>92</v>
      </c>
      <c r="F22" s="70" t="s">
        <v>93</v>
      </c>
      <c r="G22" s="70" t="s">
        <v>94</v>
      </c>
      <c r="H22" s="70" t="s">
        <v>17</v>
      </c>
      <c r="I22" s="70" t="s">
        <v>17</v>
      </c>
      <c r="J22" s="70" t="s">
        <v>17</v>
      </c>
      <c r="K22" s="70" t="s">
        <v>17</v>
      </c>
      <c r="L22" s="70" t="s">
        <v>17</v>
      </c>
      <c r="M22" s="70" t="s">
        <v>53</v>
      </c>
      <c r="N22" s="70" t="s">
        <v>63</v>
      </c>
      <c r="O22" s="70" t="s">
        <v>55</v>
      </c>
      <c r="P22" s="66" t="s">
        <v>95</v>
      </c>
      <c r="Q22" s="72">
        <v>1000000000</v>
      </c>
      <c r="R22" s="72">
        <v>0</v>
      </c>
      <c r="S22" s="72">
        <v>0</v>
      </c>
      <c r="T22" s="72">
        <v>1000000000</v>
      </c>
      <c r="U22" s="72">
        <v>0</v>
      </c>
      <c r="V22" s="72">
        <v>1000000000</v>
      </c>
      <c r="W22" s="72">
        <v>0</v>
      </c>
      <c r="X22" s="72">
        <v>692680618</v>
      </c>
      <c r="Y22" s="72">
        <v>206319749</v>
      </c>
      <c r="Z22" s="72">
        <v>206319749</v>
      </c>
      <c r="AA22" s="72">
        <v>206319749</v>
      </c>
    </row>
    <row r="23" spans="1:27" ht="33.75" x14ac:dyDescent="0.25">
      <c r="A23" s="70" t="s">
        <v>48</v>
      </c>
      <c r="B23" s="66" t="s">
        <v>49</v>
      </c>
      <c r="C23" s="71" t="s">
        <v>96</v>
      </c>
      <c r="D23" s="70" t="s">
        <v>91</v>
      </c>
      <c r="E23" s="70" t="s">
        <v>97</v>
      </c>
      <c r="F23" s="70" t="s">
        <v>93</v>
      </c>
      <c r="G23" s="70" t="s">
        <v>98</v>
      </c>
      <c r="H23" s="70" t="s">
        <v>17</v>
      </c>
      <c r="I23" s="70" t="s">
        <v>17</v>
      </c>
      <c r="J23" s="70" t="s">
        <v>17</v>
      </c>
      <c r="K23" s="70" t="s">
        <v>17</v>
      </c>
      <c r="L23" s="70" t="s">
        <v>17</v>
      </c>
      <c r="M23" s="70" t="s">
        <v>53</v>
      </c>
      <c r="N23" s="70" t="s">
        <v>69</v>
      </c>
      <c r="O23" s="70" t="s">
        <v>55</v>
      </c>
      <c r="P23" s="66" t="s">
        <v>235</v>
      </c>
      <c r="Q23" s="72">
        <v>2000000000</v>
      </c>
      <c r="R23" s="72">
        <v>0</v>
      </c>
      <c r="S23" s="72">
        <v>0</v>
      </c>
      <c r="T23" s="72">
        <v>2000000000</v>
      </c>
      <c r="U23" s="72">
        <v>0</v>
      </c>
      <c r="V23" s="72">
        <v>2000000000</v>
      </c>
      <c r="W23" s="72">
        <v>0</v>
      </c>
      <c r="X23" s="72">
        <v>2000000000</v>
      </c>
      <c r="Y23" s="72">
        <v>0</v>
      </c>
      <c r="Z23" s="72">
        <v>0</v>
      </c>
      <c r="AA23" s="72">
        <v>0</v>
      </c>
    </row>
    <row r="24" spans="1:27" ht="33.75" x14ac:dyDescent="0.25">
      <c r="A24" s="70" t="s">
        <v>48</v>
      </c>
      <c r="B24" s="66" t="s">
        <v>49</v>
      </c>
      <c r="C24" s="71" t="s">
        <v>96</v>
      </c>
      <c r="D24" s="70" t="s">
        <v>91</v>
      </c>
      <c r="E24" s="70" t="s">
        <v>97</v>
      </c>
      <c r="F24" s="70" t="s">
        <v>93</v>
      </c>
      <c r="G24" s="70" t="s">
        <v>98</v>
      </c>
      <c r="H24" s="70" t="s">
        <v>17</v>
      </c>
      <c r="I24" s="70" t="s">
        <v>17</v>
      </c>
      <c r="J24" s="70" t="s">
        <v>17</v>
      </c>
      <c r="K24" s="70" t="s">
        <v>17</v>
      </c>
      <c r="L24" s="70" t="s">
        <v>17</v>
      </c>
      <c r="M24" s="70" t="s">
        <v>53</v>
      </c>
      <c r="N24" s="70" t="s">
        <v>100</v>
      </c>
      <c r="O24" s="70" t="s">
        <v>55</v>
      </c>
      <c r="P24" s="66" t="s">
        <v>235</v>
      </c>
      <c r="Q24" s="72">
        <v>572850000</v>
      </c>
      <c r="R24" s="72">
        <v>0</v>
      </c>
      <c r="S24" s="72">
        <v>572850000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</row>
    <row r="25" spans="1:27" ht="33.75" x14ac:dyDescent="0.25">
      <c r="A25" s="70" t="s">
        <v>48</v>
      </c>
      <c r="B25" s="66" t="s">
        <v>49</v>
      </c>
      <c r="C25" s="71" t="s">
        <v>96</v>
      </c>
      <c r="D25" s="70" t="s">
        <v>91</v>
      </c>
      <c r="E25" s="70" t="s">
        <v>97</v>
      </c>
      <c r="F25" s="70" t="s">
        <v>93</v>
      </c>
      <c r="G25" s="70" t="s">
        <v>98</v>
      </c>
      <c r="H25" s="70" t="s">
        <v>17</v>
      </c>
      <c r="I25" s="70" t="s">
        <v>17</v>
      </c>
      <c r="J25" s="70" t="s">
        <v>17</v>
      </c>
      <c r="K25" s="70" t="s">
        <v>17</v>
      </c>
      <c r="L25" s="70" t="s">
        <v>17</v>
      </c>
      <c r="M25" s="70" t="s">
        <v>53</v>
      </c>
      <c r="N25" s="70" t="s">
        <v>100</v>
      </c>
      <c r="O25" s="70" t="s">
        <v>77</v>
      </c>
      <c r="P25" s="66" t="s">
        <v>235</v>
      </c>
      <c r="Q25" s="72">
        <v>0</v>
      </c>
      <c r="R25" s="72">
        <v>572850000</v>
      </c>
      <c r="S25" s="72">
        <v>0</v>
      </c>
      <c r="T25" s="72">
        <v>572850000</v>
      </c>
      <c r="U25" s="72">
        <v>0</v>
      </c>
      <c r="V25" s="72">
        <v>564143277</v>
      </c>
      <c r="W25" s="72">
        <v>8706723</v>
      </c>
      <c r="X25" s="72">
        <v>0</v>
      </c>
      <c r="Y25" s="72">
        <v>0</v>
      </c>
      <c r="Z25" s="72">
        <v>0</v>
      </c>
      <c r="AA25" s="72">
        <v>0</v>
      </c>
    </row>
    <row r="26" spans="1:27" ht="33.75" x14ac:dyDescent="0.25">
      <c r="A26" s="70" t="s">
        <v>48</v>
      </c>
      <c r="B26" s="66" t="s">
        <v>49</v>
      </c>
      <c r="C26" s="71" t="s">
        <v>96</v>
      </c>
      <c r="D26" s="70" t="s">
        <v>91</v>
      </c>
      <c r="E26" s="70" t="s">
        <v>97</v>
      </c>
      <c r="F26" s="70" t="s">
        <v>93</v>
      </c>
      <c r="G26" s="70" t="s">
        <v>98</v>
      </c>
      <c r="H26" s="70" t="s">
        <v>17</v>
      </c>
      <c r="I26" s="70" t="s">
        <v>17</v>
      </c>
      <c r="J26" s="70" t="s">
        <v>17</v>
      </c>
      <c r="K26" s="70" t="s">
        <v>17</v>
      </c>
      <c r="L26" s="70" t="s">
        <v>17</v>
      </c>
      <c r="M26" s="70" t="s">
        <v>53</v>
      </c>
      <c r="N26" s="70" t="s">
        <v>63</v>
      </c>
      <c r="O26" s="70" t="s">
        <v>55</v>
      </c>
      <c r="P26" s="66" t="s">
        <v>235</v>
      </c>
      <c r="Q26" s="72">
        <v>5000000000</v>
      </c>
      <c r="R26" s="72">
        <v>0</v>
      </c>
      <c r="S26" s="72">
        <v>0</v>
      </c>
      <c r="T26" s="72">
        <v>5000000000</v>
      </c>
      <c r="U26" s="72">
        <v>0</v>
      </c>
      <c r="V26" s="72">
        <v>4383187946</v>
      </c>
      <c r="W26" s="72">
        <v>616812054</v>
      </c>
      <c r="X26" s="72">
        <v>2881205162</v>
      </c>
      <c r="Y26" s="72">
        <v>160223110</v>
      </c>
      <c r="Z26" s="72">
        <v>160223110</v>
      </c>
      <c r="AA26" s="72">
        <v>160223110</v>
      </c>
    </row>
    <row r="27" spans="1:27" ht="33.75" x14ac:dyDescent="0.25">
      <c r="A27" s="70" t="s">
        <v>48</v>
      </c>
      <c r="B27" s="66" t="s">
        <v>49</v>
      </c>
      <c r="C27" s="71" t="s">
        <v>99</v>
      </c>
      <c r="D27" s="70" t="s">
        <v>91</v>
      </c>
      <c r="E27" s="70" t="s">
        <v>97</v>
      </c>
      <c r="F27" s="70" t="s">
        <v>93</v>
      </c>
      <c r="G27" s="70" t="s">
        <v>100</v>
      </c>
      <c r="H27" s="70" t="s">
        <v>17</v>
      </c>
      <c r="I27" s="70" t="s">
        <v>17</v>
      </c>
      <c r="J27" s="70" t="s">
        <v>17</v>
      </c>
      <c r="K27" s="70" t="s">
        <v>17</v>
      </c>
      <c r="L27" s="70" t="s">
        <v>17</v>
      </c>
      <c r="M27" s="70" t="s">
        <v>53</v>
      </c>
      <c r="N27" s="70" t="s">
        <v>69</v>
      </c>
      <c r="O27" s="70" t="s">
        <v>55</v>
      </c>
      <c r="P27" s="66" t="s">
        <v>236</v>
      </c>
      <c r="Q27" s="72">
        <v>2460805428</v>
      </c>
      <c r="R27" s="72">
        <v>0</v>
      </c>
      <c r="S27" s="72">
        <v>0</v>
      </c>
      <c r="T27" s="72">
        <v>2460805428</v>
      </c>
      <c r="U27" s="72">
        <v>0</v>
      </c>
      <c r="V27" s="72">
        <v>0</v>
      </c>
      <c r="W27" s="72">
        <v>2460805428</v>
      </c>
      <c r="X27" s="72">
        <v>0</v>
      </c>
      <c r="Y27" s="72">
        <v>0</v>
      </c>
      <c r="Z27" s="72">
        <v>0</v>
      </c>
      <c r="AA27" s="72">
        <v>0</v>
      </c>
    </row>
    <row r="28" spans="1:27" ht="33.75" x14ac:dyDescent="0.25">
      <c r="A28" s="70" t="s">
        <v>48</v>
      </c>
      <c r="B28" s="66" t="s">
        <v>49</v>
      </c>
      <c r="C28" s="71" t="s">
        <v>99</v>
      </c>
      <c r="D28" s="70" t="s">
        <v>91</v>
      </c>
      <c r="E28" s="70" t="s">
        <v>97</v>
      </c>
      <c r="F28" s="70" t="s">
        <v>93</v>
      </c>
      <c r="G28" s="70" t="s">
        <v>100</v>
      </c>
      <c r="H28" s="70" t="s">
        <v>17</v>
      </c>
      <c r="I28" s="70" t="s">
        <v>17</v>
      </c>
      <c r="J28" s="70" t="s">
        <v>17</v>
      </c>
      <c r="K28" s="70" t="s">
        <v>17</v>
      </c>
      <c r="L28" s="70" t="s">
        <v>17</v>
      </c>
      <c r="M28" s="70" t="s">
        <v>53</v>
      </c>
      <c r="N28" s="70" t="s">
        <v>63</v>
      </c>
      <c r="O28" s="70" t="s">
        <v>55</v>
      </c>
      <c r="P28" s="66" t="s">
        <v>236</v>
      </c>
      <c r="Q28" s="72">
        <v>7539194572</v>
      </c>
      <c r="R28" s="72">
        <v>0</v>
      </c>
      <c r="S28" s="72">
        <v>0</v>
      </c>
      <c r="T28" s="72">
        <v>7539194572</v>
      </c>
      <c r="U28" s="72">
        <v>0</v>
      </c>
      <c r="V28" s="72">
        <v>2859915000</v>
      </c>
      <c r="W28" s="72">
        <v>4679279572</v>
      </c>
      <c r="X28" s="72">
        <v>940411430</v>
      </c>
      <c r="Y28" s="72">
        <v>239627007</v>
      </c>
      <c r="Z28" s="72">
        <v>232280642</v>
      </c>
      <c r="AA28" s="72">
        <v>224192199</v>
      </c>
    </row>
    <row r="29" spans="1:27" ht="45" x14ac:dyDescent="0.25">
      <c r="A29" s="70" t="s">
        <v>48</v>
      </c>
      <c r="B29" s="66" t="s">
        <v>49</v>
      </c>
      <c r="C29" s="71" t="s">
        <v>101</v>
      </c>
      <c r="D29" s="70" t="s">
        <v>91</v>
      </c>
      <c r="E29" s="70" t="s">
        <v>97</v>
      </c>
      <c r="F29" s="70" t="s">
        <v>93</v>
      </c>
      <c r="G29" s="70" t="s">
        <v>63</v>
      </c>
      <c r="H29" s="70" t="s">
        <v>17</v>
      </c>
      <c r="I29" s="70" t="s">
        <v>17</v>
      </c>
      <c r="J29" s="70" t="s">
        <v>17</v>
      </c>
      <c r="K29" s="70" t="s">
        <v>17</v>
      </c>
      <c r="L29" s="70" t="s">
        <v>17</v>
      </c>
      <c r="M29" s="70" t="s">
        <v>53</v>
      </c>
      <c r="N29" s="70" t="s">
        <v>63</v>
      </c>
      <c r="O29" s="70" t="s">
        <v>55</v>
      </c>
      <c r="P29" s="66" t="s">
        <v>103</v>
      </c>
      <c r="Q29" s="72">
        <v>3040000000</v>
      </c>
      <c r="R29" s="72">
        <v>0</v>
      </c>
      <c r="S29" s="72">
        <v>0</v>
      </c>
      <c r="T29" s="72">
        <v>3040000000</v>
      </c>
      <c r="U29" s="72">
        <v>0</v>
      </c>
      <c r="V29" s="72">
        <v>2028807500</v>
      </c>
      <c r="W29" s="72">
        <v>1011192500</v>
      </c>
      <c r="X29" s="72">
        <v>1782335893</v>
      </c>
      <c r="Y29" s="72">
        <v>438887709</v>
      </c>
      <c r="Z29" s="72">
        <v>438887709</v>
      </c>
      <c r="AA29" s="72">
        <v>438887709</v>
      </c>
    </row>
    <row r="30" spans="1:27" ht="78.75" x14ac:dyDescent="0.25">
      <c r="A30" s="70" t="s">
        <v>48</v>
      </c>
      <c r="B30" s="66" t="s">
        <v>49</v>
      </c>
      <c r="C30" s="71" t="s">
        <v>227</v>
      </c>
      <c r="D30" s="70" t="s">
        <v>91</v>
      </c>
      <c r="E30" s="70" t="s">
        <v>97</v>
      </c>
      <c r="F30" s="70" t="s">
        <v>93</v>
      </c>
      <c r="G30" s="70" t="s">
        <v>228</v>
      </c>
      <c r="H30" s="70" t="s">
        <v>17</v>
      </c>
      <c r="I30" s="70" t="s">
        <v>17</v>
      </c>
      <c r="J30" s="70" t="s">
        <v>17</v>
      </c>
      <c r="K30" s="70" t="s">
        <v>17</v>
      </c>
      <c r="L30" s="70" t="s">
        <v>17</v>
      </c>
      <c r="M30" s="70" t="s">
        <v>53</v>
      </c>
      <c r="N30" s="70" t="s">
        <v>98</v>
      </c>
      <c r="O30" s="70" t="s">
        <v>55</v>
      </c>
      <c r="P30" s="66" t="s">
        <v>229</v>
      </c>
      <c r="Q30" s="72">
        <v>6100000000</v>
      </c>
      <c r="R30" s="72">
        <v>0</v>
      </c>
      <c r="S30" s="72">
        <v>0</v>
      </c>
      <c r="T30" s="72">
        <v>6100000000</v>
      </c>
      <c r="U30" s="72">
        <v>0</v>
      </c>
      <c r="V30" s="72">
        <v>6100000000</v>
      </c>
      <c r="W30" s="72">
        <v>0</v>
      </c>
      <c r="X30" s="72">
        <v>1717264940</v>
      </c>
      <c r="Y30" s="72">
        <v>261444802</v>
      </c>
      <c r="Z30" s="72">
        <v>261444802</v>
      </c>
      <c r="AA30" s="72">
        <v>261444802</v>
      </c>
    </row>
    <row r="31" spans="1:27" ht="33.75" x14ac:dyDescent="0.25">
      <c r="A31" s="70" t="s">
        <v>48</v>
      </c>
      <c r="B31" s="66" t="s">
        <v>49</v>
      </c>
      <c r="C31" s="71" t="s">
        <v>104</v>
      </c>
      <c r="D31" s="70" t="s">
        <v>91</v>
      </c>
      <c r="E31" s="70" t="s">
        <v>105</v>
      </c>
      <c r="F31" s="70" t="s">
        <v>93</v>
      </c>
      <c r="G31" s="70" t="s">
        <v>106</v>
      </c>
      <c r="H31" s="70" t="s">
        <v>17</v>
      </c>
      <c r="I31" s="70" t="s">
        <v>17</v>
      </c>
      <c r="J31" s="70" t="s">
        <v>17</v>
      </c>
      <c r="K31" s="70" t="s">
        <v>17</v>
      </c>
      <c r="L31" s="70" t="s">
        <v>17</v>
      </c>
      <c r="M31" s="70" t="s">
        <v>53</v>
      </c>
      <c r="N31" s="70" t="s">
        <v>63</v>
      </c>
      <c r="O31" s="70" t="s">
        <v>55</v>
      </c>
      <c r="P31" s="66" t="s">
        <v>107</v>
      </c>
      <c r="Q31" s="72">
        <v>4689000000</v>
      </c>
      <c r="R31" s="72">
        <v>0</v>
      </c>
      <c r="S31" s="72">
        <v>0</v>
      </c>
      <c r="T31" s="72">
        <v>4689000000</v>
      </c>
      <c r="U31" s="72">
        <v>0</v>
      </c>
      <c r="V31" s="72">
        <v>3549000000</v>
      </c>
      <c r="W31" s="72">
        <v>1140000000</v>
      </c>
      <c r="X31" s="72">
        <v>3187826244</v>
      </c>
      <c r="Y31" s="72">
        <v>387770684</v>
      </c>
      <c r="Z31" s="72">
        <v>378040684</v>
      </c>
      <c r="AA31" s="72">
        <v>378040684</v>
      </c>
    </row>
    <row r="32" spans="1:27" ht="67.5" x14ac:dyDescent="0.25">
      <c r="A32" s="70" t="s">
        <v>48</v>
      </c>
      <c r="B32" s="66" t="s">
        <v>49</v>
      </c>
      <c r="C32" s="71" t="s">
        <v>108</v>
      </c>
      <c r="D32" s="70" t="s">
        <v>91</v>
      </c>
      <c r="E32" s="70" t="s">
        <v>109</v>
      </c>
      <c r="F32" s="70" t="s">
        <v>93</v>
      </c>
      <c r="G32" s="70" t="s">
        <v>110</v>
      </c>
      <c r="H32" s="70" t="s">
        <v>17</v>
      </c>
      <c r="I32" s="70" t="s">
        <v>17</v>
      </c>
      <c r="J32" s="70" t="s">
        <v>17</v>
      </c>
      <c r="K32" s="70" t="s">
        <v>17</v>
      </c>
      <c r="L32" s="70" t="s">
        <v>17</v>
      </c>
      <c r="M32" s="70" t="s">
        <v>53</v>
      </c>
      <c r="N32" s="70" t="s">
        <v>69</v>
      </c>
      <c r="O32" s="70" t="s">
        <v>55</v>
      </c>
      <c r="P32" s="66" t="s">
        <v>111</v>
      </c>
      <c r="Q32" s="72">
        <v>4811309416</v>
      </c>
      <c r="R32" s="72">
        <v>0</v>
      </c>
      <c r="S32" s="72">
        <v>0</v>
      </c>
      <c r="T32" s="72">
        <v>4811309416</v>
      </c>
      <c r="U32" s="72">
        <v>0</v>
      </c>
      <c r="V32" s="72">
        <v>1478537803</v>
      </c>
      <c r="W32" s="72">
        <v>3332771613</v>
      </c>
      <c r="X32" s="72">
        <v>1371591502</v>
      </c>
      <c r="Y32" s="72">
        <v>506806778</v>
      </c>
      <c r="Z32" s="72">
        <v>506806778</v>
      </c>
      <c r="AA32" s="72">
        <v>506806778</v>
      </c>
    </row>
    <row r="33" spans="1:27" ht="45" x14ac:dyDescent="0.25">
      <c r="A33" s="70" t="s">
        <v>48</v>
      </c>
      <c r="B33" s="66" t="s">
        <v>49</v>
      </c>
      <c r="C33" s="71" t="s">
        <v>112</v>
      </c>
      <c r="D33" s="70" t="s">
        <v>91</v>
      </c>
      <c r="E33" s="70" t="s">
        <v>113</v>
      </c>
      <c r="F33" s="70" t="s">
        <v>93</v>
      </c>
      <c r="G33" s="70" t="s">
        <v>114</v>
      </c>
      <c r="H33" s="70" t="s">
        <v>17</v>
      </c>
      <c r="I33" s="70" t="s">
        <v>17</v>
      </c>
      <c r="J33" s="70" t="s">
        <v>17</v>
      </c>
      <c r="K33" s="70" t="s">
        <v>17</v>
      </c>
      <c r="L33" s="70" t="s">
        <v>17</v>
      </c>
      <c r="M33" s="70" t="s">
        <v>53</v>
      </c>
      <c r="N33" s="70" t="s">
        <v>63</v>
      </c>
      <c r="O33" s="70" t="s">
        <v>55</v>
      </c>
      <c r="P33" s="66" t="s">
        <v>115</v>
      </c>
      <c r="Q33" s="72">
        <v>4000000000</v>
      </c>
      <c r="R33" s="72">
        <v>0</v>
      </c>
      <c r="S33" s="72">
        <v>0</v>
      </c>
      <c r="T33" s="72">
        <v>4000000000</v>
      </c>
      <c r="U33" s="72">
        <v>0</v>
      </c>
      <c r="V33" s="72">
        <v>767720000</v>
      </c>
      <c r="W33" s="72">
        <v>3232280000</v>
      </c>
      <c r="X33" s="72">
        <v>624800000</v>
      </c>
      <c r="Y33" s="72">
        <v>173189999</v>
      </c>
      <c r="Z33" s="72">
        <v>169556666</v>
      </c>
      <c r="AA33" s="72">
        <v>169556666</v>
      </c>
    </row>
    <row r="34" spans="1:27" ht="45" x14ac:dyDescent="0.25">
      <c r="A34" s="70" t="s">
        <v>48</v>
      </c>
      <c r="B34" s="66" t="s">
        <v>49</v>
      </c>
      <c r="C34" s="71" t="s">
        <v>116</v>
      </c>
      <c r="D34" s="70" t="s">
        <v>91</v>
      </c>
      <c r="E34" s="70" t="s">
        <v>113</v>
      </c>
      <c r="F34" s="70" t="s">
        <v>93</v>
      </c>
      <c r="G34" s="70" t="s">
        <v>54</v>
      </c>
      <c r="H34" s="70" t="s">
        <v>17</v>
      </c>
      <c r="I34" s="70" t="s">
        <v>17</v>
      </c>
      <c r="J34" s="70" t="s">
        <v>17</v>
      </c>
      <c r="K34" s="70" t="s">
        <v>17</v>
      </c>
      <c r="L34" s="70" t="s">
        <v>17</v>
      </c>
      <c r="M34" s="70" t="s">
        <v>53</v>
      </c>
      <c r="N34" s="70" t="s">
        <v>63</v>
      </c>
      <c r="O34" s="70" t="s">
        <v>55</v>
      </c>
      <c r="P34" s="66" t="s">
        <v>117</v>
      </c>
      <c r="Q34" s="72">
        <v>6098805428</v>
      </c>
      <c r="R34" s="72">
        <v>0</v>
      </c>
      <c r="S34" s="72">
        <v>0</v>
      </c>
      <c r="T34" s="72">
        <v>6098805428</v>
      </c>
      <c r="U34" s="72">
        <v>0</v>
      </c>
      <c r="V34" s="72">
        <v>3937903416</v>
      </c>
      <c r="W34" s="72">
        <v>2160902012</v>
      </c>
      <c r="X34" s="72">
        <v>2959525103</v>
      </c>
      <c r="Y34" s="72">
        <v>622266666</v>
      </c>
      <c r="Z34" s="72">
        <v>608796665</v>
      </c>
      <c r="AA34" s="72">
        <v>608796665</v>
      </c>
    </row>
    <row r="35" spans="1:27" ht="67.5" x14ac:dyDescent="0.25">
      <c r="A35" s="70" t="s">
        <v>48</v>
      </c>
      <c r="B35" s="66" t="s">
        <v>49</v>
      </c>
      <c r="C35" s="71" t="s">
        <v>121</v>
      </c>
      <c r="D35" s="70" t="s">
        <v>91</v>
      </c>
      <c r="E35" s="70" t="s">
        <v>119</v>
      </c>
      <c r="F35" s="70" t="s">
        <v>93</v>
      </c>
      <c r="G35" s="70" t="s">
        <v>122</v>
      </c>
      <c r="H35" s="70"/>
      <c r="I35" s="70"/>
      <c r="J35" s="70"/>
      <c r="K35" s="70"/>
      <c r="L35" s="70"/>
      <c r="M35" s="70" t="s">
        <v>53</v>
      </c>
      <c r="N35" s="70" t="s">
        <v>69</v>
      </c>
      <c r="O35" s="70" t="s">
        <v>55</v>
      </c>
      <c r="P35" s="66" t="s">
        <v>123</v>
      </c>
      <c r="Q35" s="72">
        <v>3700000000</v>
      </c>
      <c r="R35" s="72">
        <v>0</v>
      </c>
      <c r="S35" s="72">
        <v>0</v>
      </c>
      <c r="T35" s="72">
        <v>3700000000</v>
      </c>
      <c r="U35" s="72">
        <v>0</v>
      </c>
      <c r="V35" s="72">
        <v>3529469285</v>
      </c>
      <c r="W35" s="72">
        <v>170530715</v>
      </c>
      <c r="X35" s="72">
        <v>2164467760</v>
      </c>
      <c r="Y35" s="72">
        <v>700271725</v>
      </c>
      <c r="Z35" s="72">
        <v>691269237</v>
      </c>
      <c r="AA35" s="72">
        <v>691269237</v>
      </c>
    </row>
    <row r="36" spans="1:27" ht="78.75" x14ac:dyDescent="0.25">
      <c r="A36" s="70" t="s">
        <v>48</v>
      </c>
      <c r="B36" s="66" t="s">
        <v>49</v>
      </c>
      <c r="C36" s="71" t="s">
        <v>124</v>
      </c>
      <c r="D36" s="70" t="s">
        <v>91</v>
      </c>
      <c r="E36" s="70" t="s">
        <v>119</v>
      </c>
      <c r="F36" s="70" t="s">
        <v>93</v>
      </c>
      <c r="G36" s="70" t="s">
        <v>125</v>
      </c>
      <c r="H36" s="70" t="s">
        <v>17</v>
      </c>
      <c r="I36" s="70" t="s">
        <v>17</v>
      </c>
      <c r="J36" s="70" t="s">
        <v>17</v>
      </c>
      <c r="K36" s="70" t="s">
        <v>17</v>
      </c>
      <c r="L36" s="70" t="s">
        <v>17</v>
      </c>
      <c r="M36" s="70" t="s">
        <v>53</v>
      </c>
      <c r="N36" s="70" t="s">
        <v>69</v>
      </c>
      <c r="O36" s="70" t="s">
        <v>55</v>
      </c>
      <c r="P36" s="66" t="s">
        <v>126</v>
      </c>
      <c r="Q36" s="72">
        <v>6000000000</v>
      </c>
      <c r="R36" s="72">
        <v>0</v>
      </c>
      <c r="S36" s="72">
        <v>0</v>
      </c>
      <c r="T36" s="72">
        <v>6000000000</v>
      </c>
      <c r="U36" s="72">
        <v>0</v>
      </c>
      <c r="V36" s="72">
        <v>4288522571</v>
      </c>
      <c r="W36" s="72">
        <v>1711477429</v>
      </c>
      <c r="X36" s="72">
        <v>610207201</v>
      </c>
      <c r="Y36" s="72">
        <v>232848915</v>
      </c>
      <c r="Z36" s="72">
        <v>232848915</v>
      </c>
      <c r="AA36" s="72">
        <v>232848915</v>
      </c>
    </row>
    <row r="37" spans="1:27" ht="56.25" x14ac:dyDescent="0.25">
      <c r="A37" s="70" t="s">
        <v>48</v>
      </c>
      <c r="B37" s="66" t="s">
        <v>49</v>
      </c>
      <c r="C37" s="71" t="s">
        <v>210</v>
      </c>
      <c r="D37" s="70" t="s">
        <v>91</v>
      </c>
      <c r="E37" s="70" t="s">
        <v>119</v>
      </c>
      <c r="F37" s="70" t="s">
        <v>93</v>
      </c>
      <c r="G37" s="70" t="s">
        <v>114</v>
      </c>
      <c r="H37" s="70" t="s">
        <v>17</v>
      </c>
      <c r="I37" s="70" t="s">
        <v>17</v>
      </c>
      <c r="J37" s="70" t="s">
        <v>17</v>
      </c>
      <c r="K37" s="70" t="s">
        <v>17</v>
      </c>
      <c r="L37" s="70" t="s">
        <v>17</v>
      </c>
      <c r="M37" s="70" t="s">
        <v>53</v>
      </c>
      <c r="N37" s="70" t="s">
        <v>69</v>
      </c>
      <c r="O37" s="70" t="s">
        <v>55</v>
      </c>
      <c r="P37" s="66" t="s">
        <v>211</v>
      </c>
      <c r="Q37" s="72">
        <v>800000000</v>
      </c>
      <c r="R37" s="72">
        <v>0</v>
      </c>
      <c r="S37" s="72">
        <v>0</v>
      </c>
      <c r="T37" s="72">
        <v>800000000</v>
      </c>
      <c r="U37" s="72">
        <v>0</v>
      </c>
      <c r="V37" s="72">
        <v>784344331</v>
      </c>
      <c r="W37" s="72">
        <v>15655669</v>
      </c>
      <c r="X37" s="72">
        <v>195153130</v>
      </c>
      <c r="Y37" s="72">
        <v>83646602</v>
      </c>
      <c r="Z37" s="72">
        <v>83646602</v>
      </c>
      <c r="AA37" s="72">
        <v>83646602</v>
      </c>
    </row>
    <row r="38" spans="1:27" ht="22.5" x14ac:dyDescent="0.25">
      <c r="A38" s="70" t="s">
        <v>127</v>
      </c>
      <c r="B38" s="66" t="s">
        <v>128</v>
      </c>
      <c r="C38" s="71" t="s">
        <v>50</v>
      </c>
      <c r="D38" s="70" t="s">
        <v>51</v>
      </c>
      <c r="E38" s="70" t="s">
        <v>52</v>
      </c>
      <c r="F38" s="70" t="s">
        <v>52</v>
      </c>
      <c r="G38" s="70" t="s">
        <v>52</v>
      </c>
      <c r="H38" s="70"/>
      <c r="I38" s="70"/>
      <c r="J38" s="70"/>
      <c r="K38" s="70"/>
      <c r="L38" s="70"/>
      <c r="M38" s="70" t="s">
        <v>129</v>
      </c>
      <c r="N38" s="70" t="s">
        <v>130</v>
      </c>
      <c r="O38" s="70" t="s">
        <v>55</v>
      </c>
      <c r="P38" s="66" t="s">
        <v>56</v>
      </c>
      <c r="Q38" s="72">
        <v>128592300000</v>
      </c>
      <c r="R38" s="72">
        <v>0</v>
      </c>
      <c r="S38" s="72">
        <v>0</v>
      </c>
      <c r="T38" s="72">
        <v>128592300000</v>
      </c>
      <c r="U38" s="72">
        <v>0</v>
      </c>
      <c r="V38" s="72">
        <v>43010934385</v>
      </c>
      <c r="W38" s="72">
        <v>85581365615</v>
      </c>
      <c r="X38" s="72">
        <v>42958156796</v>
      </c>
      <c r="Y38" s="72">
        <v>42958156796</v>
      </c>
      <c r="Z38" s="72">
        <v>42958156796</v>
      </c>
      <c r="AA38" s="72">
        <v>42955555555.400002</v>
      </c>
    </row>
    <row r="39" spans="1:27" ht="22.5" x14ac:dyDescent="0.25">
      <c r="A39" s="70" t="s">
        <v>127</v>
      </c>
      <c r="B39" s="66" t="s">
        <v>128</v>
      </c>
      <c r="C39" s="71" t="s">
        <v>57</v>
      </c>
      <c r="D39" s="70" t="s">
        <v>51</v>
      </c>
      <c r="E39" s="70" t="s">
        <v>52</v>
      </c>
      <c r="F39" s="70" t="s">
        <v>52</v>
      </c>
      <c r="G39" s="70" t="s">
        <v>58</v>
      </c>
      <c r="H39" s="70"/>
      <c r="I39" s="70"/>
      <c r="J39" s="70"/>
      <c r="K39" s="70"/>
      <c r="L39" s="70"/>
      <c r="M39" s="70" t="s">
        <v>129</v>
      </c>
      <c r="N39" s="70" t="s">
        <v>130</v>
      </c>
      <c r="O39" s="70" t="s">
        <v>55</v>
      </c>
      <c r="P39" s="66" t="s">
        <v>59</v>
      </c>
      <c r="Q39" s="72">
        <v>45536400000</v>
      </c>
      <c r="R39" s="72">
        <v>0</v>
      </c>
      <c r="S39" s="72">
        <v>0</v>
      </c>
      <c r="T39" s="72">
        <v>45536400000</v>
      </c>
      <c r="U39" s="72">
        <v>0</v>
      </c>
      <c r="V39" s="72">
        <v>16408909265</v>
      </c>
      <c r="W39" s="72">
        <v>29127490735</v>
      </c>
      <c r="X39" s="72">
        <v>16408909265</v>
      </c>
      <c r="Y39" s="72">
        <v>16408909265</v>
      </c>
      <c r="Z39" s="72">
        <v>16408909265</v>
      </c>
      <c r="AA39" s="72">
        <v>16408909265</v>
      </c>
    </row>
    <row r="40" spans="1:27" ht="33.75" x14ac:dyDescent="0.25">
      <c r="A40" s="70" t="s">
        <v>127</v>
      </c>
      <c r="B40" s="66" t="s">
        <v>128</v>
      </c>
      <c r="C40" s="71" t="s">
        <v>60</v>
      </c>
      <c r="D40" s="70" t="s">
        <v>51</v>
      </c>
      <c r="E40" s="70" t="s">
        <v>52</v>
      </c>
      <c r="F40" s="70" t="s">
        <v>52</v>
      </c>
      <c r="G40" s="70" t="s">
        <v>61</v>
      </c>
      <c r="H40" s="70"/>
      <c r="I40" s="70"/>
      <c r="J40" s="70"/>
      <c r="K40" s="70"/>
      <c r="L40" s="70"/>
      <c r="M40" s="70" t="s">
        <v>129</v>
      </c>
      <c r="N40" s="70" t="s">
        <v>130</v>
      </c>
      <c r="O40" s="70" t="s">
        <v>55</v>
      </c>
      <c r="P40" s="66" t="s">
        <v>62</v>
      </c>
      <c r="Q40" s="72">
        <v>7550200000</v>
      </c>
      <c r="R40" s="72">
        <v>0</v>
      </c>
      <c r="S40" s="72">
        <v>0</v>
      </c>
      <c r="T40" s="72">
        <v>7550200000</v>
      </c>
      <c r="U40" s="72">
        <v>0</v>
      </c>
      <c r="V40" s="72">
        <v>3014409051</v>
      </c>
      <c r="W40" s="72">
        <v>4535790949</v>
      </c>
      <c r="X40" s="72">
        <v>2994295282</v>
      </c>
      <c r="Y40" s="72">
        <v>2994295282</v>
      </c>
      <c r="Z40" s="72">
        <v>2994295282</v>
      </c>
      <c r="AA40" s="72">
        <v>2994295282</v>
      </c>
    </row>
    <row r="41" spans="1:27" ht="33.75" x14ac:dyDescent="0.25">
      <c r="A41" s="70" t="s">
        <v>127</v>
      </c>
      <c r="B41" s="66" t="s">
        <v>128</v>
      </c>
      <c r="C41" s="71" t="s">
        <v>131</v>
      </c>
      <c r="D41" s="70" t="s">
        <v>51</v>
      </c>
      <c r="E41" s="70" t="s">
        <v>52</v>
      </c>
      <c r="F41" s="70" t="s">
        <v>52</v>
      </c>
      <c r="G41" s="70" t="s">
        <v>79</v>
      </c>
      <c r="H41" s="70"/>
      <c r="I41" s="70"/>
      <c r="J41" s="70"/>
      <c r="K41" s="70"/>
      <c r="L41" s="70"/>
      <c r="M41" s="70" t="s">
        <v>129</v>
      </c>
      <c r="N41" s="70" t="s">
        <v>130</v>
      </c>
      <c r="O41" s="70" t="s">
        <v>55</v>
      </c>
      <c r="P41" s="66" t="s">
        <v>132</v>
      </c>
      <c r="Q41" s="72">
        <v>15442700000</v>
      </c>
      <c r="R41" s="72">
        <v>0</v>
      </c>
      <c r="S41" s="72">
        <v>0</v>
      </c>
      <c r="T41" s="72">
        <v>15442700000</v>
      </c>
      <c r="U41" s="72">
        <v>15442700000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</row>
    <row r="42" spans="1:27" ht="22.5" x14ac:dyDescent="0.25">
      <c r="A42" s="70" t="s">
        <v>127</v>
      </c>
      <c r="B42" s="66" t="s">
        <v>128</v>
      </c>
      <c r="C42" s="71" t="s">
        <v>134</v>
      </c>
      <c r="D42" s="70" t="s">
        <v>51</v>
      </c>
      <c r="E42" s="70" t="s">
        <v>52</v>
      </c>
      <c r="F42" s="70" t="s">
        <v>58</v>
      </c>
      <c r="G42" s="70" t="s">
        <v>52</v>
      </c>
      <c r="H42" s="70"/>
      <c r="I42" s="70"/>
      <c r="J42" s="70"/>
      <c r="K42" s="70"/>
      <c r="L42" s="70"/>
      <c r="M42" s="70" t="s">
        <v>129</v>
      </c>
      <c r="N42" s="70" t="s">
        <v>130</v>
      </c>
      <c r="O42" s="70" t="s">
        <v>55</v>
      </c>
      <c r="P42" s="66" t="s">
        <v>56</v>
      </c>
      <c r="Q42" s="72">
        <v>3408100000</v>
      </c>
      <c r="R42" s="72">
        <v>0</v>
      </c>
      <c r="S42" s="72">
        <v>0</v>
      </c>
      <c r="T42" s="72">
        <v>3408100000</v>
      </c>
      <c r="U42" s="72">
        <v>0</v>
      </c>
      <c r="V42" s="72">
        <v>1028278812</v>
      </c>
      <c r="W42" s="72">
        <v>2379821188</v>
      </c>
      <c r="X42" s="72">
        <v>1028278812</v>
      </c>
      <c r="Y42" s="72">
        <v>1028278812</v>
      </c>
      <c r="Z42" s="72">
        <v>1028278812</v>
      </c>
      <c r="AA42" s="72">
        <v>1028278812</v>
      </c>
    </row>
    <row r="43" spans="1:27" ht="22.5" x14ac:dyDescent="0.25">
      <c r="A43" s="70" t="s">
        <v>127</v>
      </c>
      <c r="B43" s="66" t="s">
        <v>128</v>
      </c>
      <c r="C43" s="71" t="s">
        <v>135</v>
      </c>
      <c r="D43" s="70" t="s">
        <v>51</v>
      </c>
      <c r="E43" s="70" t="s">
        <v>52</v>
      </c>
      <c r="F43" s="70" t="s">
        <v>58</v>
      </c>
      <c r="G43" s="70" t="s">
        <v>58</v>
      </c>
      <c r="H43" s="70"/>
      <c r="I43" s="70"/>
      <c r="J43" s="70"/>
      <c r="K43" s="70"/>
      <c r="L43" s="70"/>
      <c r="M43" s="70" t="s">
        <v>129</v>
      </c>
      <c r="N43" s="70" t="s">
        <v>130</v>
      </c>
      <c r="O43" s="70" t="s">
        <v>55</v>
      </c>
      <c r="P43" s="66" t="s">
        <v>59</v>
      </c>
      <c r="Q43" s="72">
        <v>1323200000</v>
      </c>
      <c r="R43" s="72">
        <v>0</v>
      </c>
      <c r="S43" s="72">
        <v>0</v>
      </c>
      <c r="T43" s="72">
        <v>1323200000</v>
      </c>
      <c r="U43" s="72">
        <v>0</v>
      </c>
      <c r="V43" s="72">
        <v>398919408</v>
      </c>
      <c r="W43" s="72">
        <v>924280592</v>
      </c>
      <c r="X43" s="72">
        <v>398919408</v>
      </c>
      <c r="Y43" s="72">
        <v>398919408</v>
      </c>
      <c r="Z43" s="72">
        <v>398919408</v>
      </c>
      <c r="AA43" s="72">
        <v>398919408</v>
      </c>
    </row>
    <row r="44" spans="1:27" ht="33.75" x14ac:dyDescent="0.25">
      <c r="A44" s="70" t="s">
        <v>127</v>
      </c>
      <c r="B44" s="66" t="s">
        <v>128</v>
      </c>
      <c r="C44" s="71" t="s">
        <v>136</v>
      </c>
      <c r="D44" s="70" t="s">
        <v>51</v>
      </c>
      <c r="E44" s="70" t="s">
        <v>52</v>
      </c>
      <c r="F44" s="70" t="s">
        <v>58</v>
      </c>
      <c r="G44" s="70" t="s">
        <v>61</v>
      </c>
      <c r="H44" s="70"/>
      <c r="I44" s="70"/>
      <c r="J44" s="70"/>
      <c r="K44" s="70"/>
      <c r="L44" s="70"/>
      <c r="M44" s="70" t="s">
        <v>129</v>
      </c>
      <c r="N44" s="70" t="s">
        <v>130</v>
      </c>
      <c r="O44" s="70" t="s">
        <v>55</v>
      </c>
      <c r="P44" s="66" t="s">
        <v>62</v>
      </c>
      <c r="Q44" s="72">
        <v>350900000</v>
      </c>
      <c r="R44" s="72">
        <v>0</v>
      </c>
      <c r="S44" s="72">
        <v>0</v>
      </c>
      <c r="T44" s="72">
        <v>350900000</v>
      </c>
      <c r="U44" s="72">
        <v>0</v>
      </c>
      <c r="V44" s="72">
        <v>71160777</v>
      </c>
      <c r="W44" s="72">
        <v>279739223</v>
      </c>
      <c r="X44" s="72">
        <v>71160777</v>
      </c>
      <c r="Y44" s="72">
        <v>71160777</v>
      </c>
      <c r="Z44" s="72">
        <v>71160777</v>
      </c>
      <c r="AA44" s="72">
        <v>71160777</v>
      </c>
    </row>
    <row r="45" spans="1:27" ht="33.75" x14ac:dyDescent="0.25">
      <c r="A45" s="70" t="s">
        <v>127</v>
      </c>
      <c r="B45" s="66" t="s">
        <v>128</v>
      </c>
      <c r="C45" s="71" t="s">
        <v>137</v>
      </c>
      <c r="D45" s="70" t="s">
        <v>51</v>
      </c>
      <c r="E45" s="70" t="s">
        <v>52</v>
      </c>
      <c r="F45" s="70" t="s">
        <v>58</v>
      </c>
      <c r="G45" s="70" t="s">
        <v>79</v>
      </c>
      <c r="H45" s="70"/>
      <c r="I45" s="70"/>
      <c r="J45" s="70"/>
      <c r="K45" s="70"/>
      <c r="L45" s="70"/>
      <c r="M45" s="70" t="s">
        <v>129</v>
      </c>
      <c r="N45" s="70" t="s">
        <v>130</v>
      </c>
      <c r="O45" s="70" t="s">
        <v>55</v>
      </c>
      <c r="P45" s="66" t="s">
        <v>132</v>
      </c>
      <c r="Q45" s="72">
        <v>432000000</v>
      </c>
      <c r="R45" s="72">
        <v>0</v>
      </c>
      <c r="S45" s="72">
        <v>0</v>
      </c>
      <c r="T45" s="72">
        <v>432000000</v>
      </c>
      <c r="U45" s="72">
        <v>432000000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</row>
    <row r="46" spans="1:27" ht="22.5" x14ac:dyDescent="0.25">
      <c r="A46" s="70" t="s">
        <v>127</v>
      </c>
      <c r="B46" s="66" t="s">
        <v>128</v>
      </c>
      <c r="C46" s="71" t="s">
        <v>201</v>
      </c>
      <c r="D46" s="70" t="s">
        <v>51</v>
      </c>
      <c r="E46" s="70" t="s">
        <v>58</v>
      </c>
      <c r="F46" s="70"/>
      <c r="G46" s="70"/>
      <c r="H46" s="70"/>
      <c r="I46" s="70"/>
      <c r="J46" s="70"/>
      <c r="K46" s="70"/>
      <c r="L46" s="70"/>
      <c r="M46" s="70" t="s">
        <v>129</v>
      </c>
      <c r="N46" s="70" t="s">
        <v>130</v>
      </c>
      <c r="O46" s="70" t="s">
        <v>55</v>
      </c>
      <c r="P46" s="66" t="s">
        <v>202</v>
      </c>
      <c r="Q46" s="72">
        <v>118250600000</v>
      </c>
      <c r="R46" s="72">
        <v>0</v>
      </c>
      <c r="S46" s="72">
        <v>0</v>
      </c>
      <c r="T46" s="72">
        <v>118250600000</v>
      </c>
      <c r="U46" s="72">
        <v>0</v>
      </c>
      <c r="V46" s="72">
        <v>87654122669.190002</v>
      </c>
      <c r="W46" s="72">
        <v>30596477330.810001</v>
      </c>
      <c r="X46" s="72">
        <v>65828766712.139999</v>
      </c>
      <c r="Y46" s="72">
        <v>24336266099.959999</v>
      </c>
      <c r="Z46" s="72">
        <v>24300181613.060001</v>
      </c>
      <c r="AA46" s="72">
        <v>24300181613.060001</v>
      </c>
    </row>
    <row r="47" spans="1:27" ht="22.5" x14ac:dyDescent="0.25">
      <c r="A47" s="70" t="s">
        <v>127</v>
      </c>
      <c r="B47" s="66" t="s">
        <v>128</v>
      </c>
      <c r="C47" s="71" t="s">
        <v>201</v>
      </c>
      <c r="D47" s="70" t="s">
        <v>51</v>
      </c>
      <c r="E47" s="70" t="s">
        <v>58</v>
      </c>
      <c r="F47" s="70"/>
      <c r="G47" s="70"/>
      <c r="H47" s="70"/>
      <c r="I47" s="70"/>
      <c r="J47" s="70"/>
      <c r="K47" s="70"/>
      <c r="L47" s="70"/>
      <c r="M47" s="70" t="s">
        <v>129</v>
      </c>
      <c r="N47" s="70" t="s">
        <v>133</v>
      </c>
      <c r="O47" s="70" t="s">
        <v>55</v>
      </c>
      <c r="P47" s="66" t="s">
        <v>202</v>
      </c>
      <c r="Q47" s="72">
        <v>2500000000</v>
      </c>
      <c r="R47" s="72">
        <v>0</v>
      </c>
      <c r="S47" s="72">
        <v>0</v>
      </c>
      <c r="T47" s="72">
        <v>2500000000</v>
      </c>
      <c r="U47" s="72">
        <v>0</v>
      </c>
      <c r="V47" s="72">
        <v>596513882</v>
      </c>
      <c r="W47" s="72">
        <v>1903486118</v>
      </c>
      <c r="X47" s="72">
        <v>587439737</v>
      </c>
      <c r="Y47" s="72">
        <v>215379548.19999999</v>
      </c>
      <c r="Z47" s="72">
        <v>215379548.19999999</v>
      </c>
      <c r="AA47" s="72">
        <v>215379548.19999999</v>
      </c>
    </row>
    <row r="48" spans="1:27" ht="33.75" x14ac:dyDescent="0.25">
      <c r="A48" s="70" t="s">
        <v>127</v>
      </c>
      <c r="B48" s="66" t="s">
        <v>128</v>
      </c>
      <c r="C48" s="71" t="s">
        <v>139</v>
      </c>
      <c r="D48" s="70" t="s">
        <v>51</v>
      </c>
      <c r="E48" s="70" t="s">
        <v>61</v>
      </c>
      <c r="F48" s="70" t="s">
        <v>61</v>
      </c>
      <c r="G48" s="70" t="s">
        <v>52</v>
      </c>
      <c r="H48" s="70" t="s">
        <v>140</v>
      </c>
      <c r="I48" s="70"/>
      <c r="J48" s="70"/>
      <c r="K48" s="70"/>
      <c r="L48" s="70"/>
      <c r="M48" s="70" t="s">
        <v>129</v>
      </c>
      <c r="N48" s="70" t="s">
        <v>133</v>
      </c>
      <c r="O48" s="70" t="s">
        <v>55</v>
      </c>
      <c r="P48" s="66" t="s">
        <v>141</v>
      </c>
      <c r="Q48" s="72">
        <v>67716000000</v>
      </c>
      <c r="R48" s="72">
        <v>0</v>
      </c>
      <c r="S48" s="72">
        <v>0</v>
      </c>
      <c r="T48" s="72">
        <v>67716000000</v>
      </c>
      <c r="U48" s="72">
        <v>0</v>
      </c>
      <c r="V48" s="72">
        <v>21514500270</v>
      </c>
      <c r="W48" s="72">
        <v>46201499730</v>
      </c>
      <c r="X48" s="72">
        <v>19334302270</v>
      </c>
      <c r="Y48" s="72">
        <v>19334302270</v>
      </c>
      <c r="Z48" s="72">
        <v>19334302270</v>
      </c>
      <c r="AA48" s="72">
        <v>19334302270</v>
      </c>
    </row>
    <row r="49" spans="1:27" ht="22.5" x14ac:dyDescent="0.25">
      <c r="A49" s="70" t="s">
        <v>127</v>
      </c>
      <c r="B49" s="66" t="s">
        <v>128</v>
      </c>
      <c r="C49" s="71" t="s">
        <v>230</v>
      </c>
      <c r="D49" s="70" t="s">
        <v>51</v>
      </c>
      <c r="E49" s="70" t="s">
        <v>61</v>
      </c>
      <c r="F49" s="70" t="s">
        <v>61</v>
      </c>
      <c r="G49" s="70" t="s">
        <v>52</v>
      </c>
      <c r="H49" s="70" t="s">
        <v>231</v>
      </c>
      <c r="I49" s="70"/>
      <c r="J49" s="70"/>
      <c r="K49" s="70"/>
      <c r="L49" s="70"/>
      <c r="M49" s="70" t="s">
        <v>129</v>
      </c>
      <c r="N49" s="70" t="s">
        <v>138</v>
      </c>
      <c r="O49" s="70" t="s">
        <v>55</v>
      </c>
      <c r="P49" s="66" t="s">
        <v>232</v>
      </c>
      <c r="Q49" s="72">
        <v>140000000000</v>
      </c>
      <c r="R49" s="72">
        <v>0</v>
      </c>
      <c r="S49" s="72">
        <v>0</v>
      </c>
      <c r="T49" s="72">
        <v>140000000000</v>
      </c>
      <c r="U49" s="72">
        <v>0</v>
      </c>
      <c r="V49" s="72">
        <v>0</v>
      </c>
      <c r="W49" s="72">
        <v>140000000000</v>
      </c>
      <c r="X49" s="72">
        <v>0</v>
      </c>
      <c r="Y49" s="72">
        <v>0</v>
      </c>
      <c r="Z49" s="72">
        <v>0</v>
      </c>
      <c r="AA49" s="72">
        <v>0</v>
      </c>
    </row>
    <row r="50" spans="1:27" ht="33.75" x14ac:dyDescent="0.25">
      <c r="A50" s="70" t="s">
        <v>127</v>
      </c>
      <c r="B50" s="66" t="s">
        <v>128</v>
      </c>
      <c r="C50" s="71" t="s">
        <v>74</v>
      </c>
      <c r="D50" s="70" t="s">
        <v>51</v>
      </c>
      <c r="E50" s="70" t="s">
        <v>61</v>
      </c>
      <c r="F50" s="70" t="s">
        <v>61</v>
      </c>
      <c r="G50" s="70" t="s">
        <v>52</v>
      </c>
      <c r="H50" s="70" t="s">
        <v>75</v>
      </c>
      <c r="I50" s="70"/>
      <c r="J50" s="70"/>
      <c r="K50" s="70"/>
      <c r="L50" s="70"/>
      <c r="M50" s="70" t="s">
        <v>129</v>
      </c>
      <c r="N50" s="70" t="s">
        <v>130</v>
      </c>
      <c r="O50" s="70" t="s">
        <v>55</v>
      </c>
      <c r="P50" s="66" t="s">
        <v>76</v>
      </c>
      <c r="Q50" s="72">
        <v>8761000000</v>
      </c>
      <c r="R50" s="72">
        <v>0</v>
      </c>
      <c r="S50" s="72">
        <v>0</v>
      </c>
      <c r="T50" s="72">
        <v>8761000000</v>
      </c>
      <c r="U50" s="72">
        <v>8761000000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</row>
    <row r="51" spans="1:27" ht="22.5" x14ac:dyDescent="0.25">
      <c r="A51" s="70" t="s">
        <v>127</v>
      </c>
      <c r="B51" s="66" t="s">
        <v>128</v>
      </c>
      <c r="C51" s="71" t="s">
        <v>142</v>
      </c>
      <c r="D51" s="70" t="s">
        <v>51</v>
      </c>
      <c r="E51" s="70" t="s">
        <v>61</v>
      </c>
      <c r="F51" s="70" t="s">
        <v>79</v>
      </c>
      <c r="G51" s="70" t="s">
        <v>58</v>
      </c>
      <c r="H51" s="70" t="s">
        <v>84</v>
      </c>
      <c r="I51" s="70"/>
      <c r="J51" s="70"/>
      <c r="K51" s="70"/>
      <c r="L51" s="70"/>
      <c r="M51" s="70" t="s">
        <v>129</v>
      </c>
      <c r="N51" s="70" t="s">
        <v>130</v>
      </c>
      <c r="O51" s="70" t="s">
        <v>55</v>
      </c>
      <c r="P51" s="66" t="s">
        <v>143</v>
      </c>
      <c r="Q51" s="72">
        <v>9034100000</v>
      </c>
      <c r="R51" s="72">
        <v>0</v>
      </c>
      <c r="S51" s="72">
        <v>0</v>
      </c>
      <c r="T51" s="72">
        <v>9034100000</v>
      </c>
      <c r="U51" s="72">
        <v>0</v>
      </c>
      <c r="V51" s="72">
        <v>8377646200</v>
      </c>
      <c r="W51" s="72">
        <v>656453800</v>
      </c>
      <c r="X51" s="72">
        <v>3088622600</v>
      </c>
      <c r="Y51" s="72">
        <v>3088622600</v>
      </c>
      <c r="Z51" s="72">
        <v>3088622600</v>
      </c>
      <c r="AA51" s="72">
        <v>3088622600</v>
      </c>
    </row>
    <row r="52" spans="1:27" ht="22.5" x14ac:dyDescent="0.25">
      <c r="A52" s="70" t="s">
        <v>127</v>
      </c>
      <c r="B52" s="66" t="s">
        <v>128</v>
      </c>
      <c r="C52" s="71" t="s">
        <v>144</v>
      </c>
      <c r="D52" s="70" t="s">
        <v>51</v>
      </c>
      <c r="E52" s="70" t="s">
        <v>61</v>
      </c>
      <c r="F52" s="70" t="s">
        <v>79</v>
      </c>
      <c r="G52" s="70" t="s">
        <v>58</v>
      </c>
      <c r="H52" s="70" t="s">
        <v>145</v>
      </c>
      <c r="I52" s="70"/>
      <c r="J52" s="70"/>
      <c r="K52" s="70"/>
      <c r="L52" s="70"/>
      <c r="M52" s="70" t="s">
        <v>129</v>
      </c>
      <c r="N52" s="70" t="s">
        <v>130</v>
      </c>
      <c r="O52" s="70" t="s">
        <v>55</v>
      </c>
      <c r="P52" s="66" t="s">
        <v>146</v>
      </c>
      <c r="Q52" s="72">
        <v>12257800000</v>
      </c>
      <c r="R52" s="72">
        <v>0</v>
      </c>
      <c r="S52" s="72">
        <v>0</v>
      </c>
      <c r="T52" s="72">
        <v>12257800000</v>
      </c>
      <c r="U52" s="72">
        <v>0</v>
      </c>
      <c r="V52" s="72">
        <v>8000000000</v>
      </c>
      <c r="W52" s="72">
        <v>4257800000</v>
      </c>
      <c r="X52" s="72">
        <v>1988830000</v>
      </c>
      <c r="Y52" s="72">
        <v>1988830000</v>
      </c>
      <c r="Z52" s="72">
        <v>1988830000</v>
      </c>
      <c r="AA52" s="72">
        <v>1988830000</v>
      </c>
    </row>
    <row r="53" spans="1:27" ht="33.75" x14ac:dyDescent="0.25">
      <c r="A53" s="70" t="s">
        <v>127</v>
      </c>
      <c r="B53" s="66" t="s">
        <v>128</v>
      </c>
      <c r="C53" s="71" t="s">
        <v>82</v>
      </c>
      <c r="D53" s="70" t="s">
        <v>51</v>
      </c>
      <c r="E53" s="70" t="s">
        <v>61</v>
      </c>
      <c r="F53" s="70" t="s">
        <v>79</v>
      </c>
      <c r="G53" s="70" t="s">
        <v>58</v>
      </c>
      <c r="H53" s="70" t="s">
        <v>80</v>
      </c>
      <c r="I53" s="70"/>
      <c r="J53" s="70"/>
      <c r="K53" s="70"/>
      <c r="L53" s="70"/>
      <c r="M53" s="70" t="s">
        <v>129</v>
      </c>
      <c r="N53" s="70" t="s">
        <v>130</v>
      </c>
      <c r="O53" s="70" t="s">
        <v>55</v>
      </c>
      <c r="P53" s="66" t="s">
        <v>83</v>
      </c>
      <c r="Q53" s="72">
        <v>847000000</v>
      </c>
      <c r="R53" s="72">
        <v>0</v>
      </c>
      <c r="S53" s="72">
        <v>0</v>
      </c>
      <c r="T53" s="72">
        <v>847000000</v>
      </c>
      <c r="U53" s="72">
        <v>0</v>
      </c>
      <c r="V53" s="72">
        <v>363381800</v>
      </c>
      <c r="W53" s="72">
        <v>483618200</v>
      </c>
      <c r="X53" s="72">
        <v>349053475</v>
      </c>
      <c r="Y53" s="72">
        <v>349053475</v>
      </c>
      <c r="Z53" s="72">
        <v>349053475</v>
      </c>
      <c r="AA53" s="72">
        <v>349053475</v>
      </c>
    </row>
    <row r="54" spans="1:27" ht="22.5" x14ac:dyDescent="0.25">
      <c r="A54" s="70" t="s">
        <v>127</v>
      </c>
      <c r="B54" s="66" t="s">
        <v>128</v>
      </c>
      <c r="C54" s="71" t="s">
        <v>147</v>
      </c>
      <c r="D54" s="70" t="s">
        <v>51</v>
      </c>
      <c r="E54" s="70" t="s">
        <v>61</v>
      </c>
      <c r="F54" s="70" t="s">
        <v>79</v>
      </c>
      <c r="G54" s="70" t="s">
        <v>58</v>
      </c>
      <c r="H54" s="70" t="s">
        <v>148</v>
      </c>
      <c r="I54" s="70"/>
      <c r="J54" s="70"/>
      <c r="K54" s="70"/>
      <c r="L54" s="70"/>
      <c r="M54" s="70" t="s">
        <v>129</v>
      </c>
      <c r="N54" s="70" t="s">
        <v>130</v>
      </c>
      <c r="O54" s="70" t="s">
        <v>55</v>
      </c>
      <c r="P54" s="66" t="s">
        <v>226</v>
      </c>
      <c r="Q54" s="72">
        <v>55000000</v>
      </c>
      <c r="R54" s="72">
        <v>0</v>
      </c>
      <c r="S54" s="72">
        <v>0</v>
      </c>
      <c r="T54" s="72">
        <v>55000000</v>
      </c>
      <c r="U54" s="72">
        <v>0</v>
      </c>
      <c r="V54" s="72">
        <v>10000000</v>
      </c>
      <c r="W54" s="72">
        <v>45000000</v>
      </c>
      <c r="X54" s="72">
        <v>5000000</v>
      </c>
      <c r="Y54" s="72">
        <v>5000000</v>
      </c>
      <c r="Z54" s="72">
        <v>5000000</v>
      </c>
      <c r="AA54" s="72">
        <v>5000000</v>
      </c>
    </row>
    <row r="55" spans="1:27" ht="45" x14ac:dyDescent="0.25">
      <c r="A55" s="70" t="s">
        <v>127</v>
      </c>
      <c r="B55" s="66" t="s">
        <v>128</v>
      </c>
      <c r="C55" s="71" t="s">
        <v>149</v>
      </c>
      <c r="D55" s="70" t="s">
        <v>51</v>
      </c>
      <c r="E55" s="70" t="s">
        <v>61</v>
      </c>
      <c r="F55" s="70" t="s">
        <v>79</v>
      </c>
      <c r="G55" s="70" t="s">
        <v>58</v>
      </c>
      <c r="H55" s="70" t="s">
        <v>150</v>
      </c>
      <c r="I55" s="70"/>
      <c r="J55" s="70"/>
      <c r="K55" s="70"/>
      <c r="L55" s="70"/>
      <c r="M55" s="70" t="s">
        <v>129</v>
      </c>
      <c r="N55" s="70" t="s">
        <v>130</v>
      </c>
      <c r="O55" s="70" t="s">
        <v>55</v>
      </c>
      <c r="P55" s="66" t="s">
        <v>225</v>
      </c>
      <c r="Q55" s="72">
        <v>250000000</v>
      </c>
      <c r="R55" s="72">
        <v>0</v>
      </c>
      <c r="S55" s="72">
        <v>0</v>
      </c>
      <c r="T55" s="72">
        <v>250000000</v>
      </c>
      <c r="U55" s="72">
        <v>0</v>
      </c>
      <c r="V55" s="72">
        <v>250000000</v>
      </c>
      <c r="W55" s="72">
        <v>0</v>
      </c>
      <c r="X55" s="72">
        <v>33805554</v>
      </c>
      <c r="Y55" s="72">
        <v>33805554</v>
      </c>
      <c r="Z55" s="72">
        <v>33805554</v>
      </c>
      <c r="AA55" s="72">
        <v>33805554</v>
      </c>
    </row>
    <row r="56" spans="1:27" ht="22.5" x14ac:dyDescent="0.25">
      <c r="A56" s="70" t="s">
        <v>127</v>
      </c>
      <c r="B56" s="66" t="s">
        <v>128</v>
      </c>
      <c r="C56" s="71" t="s">
        <v>205</v>
      </c>
      <c r="D56" s="70" t="s">
        <v>51</v>
      </c>
      <c r="E56" s="70" t="s">
        <v>61</v>
      </c>
      <c r="F56" s="70" t="s">
        <v>54</v>
      </c>
      <c r="G56" s="70"/>
      <c r="H56" s="70"/>
      <c r="I56" s="70"/>
      <c r="J56" s="70"/>
      <c r="K56" s="70"/>
      <c r="L56" s="70"/>
      <c r="M56" s="70" t="s">
        <v>129</v>
      </c>
      <c r="N56" s="70" t="s">
        <v>130</v>
      </c>
      <c r="O56" s="70" t="s">
        <v>55</v>
      </c>
      <c r="P56" s="66" t="s">
        <v>206</v>
      </c>
      <c r="Q56" s="72">
        <v>59411000000</v>
      </c>
      <c r="R56" s="72">
        <v>0</v>
      </c>
      <c r="S56" s="72">
        <v>0</v>
      </c>
      <c r="T56" s="72">
        <v>59411000000</v>
      </c>
      <c r="U56" s="72">
        <v>0</v>
      </c>
      <c r="V56" s="72">
        <v>1274371422.97</v>
      </c>
      <c r="W56" s="72">
        <v>58136628577.029999</v>
      </c>
      <c r="X56" s="72">
        <v>1268754863.97</v>
      </c>
      <c r="Y56" s="72">
        <v>1268754863.97</v>
      </c>
      <c r="Z56" s="72">
        <v>1268754863.97</v>
      </c>
      <c r="AA56" s="72">
        <v>1268754863.97</v>
      </c>
    </row>
    <row r="57" spans="1:27" ht="22.5" x14ac:dyDescent="0.25">
      <c r="A57" s="70" t="s">
        <v>127</v>
      </c>
      <c r="B57" s="66" t="s">
        <v>128</v>
      </c>
      <c r="C57" s="71" t="s">
        <v>85</v>
      </c>
      <c r="D57" s="70" t="s">
        <v>51</v>
      </c>
      <c r="E57" s="70" t="s">
        <v>86</v>
      </c>
      <c r="F57" s="70" t="s">
        <v>52</v>
      </c>
      <c r="G57" s="70"/>
      <c r="H57" s="70"/>
      <c r="I57" s="70"/>
      <c r="J57" s="70"/>
      <c r="K57" s="70"/>
      <c r="L57" s="70"/>
      <c r="M57" s="70" t="s">
        <v>129</v>
      </c>
      <c r="N57" s="70" t="s">
        <v>130</v>
      </c>
      <c r="O57" s="70" t="s">
        <v>55</v>
      </c>
      <c r="P57" s="66" t="s">
        <v>87</v>
      </c>
      <c r="Q57" s="72">
        <v>3141400000</v>
      </c>
      <c r="R57" s="72">
        <v>0</v>
      </c>
      <c r="S57" s="72">
        <v>0</v>
      </c>
      <c r="T57" s="72">
        <v>3141400000</v>
      </c>
      <c r="U57" s="72">
        <v>0</v>
      </c>
      <c r="V57" s="72">
        <v>3045483064.0799999</v>
      </c>
      <c r="W57" s="72">
        <v>95916935.920000002</v>
      </c>
      <c r="X57" s="72">
        <v>3025788720.0799999</v>
      </c>
      <c r="Y57" s="72">
        <v>3025788720.0799999</v>
      </c>
      <c r="Z57" s="72">
        <v>3025788720.0799999</v>
      </c>
      <c r="AA57" s="72">
        <v>3025788720.0799999</v>
      </c>
    </row>
    <row r="58" spans="1:27" ht="22.5" x14ac:dyDescent="0.25">
      <c r="A58" s="70" t="s">
        <v>127</v>
      </c>
      <c r="B58" s="66" t="s">
        <v>128</v>
      </c>
      <c r="C58" s="71" t="s">
        <v>88</v>
      </c>
      <c r="D58" s="70" t="s">
        <v>51</v>
      </c>
      <c r="E58" s="70" t="s">
        <v>86</v>
      </c>
      <c r="F58" s="70" t="s">
        <v>79</v>
      </c>
      <c r="G58" s="70" t="s">
        <v>52</v>
      </c>
      <c r="H58" s="70"/>
      <c r="I58" s="70"/>
      <c r="J58" s="70"/>
      <c r="K58" s="70"/>
      <c r="L58" s="70"/>
      <c r="M58" s="70" t="s">
        <v>129</v>
      </c>
      <c r="N58" s="70" t="s">
        <v>130</v>
      </c>
      <c r="O58" s="70" t="s">
        <v>55</v>
      </c>
      <c r="P58" s="66" t="s">
        <v>89</v>
      </c>
      <c r="Q58" s="72">
        <v>1451000000</v>
      </c>
      <c r="R58" s="72">
        <v>0</v>
      </c>
      <c r="S58" s="72">
        <v>0</v>
      </c>
      <c r="T58" s="72">
        <v>1451000000</v>
      </c>
      <c r="U58" s="72">
        <v>0</v>
      </c>
      <c r="V58" s="72">
        <v>0</v>
      </c>
      <c r="W58" s="72">
        <v>1451000000</v>
      </c>
      <c r="X58" s="72">
        <v>0</v>
      </c>
      <c r="Y58" s="72">
        <v>0</v>
      </c>
      <c r="Z58" s="72">
        <v>0</v>
      </c>
      <c r="AA58" s="72">
        <v>0</v>
      </c>
    </row>
    <row r="59" spans="1:27" ht="22.5" x14ac:dyDescent="0.25">
      <c r="A59" s="70" t="s">
        <v>127</v>
      </c>
      <c r="B59" s="66" t="s">
        <v>128</v>
      </c>
      <c r="C59" s="71" t="s">
        <v>207</v>
      </c>
      <c r="D59" s="70" t="s">
        <v>208</v>
      </c>
      <c r="E59" s="70" t="s">
        <v>54</v>
      </c>
      <c r="F59" s="70" t="s">
        <v>79</v>
      </c>
      <c r="G59" s="70" t="s">
        <v>52</v>
      </c>
      <c r="H59" s="70"/>
      <c r="I59" s="70"/>
      <c r="J59" s="70"/>
      <c r="K59" s="70"/>
      <c r="L59" s="70"/>
      <c r="M59" s="70" t="s">
        <v>129</v>
      </c>
      <c r="N59" s="70" t="s">
        <v>130</v>
      </c>
      <c r="O59" s="70" t="s">
        <v>55</v>
      </c>
      <c r="P59" s="66" t="s">
        <v>209</v>
      </c>
      <c r="Q59" s="72">
        <v>11253600799</v>
      </c>
      <c r="R59" s="72">
        <v>0</v>
      </c>
      <c r="S59" s="72">
        <v>0</v>
      </c>
      <c r="T59" s="72">
        <v>11253600799</v>
      </c>
      <c r="U59" s="72">
        <v>0</v>
      </c>
      <c r="V59" s="72">
        <v>0</v>
      </c>
      <c r="W59" s="72">
        <v>11253600799</v>
      </c>
      <c r="X59" s="72">
        <v>0</v>
      </c>
      <c r="Y59" s="72">
        <v>0</v>
      </c>
      <c r="Z59" s="72">
        <v>0</v>
      </c>
      <c r="AA59" s="72">
        <v>0</v>
      </c>
    </row>
    <row r="60" spans="1:27" ht="56.25" x14ac:dyDescent="0.25">
      <c r="A60" s="70" t="s">
        <v>127</v>
      </c>
      <c r="B60" s="66" t="s">
        <v>128</v>
      </c>
      <c r="C60" s="71" t="s">
        <v>151</v>
      </c>
      <c r="D60" s="70" t="s">
        <v>91</v>
      </c>
      <c r="E60" s="70" t="s">
        <v>109</v>
      </c>
      <c r="F60" s="70" t="s">
        <v>93</v>
      </c>
      <c r="G60" s="70" t="s">
        <v>94</v>
      </c>
      <c r="H60" s="70"/>
      <c r="I60" s="70"/>
      <c r="J60" s="70"/>
      <c r="K60" s="70"/>
      <c r="L60" s="70"/>
      <c r="M60" s="70" t="s">
        <v>129</v>
      </c>
      <c r="N60" s="70" t="s">
        <v>130</v>
      </c>
      <c r="O60" s="70" t="s">
        <v>55</v>
      </c>
      <c r="P60" s="66" t="s">
        <v>152</v>
      </c>
      <c r="Q60" s="72">
        <v>14631620000</v>
      </c>
      <c r="R60" s="72">
        <v>0</v>
      </c>
      <c r="S60" s="72">
        <v>0</v>
      </c>
      <c r="T60" s="72">
        <v>14631620000</v>
      </c>
      <c r="U60" s="72">
        <v>0</v>
      </c>
      <c r="V60" s="72">
        <v>12041568722</v>
      </c>
      <c r="W60" s="72">
        <v>2590051278</v>
      </c>
      <c r="X60" s="72">
        <v>9436672168</v>
      </c>
      <c r="Y60" s="72">
        <v>1706559284.1199999</v>
      </c>
      <c r="Z60" s="72">
        <v>1706559284.1199999</v>
      </c>
      <c r="AA60" s="72">
        <v>1706559284.1199999</v>
      </c>
    </row>
    <row r="61" spans="1:27" ht="56.25" x14ac:dyDescent="0.25">
      <c r="A61" s="70" t="s">
        <v>127</v>
      </c>
      <c r="B61" s="66" t="s">
        <v>128</v>
      </c>
      <c r="C61" s="71" t="s">
        <v>154</v>
      </c>
      <c r="D61" s="70" t="s">
        <v>91</v>
      </c>
      <c r="E61" s="70" t="s">
        <v>153</v>
      </c>
      <c r="F61" s="70" t="s">
        <v>93</v>
      </c>
      <c r="G61" s="70" t="s">
        <v>102</v>
      </c>
      <c r="H61" s="70"/>
      <c r="I61" s="70"/>
      <c r="J61" s="70"/>
      <c r="K61" s="70"/>
      <c r="L61" s="70"/>
      <c r="M61" s="70" t="s">
        <v>129</v>
      </c>
      <c r="N61" s="70" t="s">
        <v>130</v>
      </c>
      <c r="O61" s="70" t="s">
        <v>55</v>
      </c>
      <c r="P61" s="66" t="s">
        <v>155</v>
      </c>
      <c r="Q61" s="72">
        <v>33559364513</v>
      </c>
      <c r="R61" s="72">
        <v>0</v>
      </c>
      <c r="S61" s="72">
        <v>0</v>
      </c>
      <c r="T61" s="72">
        <v>33559364513</v>
      </c>
      <c r="U61" s="72">
        <v>0</v>
      </c>
      <c r="V61" s="72">
        <v>9925920323</v>
      </c>
      <c r="W61" s="72">
        <v>23633444190</v>
      </c>
      <c r="X61" s="72">
        <v>0</v>
      </c>
      <c r="Y61" s="72">
        <v>0</v>
      </c>
      <c r="Z61" s="72">
        <v>0</v>
      </c>
      <c r="AA61" s="72">
        <v>0</v>
      </c>
    </row>
    <row r="62" spans="1:27" ht="33.75" x14ac:dyDescent="0.25">
      <c r="A62" s="70" t="s">
        <v>127</v>
      </c>
      <c r="B62" s="66" t="s">
        <v>128</v>
      </c>
      <c r="C62" s="71" t="s">
        <v>156</v>
      </c>
      <c r="D62" s="70" t="s">
        <v>91</v>
      </c>
      <c r="E62" s="70" t="s">
        <v>153</v>
      </c>
      <c r="F62" s="70" t="s">
        <v>93</v>
      </c>
      <c r="G62" s="70" t="s">
        <v>98</v>
      </c>
      <c r="H62" s="70"/>
      <c r="I62" s="70"/>
      <c r="J62" s="70"/>
      <c r="K62" s="70"/>
      <c r="L62" s="70"/>
      <c r="M62" s="70" t="s">
        <v>129</v>
      </c>
      <c r="N62" s="70" t="s">
        <v>130</v>
      </c>
      <c r="O62" s="70" t="s">
        <v>55</v>
      </c>
      <c r="P62" s="66" t="s">
        <v>157</v>
      </c>
      <c r="Q62" s="72">
        <v>3465329436</v>
      </c>
      <c r="R62" s="72">
        <v>0</v>
      </c>
      <c r="S62" s="72">
        <v>0</v>
      </c>
      <c r="T62" s="72">
        <v>3465329436</v>
      </c>
      <c r="U62" s="72">
        <v>0</v>
      </c>
      <c r="V62" s="72">
        <v>264811360</v>
      </c>
      <c r="W62" s="72">
        <v>3200518076</v>
      </c>
      <c r="X62" s="72">
        <v>184957920</v>
      </c>
      <c r="Y62" s="72">
        <v>35959404</v>
      </c>
      <c r="Z62" s="72">
        <v>35959404</v>
      </c>
      <c r="AA62" s="72">
        <v>35959404</v>
      </c>
    </row>
    <row r="63" spans="1:27" ht="67.5" x14ac:dyDescent="0.25">
      <c r="A63" s="70" t="s">
        <v>127</v>
      </c>
      <c r="B63" s="66" t="s">
        <v>128</v>
      </c>
      <c r="C63" s="71" t="s">
        <v>212</v>
      </c>
      <c r="D63" s="70" t="s">
        <v>91</v>
      </c>
      <c r="E63" s="70" t="s">
        <v>153</v>
      </c>
      <c r="F63" s="70" t="s">
        <v>93</v>
      </c>
      <c r="G63" s="70" t="s">
        <v>100</v>
      </c>
      <c r="H63" s="70" t="s">
        <v>17</v>
      </c>
      <c r="I63" s="70" t="s">
        <v>17</v>
      </c>
      <c r="J63" s="70" t="s">
        <v>17</v>
      </c>
      <c r="K63" s="70" t="s">
        <v>17</v>
      </c>
      <c r="L63" s="70" t="s">
        <v>17</v>
      </c>
      <c r="M63" s="70" t="s">
        <v>53</v>
      </c>
      <c r="N63" s="70" t="s">
        <v>98</v>
      </c>
      <c r="O63" s="70" t="s">
        <v>55</v>
      </c>
      <c r="P63" s="66" t="s">
        <v>237</v>
      </c>
      <c r="Q63" s="72">
        <v>13670467825</v>
      </c>
      <c r="R63" s="72">
        <v>0</v>
      </c>
      <c r="S63" s="72">
        <v>0</v>
      </c>
      <c r="T63" s="72">
        <v>13670467825</v>
      </c>
      <c r="U63" s="72">
        <v>0</v>
      </c>
      <c r="V63" s="72">
        <v>714201220</v>
      </c>
      <c r="W63" s="72">
        <v>12956266605</v>
      </c>
      <c r="X63" s="72">
        <v>504191357</v>
      </c>
      <c r="Y63" s="72">
        <v>0</v>
      </c>
      <c r="Z63" s="72">
        <v>0</v>
      </c>
      <c r="AA63" s="72">
        <v>0</v>
      </c>
    </row>
    <row r="64" spans="1:27" ht="67.5" x14ac:dyDescent="0.25">
      <c r="A64" s="70" t="s">
        <v>127</v>
      </c>
      <c r="B64" s="66" t="s">
        <v>128</v>
      </c>
      <c r="C64" s="71" t="s">
        <v>212</v>
      </c>
      <c r="D64" s="70" t="s">
        <v>91</v>
      </c>
      <c r="E64" s="70" t="s">
        <v>153</v>
      </c>
      <c r="F64" s="70" t="s">
        <v>93</v>
      </c>
      <c r="G64" s="70" t="s">
        <v>100</v>
      </c>
      <c r="H64" s="70" t="s">
        <v>17</v>
      </c>
      <c r="I64" s="70" t="s">
        <v>17</v>
      </c>
      <c r="J64" s="70" t="s">
        <v>17</v>
      </c>
      <c r="K64" s="70" t="s">
        <v>17</v>
      </c>
      <c r="L64" s="70" t="s">
        <v>17</v>
      </c>
      <c r="M64" s="70" t="s">
        <v>129</v>
      </c>
      <c r="N64" s="70" t="s">
        <v>130</v>
      </c>
      <c r="O64" s="70" t="s">
        <v>55</v>
      </c>
      <c r="P64" s="66" t="s">
        <v>237</v>
      </c>
      <c r="Q64" s="72">
        <v>7773228445</v>
      </c>
      <c r="R64" s="72">
        <v>0</v>
      </c>
      <c r="S64" s="72">
        <v>0</v>
      </c>
      <c r="T64" s="72">
        <v>7773228445</v>
      </c>
      <c r="U64" s="72">
        <v>0</v>
      </c>
      <c r="V64" s="72">
        <v>2427047944</v>
      </c>
      <c r="W64" s="72">
        <v>5346180501</v>
      </c>
      <c r="X64" s="72">
        <v>1733026435.6700001</v>
      </c>
      <c r="Y64" s="72">
        <v>438950216.06999999</v>
      </c>
      <c r="Z64" s="72">
        <v>438950216.06999999</v>
      </c>
      <c r="AA64" s="72">
        <v>438950216.06999999</v>
      </c>
    </row>
    <row r="65" spans="1:27" ht="56.25" x14ac:dyDescent="0.25">
      <c r="A65" s="70" t="s">
        <v>127</v>
      </c>
      <c r="B65" s="66" t="s">
        <v>128</v>
      </c>
      <c r="C65" s="71" t="s">
        <v>158</v>
      </c>
      <c r="D65" s="70" t="s">
        <v>91</v>
      </c>
      <c r="E65" s="70" t="s">
        <v>119</v>
      </c>
      <c r="F65" s="70" t="s">
        <v>93</v>
      </c>
      <c r="G65" s="70" t="s">
        <v>110</v>
      </c>
      <c r="H65" s="70"/>
      <c r="I65" s="70"/>
      <c r="J65" s="70"/>
      <c r="K65" s="70"/>
      <c r="L65" s="70"/>
      <c r="M65" s="70" t="s">
        <v>129</v>
      </c>
      <c r="N65" s="70" t="s">
        <v>130</v>
      </c>
      <c r="O65" s="70" t="s">
        <v>55</v>
      </c>
      <c r="P65" s="66" t="s">
        <v>159</v>
      </c>
      <c r="Q65" s="72">
        <v>1043582724</v>
      </c>
      <c r="R65" s="72">
        <v>0</v>
      </c>
      <c r="S65" s="72">
        <v>0</v>
      </c>
      <c r="T65" s="72">
        <v>1043582724</v>
      </c>
      <c r="U65" s="72">
        <v>0</v>
      </c>
      <c r="V65" s="72">
        <v>798947088</v>
      </c>
      <c r="W65" s="72">
        <v>244635636</v>
      </c>
      <c r="X65" s="72">
        <v>798947088</v>
      </c>
      <c r="Y65" s="72">
        <v>270474270.60000002</v>
      </c>
      <c r="Z65" s="72">
        <v>270474270.60000002</v>
      </c>
      <c r="AA65" s="72">
        <v>270474270.60000002</v>
      </c>
    </row>
    <row r="66" spans="1:27" ht="45" x14ac:dyDescent="0.25">
      <c r="A66" s="70" t="s">
        <v>127</v>
      </c>
      <c r="B66" s="66" t="s">
        <v>128</v>
      </c>
      <c r="C66" s="71" t="s">
        <v>124</v>
      </c>
      <c r="D66" s="70" t="s">
        <v>91</v>
      </c>
      <c r="E66" s="70" t="s">
        <v>119</v>
      </c>
      <c r="F66" s="70" t="s">
        <v>93</v>
      </c>
      <c r="G66" s="70" t="s">
        <v>125</v>
      </c>
      <c r="H66" s="70" t="s">
        <v>17</v>
      </c>
      <c r="I66" s="70" t="s">
        <v>17</v>
      </c>
      <c r="J66" s="70" t="s">
        <v>17</v>
      </c>
      <c r="K66" s="70" t="s">
        <v>17</v>
      </c>
      <c r="L66" s="70" t="s">
        <v>17</v>
      </c>
      <c r="M66" s="70" t="s">
        <v>129</v>
      </c>
      <c r="N66" s="70" t="s">
        <v>130</v>
      </c>
      <c r="O66" s="70" t="s">
        <v>55</v>
      </c>
      <c r="P66" s="66" t="s">
        <v>213</v>
      </c>
      <c r="Q66" s="72">
        <v>61475499672</v>
      </c>
      <c r="R66" s="72">
        <v>0</v>
      </c>
      <c r="S66" s="72">
        <v>0</v>
      </c>
      <c r="T66" s="72">
        <v>61475499672</v>
      </c>
      <c r="U66" s="72">
        <v>0</v>
      </c>
      <c r="V66" s="72">
        <v>49110556330.150002</v>
      </c>
      <c r="W66" s="72">
        <v>12364943341.85</v>
      </c>
      <c r="X66" s="72">
        <v>19940321986.98</v>
      </c>
      <c r="Y66" s="72">
        <v>12026156555.440001</v>
      </c>
      <c r="Z66" s="72">
        <v>12026156555.440001</v>
      </c>
      <c r="AA66" s="72">
        <v>12026156555.440001</v>
      </c>
    </row>
    <row r="67" spans="1:27" ht="33.75" x14ac:dyDescent="0.25">
      <c r="A67" s="70" t="s">
        <v>127</v>
      </c>
      <c r="B67" s="66" t="s">
        <v>128</v>
      </c>
      <c r="C67" s="71" t="s">
        <v>210</v>
      </c>
      <c r="D67" s="70" t="s">
        <v>91</v>
      </c>
      <c r="E67" s="70" t="s">
        <v>119</v>
      </c>
      <c r="F67" s="70" t="s">
        <v>93</v>
      </c>
      <c r="G67" s="70" t="s">
        <v>114</v>
      </c>
      <c r="H67" s="70" t="s">
        <v>17</v>
      </c>
      <c r="I67" s="70" t="s">
        <v>17</v>
      </c>
      <c r="J67" s="70" t="s">
        <v>17</v>
      </c>
      <c r="K67" s="70" t="s">
        <v>17</v>
      </c>
      <c r="L67" s="70" t="s">
        <v>17</v>
      </c>
      <c r="M67" s="70" t="s">
        <v>129</v>
      </c>
      <c r="N67" s="70" t="s">
        <v>130</v>
      </c>
      <c r="O67" s="70" t="s">
        <v>55</v>
      </c>
      <c r="P67" s="66" t="s">
        <v>214</v>
      </c>
      <c r="Q67" s="72">
        <v>18866885210</v>
      </c>
      <c r="R67" s="72">
        <v>0</v>
      </c>
      <c r="S67" s="72">
        <v>0</v>
      </c>
      <c r="T67" s="72">
        <v>18866885210</v>
      </c>
      <c r="U67" s="72">
        <v>0</v>
      </c>
      <c r="V67" s="72">
        <v>9326159197</v>
      </c>
      <c r="W67" s="72">
        <v>9540726013</v>
      </c>
      <c r="X67" s="72">
        <v>3304279881</v>
      </c>
      <c r="Y67" s="72">
        <v>541437753.20000005</v>
      </c>
      <c r="Z67" s="72">
        <v>541437753.20000005</v>
      </c>
      <c r="AA67" s="72">
        <v>541437753.20000005</v>
      </c>
    </row>
    <row r="68" spans="1:27" ht="33.75" x14ac:dyDescent="0.25">
      <c r="A68" s="70" t="s">
        <v>160</v>
      </c>
      <c r="B68" s="66" t="s">
        <v>161</v>
      </c>
      <c r="C68" s="71" t="s">
        <v>50</v>
      </c>
      <c r="D68" s="70" t="s">
        <v>51</v>
      </c>
      <c r="E68" s="70" t="s">
        <v>52</v>
      </c>
      <c r="F68" s="70" t="s">
        <v>52</v>
      </c>
      <c r="G68" s="70" t="s">
        <v>52</v>
      </c>
      <c r="H68" s="70"/>
      <c r="I68" s="70"/>
      <c r="J68" s="70"/>
      <c r="K68" s="70"/>
      <c r="L68" s="70"/>
      <c r="M68" s="70" t="s">
        <v>53</v>
      </c>
      <c r="N68" s="70" t="s">
        <v>54</v>
      </c>
      <c r="O68" s="70" t="s">
        <v>55</v>
      </c>
      <c r="P68" s="66" t="s">
        <v>56</v>
      </c>
      <c r="Q68" s="72">
        <v>596903200000</v>
      </c>
      <c r="R68" s="72">
        <v>0</v>
      </c>
      <c r="S68" s="72">
        <v>0</v>
      </c>
      <c r="T68" s="72">
        <v>596903200000</v>
      </c>
      <c r="U68" s="72">
        <v>0</v>
      </c>
      <c r="V68" s="72">
        <v>211728296187</v>
      </c>
      <c r="W68" s="72">
        <v>385174903813</v>
      </c>
      <c r="X68" s="72">
        <v>211399682497</v>
      </c>
      <c r="Y68" s="72">
        <v>210322784740</v>
      </c>
      <c r="Z68" s="72">
        <v>210237776944</v>
      </c>
      <c r="AA68" s="72">
        <v>210188921669</v>
      </c>
    </row>
    <row r="69" spans="1:27" ht="33.75" x14ac:dyDescent="0.25">
      <c r="A69" s="70" t="s">
        <v>160</v>
      </c>
      <c r="B69" s="66" t="s">
        <v>161</v>
      </c>
      <c r="C69" s="71" t="s">
        <v>57</v>
      </c>
      <c r="D69" s="70" t="s">
        <v>51</v>
      </c>
      <c r="E69" s="70" t="s">
        <v>52</v>
      </c>
      <c r="F69" s="70" t="s">
        <v>52</v>
      </c>
      <c r="G69" s="70" t="s">
        <v>58</v>
      </c>
      <c r="H69" s="70"/>
      <c r="I69" s="70"/>
      <c r="J69" s="70"/>
      <c r="K69" s="70"/>
      <c r="L69" s="70"/>
      <c r="M69" s="70" t="s">
        <v>53</v>
      </c>
      <c r="N69" s="70" t="s">
        <v>54</v>
      </c>
      <c r="O69" s="70" t="s">
        <v>55</v>
      </c>
      <c r="P69" s="66" t="s">
        <v>59</v>
      </c>
      <c r="Q69" s="72">
        <v>273510800000</v>
      </c>
      <c r="R69" s="72">
        <v>0</v>
      </c>
      <c r="S69" s="72">
        <v>0</v>
      </c>
      <c r="T69" s="72">
        <v>273510800000</v>
      </c>
      <c r="U69" s="72">
        <v>0</v>
      </c>
      <c r="V69" s="72">
        <v>108730833443</v>
      </c>
      <c r="W69" s="72">
        <v>164779966557</v>
      </c>
      <c r="X69" s="72">
        <v>107600719120</v>
      </c>
      <c r="Y69" s="72">
        <v>107463378103</v>
      </c>
      <c r="Z69" s="72">
        <v>107444088503</v>
      </c>
      <c r="AA69" s="72">
        <v>104459651856.33</v>
      </c>
    </row>
    <row r="70" spans="1:27" ht="33.75" x14ac:dyDescent="0.25">
      <c r="A70" s="70" t="s">
        <v>160</v>
      </c>
      <c r="B70" s="66" t="s">
        <v>161</v>
      </c>
      <c r="C70" s="71" t="s">
        <v>60</v>
      </c>
      <c r="D70" s="70" t="s">
        <v>51</v>
      </c>
      <c r="E70" s="70" t="s">
        <v>52</v>
      </c>
      <c r="F70" s="70" t="s">
        <v>52</v>
      </c>
      <c r="G70" s="70" t="s">
        <v>61</v>
      </c>
      <c r="H70" s="70"/>
      <c r="I70" s="70"/>
      <c r="J70" s="70"/>
      <c r="K70" s="70"/>
      <c r="L70" s="70"/>
      <c r="M70" s="70" t="s">
        <v>53</v>
      </c>
      <c r="N70" s="70" t="s">
        <v>54</v>
      </c>
      <c r="O70" s="70" t="s">
        <v>55</v>
      </c>
      <c r="P70" s="66" t="s">
        <v>62</v>
      </c>
      <c r="Q70" s="72">
        <v>183450700000</v>
      </c>
      <c r="R70" s="72">
        <v>0</v>
      </c>
      <c r="S70" s="72">
        <v>0</v>
      </c>
      <c r="T70" s="72">
        <v>183450700000</v>
      </c>
      <c r="U70" s="72">
        <v>0</v>
      </c>
      <c r="V70" s="72">
        <v>72027303455.720001</v>
      </c>
      <c r="W70" s="72">
        <v>111423396544.28</v>
      </c>
      <c r="X70" s="72">
        <v>71528261542.104996</v>
      </c>
      <c r="Y70" s="72">
        <v>70219176271.660004</v>
      </c>
      <c r="Z70" s="72">
        <v>70145655365.660004</v>
      </c>
      <c r="AA70" s="72">
        <v>70117516026.660004</v>
      </c>
    </row>
    <row r="71" spans="1:27" ht="33.75" x14ac:dyDescent="0.25">
      <c r="A71" s="70" t="s">
        <v>160</v>
      </c>
      <c r="B71" s="66" t="s">
        <v>161</v>
      </c>
      <c r="C71" s="71" t="s">
        <v>131</v>
      </c>
      <c r="D71" s="70" t="s">
        <v>51</v>
      </c>
      <c r="E71" s="70" t="s">
        <v>52</v>
      </c>
      <c r="F71" s="70" t="s">
        <v>52</v>
      </c>
      <c r="G71" s="70" t="s">
        <v>79</v>
      </c>
      <c r="H71" s="70"/>
      <c r="I71" s="70"/>
      <c r="J71" s="70"/>
      <c r="K71" s="70"/>
      <c r="L71" s="70"/>
      <c r="M71" s="70" t="s">
        <v>53</v>
      </c>
      <c r="N71" s="70" t="s">
        <v>54</v>
      </c>
      <c r="O71" s="70" t="s">
        <v>55</v>
      </c>
      <c r="P71" s="66" t="s">
        <v>132</v>
      </c>
      <c r="Q71" s="72">
        <v>109000000000</v>
      </c>
      <c r="R71" s="72">
        <v>0</v>
      </c>
      <c r="S71" s="72">
        <v>0</v>
      </c>
      <c r="T71" s="72">
        <v>109000000000</v>
      </c>
      <c r="U71" s="72">
        <v>109000000000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</row>
    <row r="72" spans="1:27" ht="33.75" x14ac:dyDescent="0.25">
      <c r="A72" s="70" t="s">
        <v>160</v>
      </c>
      <c r="B72" s="66" t="s">
        <v>161</v>
      </c>
      <c r="C72" s="71" t="s">
        <v>201</v>
      </c>
      <c r="D72" s="70" t="s">
        <v>51</v>
      </c>
      <c r="E72" s="70" t="s">
        <v>58</v>
      </c>
      <c r="F72" s="70"/>
      <c r="G72" s="70"/>
      <c r="H72" s="70"/>
      <c r="I72" s="70"/>
      <c r="J72" s="70"/>
      <c r="K72" s="70"/>
      <c r="L72" s="70"/>
      <c r="M72" s="70" t="s">
        <v>53</v>
      </c>
      <c r="N72" s="70" t="s">
        <v>54</v>
      </c>
      <c r="O72" s="70" t="s">
        <v>55</v>
      </c>
      <c r="P72" s="66" t="s">
        <v>202</v>
      </c>
      <c r="Q72" s="72">
        <v>221447500000</v>
      </c>
      <c r="R72" s="72">
        <v>0</v>
      </c>
      <c r="S72" s="72">
        <v>0</v>
      </c>
      <c r="T72" s="72">
        <v>221447500000</v>
      </c>
      <c r="U72" s="72">
        <v>0</v>
      </c>
      <c r="V72" s="72">
        <v>158398207159.57001</v>
      </c>
      <c r="W72" s="72">
        <v>63049292840.43</v>
      </c>
      <c r="X72" s="72">
        <v>96037825643.009995</v>
      </c>
      <c r="Y72" s="72">
        <v>50520364033.099998</v>
      </c>
      <c r="Z72" s="72">
        <v>50370378164.099998</v>
      </c>
      <c r="AA72" s="72">
        <v>49862006135.220001</v>
      </c>
    </row>
    <row r="73" spans="1:27" ht="33.75" x14ac:dyDescent="0.25">
      <c r="A73" s="70" t="s">
        <v>160</v>
      </c>
      <c r="B73" s="66" t="s">
        <v>161</v>
      </c>
      <c r="C73" s="71" t="s">
        <v>201</v>
      </c>
      <c r="D73" s="70" t="s">
        <v>51</v>
      </c>
      <c r="E73" s="70" t="s">
        <v>58</v>
      </c>
      <c r="F73" s="70"/>
      <c r="G73" s="70"/>
      <c r="H73" s="70"/>
      <c r="I73" s="70"/>
      <c r="J73" s="70"/>
      <c r="K73" s="70"/>
      <c r="L73" s="70"/>
      <c r="M73" s="70" t="s">
        <v>129</v>
      </c>
      <c r="N73" s="70" t="s">
        <v>130</v>
      </c>
      <c r="O73" s="70" t="s">
        <v>55</v>
      </c>
      <c r="P73" s="66" t="s">
        <v>202</v>
      </c>
      <c r="Q73" s="72">
        <v>54400000</v>
      </c>
      <c r="R73" s="72">
        <v>0</v>
      </c>
      <c r="S73" s="72">
        <v>0</v>
      </c>
      <c r="T73" s="72">
        <v>54400000</v>
      </c>
      <c r="U73" s="72">
        <v>0</v>
      </c>
      <c r="V73" s="72">
        <v>54400000</v>
      </c>
      <c r="W73" s="72">
        <v>0</v>
      </c>
      <c r="X73" s="72">
        <v>53072000</v>
      </c>
      <c r="Y73" s="72">
        <v>0</v>
      </c>
      <c r="Z73" s="72">
        <v>0</v>
      </c>
      <c r="AA73" s="72">
        <v>0</v>
      </c>
    </row>
    <row r="74" spans="1:27" ht="33.75" x14ac:dyDescent="0.25">
      <c r="A74" s="70" t="s">
        <v>160</v>
      </c>
      <c r="B74" s="66" t="s">
        <v>161</v>
      </c>
      <c r="C74" s="71" t="s">
        <v>201</v>
      </c>
      <c r="D74" s="70" t="s">
        <v>51</v>
      </c>
      <c r="E74" s="70" t="s">
        <v>58</v>
      </c>
      <c r="F74" s="70"/>
      <c r="G74" s="70"/>
      <c r="H74" s="70"/>
      <c r="I74" s="70"/>
      <c r="J74" s="70"/>
      <c r="K74" s="70"/>
      <c r="L74" s="70"/>
      <c r="M74" s="70" t="s">
        <v>129</v>
      </c>
      <c r="N74" s="70" t="s">
        <v>133</v>
      </c>
      <c r="O74" s="70" t="s">
        <v>55</v>
      </c>
      <c r="P74" s="66" t="s">
        <v>202</v>
      </c>
      <c r="Q74" s="72">
        <v>7551500000</v>
      </c>
      <c r="R74" s="72">
        <v>0</v>
      </c>
      <c r="S74" s="72">
        <v>0</v>
      </c>
      <c r="T74" s="72">
        <v>7551500000</v>
      </c>
      <c r="U74" s="72">
        <v>0</v>
      </c>
      <c r="V74" s="72">
        <v>2222459854.1999998</v>
      </c>
      <c r="W74" s="72">
        <v>5329040145.8000002</v>
      </c>
      <c r="X74" s="72">
        <v>1364627872.7</v>
      </c>
      <c r="Y74" s="72">
        <v>294861986.80000001</v>
      </c>
      <c r="Z74" s="72">
        <v>210146093.80000001</v>
      </c>
      <c r="AA74" s="72">
        <v>210146093.80000001</v>
      </c>
    </row>
    <row r="75" spans="1:27" ht="33.75" x14ac:dyDescent="0.25">
      <c r="A75" s="70" t="s">
        <v>160</v>
      </c>
      <c r="B75" s="66" t="s">
        <v>161</v>
      </c>
      <c r="C75" s="71" t="s">
        <v>162</v>
      </c>
      <c r="D75" s="70" t="s">
        <v>51</v>
      </c>
      <c r="E75" s="70" t="s">
        <v>61</v>
      </c>
      <c r="F75" s="70" t="s">
        <v>61</v>
      </c>
      <c r="G75" s="70" t="s">
        <v>52</v>
      </c>
      <c r="H75" s="70" t="s">
        <v>163</v>
      </c>
      <c r="I75" s="70"/>
      <c r="J75" s="70"/>
      <c r="K75" s="70"/>
      <c r="L75" s="70"/>
      <c r="M75" s="70" t="s">
        <v>53</v>
      </c>
      <c r="N75" s="70" t="s">
        <v>54</v>
      </c>
      <c r="O75" s="70" t="s">
        <v>55</v>
      </c>
      <c r="P75" s="66" t="s">
        <v>164</v>
      </c>
      <c r="Q75" s="72">
        <v>31680000000</v>
      </c>
      <c r="R75" s="72">
        <v>0</v>
      </c>
      <c r="S75" s="72">
        <v>0</v>
      </c>
      <c r="T75" s="72">
        <v>31680000000</v>
      </c>
      <c r="U75" s="72">
        <v>0</v>
      </c>
      <c r="V75" s="72">
        <v>28918420547.66</v>
      </c>
      <c r="W75" s="72">
        <v>2761579452.3400002</v>
      </c>
      <c r="X75" s="72">
        <v>14466468062.91</v>
      </c>
      <c r="Y75" s="72">
        <v>4603904727.6800003</v>
      </c>
      <c r="Z75" s="72">
        <v>4301752892.6800003</v>
      </c>
      <c r="AA75" s="72">
        <v>4027308856.6799998</v>
      </c>
    </row>
    <row r="76" spans="1:27" ht="33.75" x14ac:dyDescent="0.25">
      <c r="A76" s="70" t="s">
        <v>160</v>
      </c>
      <c r="B76" s="66" t="s">
        <v>161</v>
      </c>
      <c r="C76" s="71" t="s">
        <v>162</v>
      </c>
      <c r="D76" s="70" t="s">
        <v>51</v>
      </c>
      <c r="E76" s="70" t="s">
        <v>61</v>
      </c>
      <c r="F76" s="70" t="s">
        <v>61</v>
      </c>
      <c r="G76" s="70" t="s">
        <v>52</v>
      </c>
      <c r="H76" s="70" t="s">
        <v>163</v>
      </c>
      <c r="I76" s="70"/>
      <c r="J76" s="70"/>
      <c r="K76" s="70"/>
      <c r="L76" s="70"/>
      <c r="M76" s="70" t="s">
        <v>129</v>
      </c>
      <c r="N76" s="70" t="s">
        <v>133</v>
      </c>
      <c r="O76" s="70" t="s">
        <v>55</v>
      </c>
      <c r="P76" s="66" t="s">
        <v>164</v>
      </c>
      <c r="Q76" s="72">
        <v>1046000000</v>
      </c>
      <c r="R76" s="72">
        <v>0</v>
      </c>
      <c r="S76" s="72">
        <v>0</v>
      </c>
      <c r="T76" s="72">
        <v>1046000000</v>
      </c>
      <c r="U76" s="72">
        <v>0</v>
      </c>
      <c r="V76" s="72">
        <v>0</v>
      </c>
      <c r="W76" s="72">
        <v>1046000000</v>
      </c>
      <c r="X76" s="72">
        <v>0</v>
      </c>
      <c r="Y76" s="72">
        <v>0</v>
      </c>
      <c r="Z76" s="72">
        <v>0</v>
      </c>
      <c r="AA76" s="72">
        <v>0</v>
      </c>
    </row>
    <row r="77" spans="1:27" ht="45" x14ac:dyDescent="0.25">
      <c r="A77" s="70" t="s">
        <v>160</v>
      </c>
      <c r="B77" s="66" t="s">
        <v>161</v>
      </c>
      <c r="C77" s="71" t="s">
        <v>165</v>
      </c>
      <c r="D77" s="70" t="s">
        <v>51</v>
      </c>
      <c r="E77" s="70" t="s">
        <v>61</v>
      </c>
      <c r="F77" s="70" t="s">
        <v>61</v>
      </c>
      <c r="G77" s="70" t="s">
        <v>52</v>
      </c>
      <c r="H77" s="70" t="s">
        <v>166</v>
      </c>
      <c r="I77" s="70"/>
      <c r="J77" s="70"/>
      <c r="K77" s="70"/>
      <c r="L77" s="70"/>
      <c r="M77" s="70" t="s">
        <v>53</v>
      </c>
      <c r="N77" s="70" t="s">
        <v>54</v>
      </c>
      <c r="O77" s="70" t="s">
        <v>55</v>
      </c>
      <c r="P77" s="66" t="s">
        <v>167</v>
      </c>
      <c r="Q77" s="72">
        <v>4000000000</v>
      </c>
      <c r="R77" s="72">
        <v>0</v>
      </c>
      <c r="S77" s="72">
        <v>0</v>
      </c>
      <c r="T77" s="72">
        <v>4000000000</v>
      </c>
      <c r="U77" s="72">
        <v>0</v>
      </c>
      <c r="V77" s="72">
        <v>3645949155.4000001</v>
      </c>
      <c r="W77" s="72">
        <v>354050844.60000002</v>
      </c>
      <c r="X77" s="72">
        <v>1675466483.55</v>
      </c>
      <c r="Y77" s="72">
        <v>271084998</v>
      </c>
      <c r="Z77" s="72">
        <v>244985448</v>
      </c>
      <c r="AA77" s="72">
        <v>228797789</v>
      </c>
    </row>
    <row r="78" spans="1:27" ht="33.75" x14ac:dyDescent="0.25">
      <c r="A78" s="70" t="s">
        <v>160</v>
      </c>
      <c r="B78" s="66" t="s">
        <v>161</v>
      </c>
      <c r="C78" s="71" t="s">
        <v>168</v>
      </c>
      <c r="D78" s="70" t="s">
        <v>51</v>
      </c>
      <c r="E78" s="70" t="s">
        <v>61</v>
      </c>
      <c r="F78" s="70" t="s">
        <v>61</v>
      </c>
      <c r="G78" s="70" t="s">
        <v>52</v>
      </c>
      <c r="H78" s="70" t="s">
        <v>169</v>
      </c>
      <c r="I78" s="70"/>
      <c r="J78" s="70"/>
      <c r="K78" s="70"/>
      <c r="L78" s="70"/>
      <c r="M78" s="70" t="s">
        <v>53</v>
      </c>
      <c r="N78" s="70" t="s">
        <v>54</v>
      </c>
      <c r="O78" s="70" t="s">
        <v>55</v>
      </c>
      <c r="P78" s="66" t="s">
        <v>170</v>
      </c>
      <c r="Q78" s="72">
        <v>165000000</v>
      </c>
      <c r="R78" s="72">
        <v>0</v>
      </c>
      <c r="S78" s="72">
        <v>0</v>
      </c>
      <c r="T78" s="72">
        <v>165000000</v>
      </c>
      <c r="U78" s="72">
        <v>0</v>
      </c>
      <c r="V78" s="72">
        <v>134999050</v>
      </c>
      <c r="W78" s="72">
        <v>30000950</v>
      </c>
      <c r="X78" s="72">
        <v>87262940</v>
      </c>
      <c r="Y78" s="72">
        <v>14999050</v>
      </c>
      <c r="Z78" s="72">
        <v>14999050</v>
      </c>
      <c r="AA78" s="72">
        <v>14999050</v>
      </c>
    </row>
    <row r="79" spans="1:27" ht="33.75" x14ac:dyDescent="0.25">
      <c r="A79" s="70" t="s">
        <v>160</v>
      </c>
      <c r="B79" s="66" t="s">
        <v>161</v>
      </c>
      <c r="C79" s="71" t="s">
        <v>74</v>
      </c>
      <c r="D79" s="70" t="s">
        <v>51</v>
      </c>
      <c r="E79" s="70" t="s">
        <v>61</v>
      </c>
      <c r="F79" s="70" t="s">
        <v>61</v>
      </c>
      <c r="G79" s="70" t="s">
        <v>52</v>
      </c>
      <c r="H79" s="70" t="s">
        <v>75</v>
      </c>
      <c r="I79" s="70"/>
      <c r="J79" s="70"/>
      <c r="K79" s="70"/>
      <c r="L79" s="70"/>
      <c r="M79" s="70" t="s">
        <v>53</v>
      </c>
      <c r="N79" s="70" t="s">
        <v>54</v>
      </c>
      <c r="O79" s="70" t="s">
        <v>55</v>
      </c>
      <c r="P79" s="66" t="s">
        <v>76</v>
      </c>
      <c r="Q79" s="72">
        <v>17190000000</v>
      </c>
      <c r="R79" s="72">
        <v>0</v>
      </c>
      <c r="S79" s="72">
        <v>0</v>
      </c>
      <c r="T79" s="72">
        <v>17190000000</v>
      </c>
      <c r="U79" s="72">
        <v>17190000000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</row>
    <row r="80" spans="1:27" ht="33.75" x14ac:dyDescent="0.25">
      <c r="A80" s="70" t="s">
        <v>160</v>
      </c>
      <c r="B80" s="66" t="s">
        <v>161</v>
      </c>
      <c r="C80" s="71" t="s">
        <v>82</v>
      </c>
      <c r="D80" s="70" t="s">
        <v>51</v>
      </c>
      <c r="E80" s="70" t="s">
        <v>61</v>
      </c>
      <c r="F80" s="70" t="s">
        <v>79</v>
      </c>
      <c r="G80" s="70" t="s">
        <v>58</v>
      </c>
      <c r="H80" s="70" t="s">
        <v>80</v>
      </c>
      <c r="I80" s="70"/>
      <c r="J80" s="70"/>
      <c r="K80" s="70"/>
      <c r="L80" s="70"/>
      <c r="M80" s="70" t="s">
        <v>53</v>
      </c>
      <c r="N80" s="70" t="s">
        <v>54</v>
      </c>
      <c r="O80" s="70" t="s">
        <v>55</v>
      </c>
      <c r="P80" s="66" t="s">
        <v>83</v>
      </c>
      <c r="Q80" s="72">
        <v>3000000000</v>
      </c>
      <c r="R80" s="72">
        <v>0</v>
      </c>
      <c r="S80" s="72">
        <v>0</v>
      </c>
      <c r="T80" s="72">
        <v>3000000000</v>
      </c>
      <c r="U80" s="72">
        <v>0</v>
      </c>
      <c r="V80" s="72">
        <v>1686493725</v>
      </c>
      <c r="W80" s="72">
        <v>1313506275</v>
      </c>
      <c r="X80" s="72">
        <v>1348985462</v>
      </c>
      <c r="Y80" s="72">
        <v>992913209</v>
      </c>
      <c r="Z80" s="72">
        <v>992913209</v>
      </c>
      <c r="AA80" s="72">
        <v>992913209</v>
      </c>
    </row>
    <row r="81" spans="1:27" ht="33.75" x14ac:dyDescent="0.25">
      <c r="A81" s="70" t="s">
        <v>160</v>
      </c>
      <c r="B81" s="66" t="s">
        <v>161</v>
      </c>
      <c r="C81" s="71" t="s">
        <v>171</v>
      </c>
      <c r="D81" s="70" t="s">
        <v>51</v>
      </c>
      <c r="E81" s="70" t="s">
        <v>61</v>
      </c>
      <c r="F81" s="70" t="s">
        <v>79</v>
      </c>
      <c r="G81" s="70" t="s">
        <v>58</v>
      </c>
      <c r="H81" s="70" t="s">
        <v>172</v>
      </c>
      <c r="I81" s="70"/>
      <c r="J81" s="70"/>
      <c r="K81" s="70"/>
      <c r="L81" s="70"/>
      <c r="M81" s="70" t="s">
        <v>53</v>
      </c>
      <c r="N81" s="70" t="s">
        <v>54</v>
      </c>
      <c r="O81" s="70" t="s">
        <v>55</v>
      </c>
      <c r="P81" s="66" t="s">
        <v>173</v>
      </c>
      <c r="Q81" s="72">
        <v>210500000</v>
      </c>
      <c r="R81" s="72">
        <v>0</v>
      </c>
      <c r="S81" s="72">
        <v>0</v>
      </c>
      <c r="T81" s="72">
        <v>210500000</v>
      </c>
      <c r="U81" s="72">
        <v>0</v>
      </c>
      <c r="V81" s="72">
        <v>210500000</v>
      </c>
      <c r="W81" s="72">
        <v>0</v>
      </c>
      <c r="X81" s="72">
        <v>201668959</v>
      </c>
      <c r="Y81" s="72">
        <v>201668959</v>
      </c>
      <c r="Z81" s="72">
        <v>198144340</v>
      </c>
      <c r="AA81" s="72">
        <v>198144340</v>
      </c>
    </row>
    <row r="82" spans="1:27" ht="33.75" x14ac:dyDescent="0.25">
      <c r="A82" s="70" t="s">
        <v>160</v>
      </c>
      <c r="B82" s="66" t="s">
        <v>161</v>
      </c>
      <c r="C82" s="71" t="s">
        <v>205</v>
      </c>
      <c r="D82" s="70" t="s">
        <v>51</v>
      </c>
      <c r="E82" s="70" t="s">
        <v>61</v>
      </c>
      <c r="F82" s="70" t="s">
        <v>54</v>
      </c>
      <c r="G82" s="70"/>
      <c r="H82" s="70"/>
      <c r="I82" s="70"/>
      <c r="J82" s="70"/>
      <c r="K82" s="70"/>
      <c r="L82" s="70"/>
      <c r="M82" s="70" t="s">
        <v>53</v>
      </c>
      <c r="N82" s="70" t="s">
        <v>54</v>
      </c>
      <c r="O82" s="70" t="s">
        <v>55</v>
      </c>
      <c r="P82" s="66" t="s">
        <v>206</v>
      </c>
      <c r="Q82" s="72">
        <v>41000000000</v>
      </c>
      <c r="R82" s="72">
        <v>0</v>
      </c>
      <c r="S82" s="72">
        <v>0</v>
      </c>
      <c r="T82" s="72">
        <v>41000000000</v>
      </c>
      <c r="U82" s="72">
        <v>0</v>
      </c>
      <c r="V82" s="72">
        <v>30974022890.73</v>
      </c>
      <c r="W82" s="72">
        <v>10025977109.27</v>
      </c>
      <c r="X82" s="72">
        <v>26026824949.02</v>
      </c>
      <c r="Y82" s="72">
        <v>22810692276.639999</v>
      </c>
      <c r="Z82" s="72">
        <v>22284433266.639999</v>
      </c>
      <c r="AA82" s="72">
        <v>21893590475.639999</v>
      </c>
    </row>
    <row r="83" spans="1:27" ht="33.75" x14ac:dyDescent="0.25">
      <c r="A83" s="70" t="s">
        <v>160</v>
      </c>
      <c r="B83" s="66" t="s">
        <v>161</v>
      </c>
      <c r="C83" s="71" t="s">
        <v>215</v>
      </c>
      <c r="D83" s="70" t="s">
        <v>51</v>
      </c>
      <c r="E83" s="70" t="s">
        <v>174</v>
      </c>
      <c r="F83" s="70"/>
      <c r="G83" s="70"/>
      <c r="H83" s="70"/>
      <c r="I83" s="70"/>
      <c r="J83" s="70"/>
      <c r="K83" s="70"/>
      <c r="L83" s="70"/>
      <c r="M83" s="70" t="s">
        <v>129</v>
      </c>
      <c r="N83" s="70" t="s">
        <v>133</v>
      </c>
      <c r="O83" s="70" t="s">
        <v>55</v>
      </c>
      <c r="P83" s="66" t="s">
        <v>216</v>
      </c>
      <c r="Q83" s="72">
        <v>98781100000</v>
      </c>
      <c r="R83" s="72">
        <v>0</v>
      </c>
      <c r="S83" s="72">
        <v>0</v>
      </c>
      <c r="T83" s="72">
        <v>98781100000</v>
      </c>
      <c r="U83" s="72">
        <v>0</v>
      </c>
      <c r="V83" s="72">
        <v>69346841934.949997</v>
      </c>
      <c r="W83" s="72">
        <v>29434258065.049999</v>
      </c>
      <c r="X83" s="72">
        <v>63228020692.669998</v>
      </c>
      <c r="Y83" s="72">
        <v>27138163394.290001</v>
      </c>
      <c r="Z83" s="72">
        <v>19415502192.82</v>
      </c>
      <c r="AA83" s="72">
        <v>19379604761.82</v>
      </c>
    </row>
    <row r="84" spans="1:27" ht="33.75" x14ac:dyDescent="0.25">
      <c r="A84" s="70" t="s">
        <v>160</v>
      </c>
      <c r="B84" s="66" t="s">
        <v>161</v>
      </c>
      <c r="C84" s="71" t="s">
        <v>85</v>
      </c>
      <c r="D84" s="70" t="s">
        <v>51</v>
      </c>
      <c r="E84" s="70" t="s">
        <v>86</v>
      </c>
      <c r="F84" s="70" t="s">
        <v>52</v>
      </c>
      <c r="G84" s="70"/>
      <c r="H84" s="70"/>
      <c r="I84" s="70"/>
      <c r="J84" s="70"/>
      <c r="K84" s="70"/>
      <c r="L84" s="70"/>
      <c r="M84" s="70" t="s">
        <v>53</v>
      </c>
      <c r="N84" s="70" t="s">
        <v>54</v>
      </c>
      <c r="O84" s="70" t="s">
        <v>55</v>
      </c>
      <c r="P84" s="66" t="s">
        <v>87</v>
      </c>
      <c r="Q84" s="72">
        <v>10719200000</v>
      </c>
      <c r="R84" s="72">
        <v>0</v>
      </c>
      <c r="S84" s="72">
        <v>0</v>
      </c>
      <c r="T84" s="72">
        <v>10719200000</v>
      </c>
      <c r="U84" s="72">
        <v>0</v>
      </c>
      <c r="V84" s="72">
        <v>9896281867</v>
      </c>
      <c r="W84" s="72">
        <v>822918133</v>
      </c>
      <c r="X84" s="72">
        <v>9881350050</v>
      </c>
      <c r="Y84" s="72">
        <v>9806563138</v>
      </c>
      <c r="Z84" s="72">
        <v>9806563138</v>
      </c>
      <c r="AA84" s="72">
        <v>9806563138</v>
      </c>
    </row>
    <row r="85" spans="1:27" ht="33.75" x14ac:dyDescent="0.25">
      <c r="A85" s="70" t="s">
        <v>160</v>
      </c>
      <c r="B85" s="66" t="s">
        <v>161</v>
      </c>
      <c r="C85" s="71" t="s">
        <v>175</v>
      </c>
      <c r="D85" s="70" t="s">
        <v>51</v>
      </c>
      <c r="E85" s="70" t="s">
        <v>86</v>
      </c>
      <c r="F85" s="70" t="s">
        <v>61</v>
      </c>
      <c r="G85" s="70"/>
      <c r="H85" s="70"/>
      <c r="I85" s="70"/>
      <c r="J85" s="70"/>
      <c r="K85" s="70"/>
      <c r="L85" s="70"/>
      <c r="M85" s="70" t="s">
        <v>53</v>
      </c>
      <c r="N85" s="70" t="s">
        <v>54</v>
      </c>
      <c r="O85" s="70" t="s">
        <v>55</v>
      </c>
      <c r="P85" s="66" t="s">
        <v>176</v>
      </c>
      <c r="Q85" s="72">
        <v>634800000</v>
      </c>
      <c r="R85" s="72">
        <v>0</v>
      </c>
      <c r="S85" s="72">
        <v>0</v>
      </c>
      <c r="T85" s="72">
        <v>634800000</v>
      </c>
      <c r="U85" s="72">
        <v>0</v>
      </c>
      <c r="V85" s="72">
        <v>335891190.13999999</v>
      </c>
      <c r="W85" s="72">
        <v>298908809.86000001</v>
      </c>
      <c r="X85" s="72">
        <v>333760451.99000001</v>
      </c>
      <c r="Y85" s="72">
        <v>214561938</v>
      </c>
      <c r="Z85" s="72">
        <v>214561938</v>
      </c>
      <c r="AA85" s="72">
        <v>214561938</v>
      </c>
    </row>
    <row r="86" spans="1:27" ht="33.75" x14ac:dyDescent="0.25">
      <c r="A86" s="70" t="s">
        <v>160</v>
      </c>
      <c r="B86" s="66" t="s">
        <v>161</v>
      </c>
      <c r="C86" s="71" t="s">
        <v>88</v>
      </c>
      <c r="D86" s="70" t="s">
        <v>51</v>
      </c>
      <c r="E86" s="70" t="s">
        <v>86</v>
      </c>
      <c r="F86" s="70" t="s">
        <v>79</v>
      </c>
      <c r="G86" s="70" t="s">
        <v>52</v>
      </c>
      <c r="H86" s="70"/>
      <c r="I86" s="70"/>
      <c r="J86" s="70"/>
      <c r="K86" s="70"/>
      <c r="L86" s="70"/>
      <c r="M86" s="70" t="s">
        <v>53</v>
      </c>
      <c r="N86" s="70" t="s">
        <v>69</v>
      </c>
      <c r="O86" s="70" t="s">
        <v>77</v>
      </c>
      <c r="P86" s="66" t="s">
        <v>89</v>
      </c>
      <c r="Q86" s="72">
        <v>3491000000</v>
      </c>
      <c r="R86" s="72">
        <v>0</v>
      </c>
      <c r="S86" s="72">
        <v>0</v>
      </c>
      <c r="T86" s="72">
        <v>3491000000</v>
      </c>
      <c r="U86" s="72">
        <v>0</v>
      </c>
      <c r="V86" s="72">
        <v>0</v>
      </c>
      <c r="W86" s="72">
        <v>3491000000</v>
      </c>
      <c r="X86" s="72">
        <v>0</v>
      </c>
      <c r="Y86" s="72">
        <v>0</v>
      </c>
      <c r="Z86" s="72">
        <v>0</v>
      </c>
      <c r="AA86" s="72">
        <v>0</v>
      </c>
    </row>
    <row r="87" spans="1:27" ht="33.75" x14ac:dyDescent="0.25">
      <c r="A87" s="70" t="s">
        <v>160</v>
      </c>
      <c r="B87" s="66" t="s">
        <v>161</v>
      </c>
      <c r="C87" s="71" t="s">
        <v>177</v>
      </c>
      <c r="D87" s="70" t="s">
        <v>51</v>
      </c>
      <c r="E87" s="70" t="s">
        <v>86</v>
      </c>
      <c r="F87" s="70" t="s">
        <v>174</v>
      </c>
      <c r="G87" s="70"/>
      <c r="H87" s="70"/>
      <c r="I87" s="70"/>
      <c r="J87" s="70"/>
      <c r="K87" s="70"/>
      <c r="L87" s="70"/>
      <c r="M87" s="70" t="s">
        <v>53</v>
      </c>
      <c r="N87" s="70" t="s">
        <v>54</v>
      </c>
      <c r="O87" s="70" t="s">
        <v>55</v>
      </c>
      <c r="P87" s="66" t="s">
        <v>178</v>
      </c>
      <c r="Q87" s="72">
        <v>52800000</v>
      </c>
      <c r="R87" s="72">
        <v>0</v>
      </c>
      <c r="S87" s="72">
        <v>0</v>
      </c>
      <c r="T87" s="72">
        <v>52800000</v>
      </c>
      <c r="U87" s="72">
        <v>0</v>
      </c>
      <c r="V87" s="72">
        <v>0</v>
      </c>
      <c r="W87" s="72">
        <v>52800000</v>
      </c>
      <c r="X87" s="72">
        <v>0</v>
      </c>
      <c r="Y87" s="72">
        <v>0</v>
      </c>
      <c r="Z87" s="72">
        <v>0</v>
      </c>
      <c r="AA87" s="72">
        <v>0</v>
      </c>
    </row>
    <row r="88" spans="1:27" ht="33.75" x14ac:dyDescent="0.25">
      <c r="A88" s="70" t="s">
        <v>160</v>
      </c>
      <c r="B88" s="66" t="s">
        <v>161</v>
      </c>
      <c r="C88" s="71" t="s">
        <v>233</v>
      </c>
      <c r="D88" s="70" t="s">
        <v>208</v>
      </c>
      <c r="E88" s="70" t="s">
        <v>54</v>
      </c>
      <c r="F88" s="70" t="s">
        <v>52</v>
      </c>
      <c r="G88" s="70" t="s">
        <v>61</v>
      </c>
      <c r="H88" s="70"/>
      <c r="I88" s="70"/>
      <c r="J88" s="70"/>
      <c r="K88" s="70"/>
      <c r="L88" s="70"/>
      <c r="M88" s="70" t="s">
        <v>53</v>
      </c>
      <c r="N88" s="70" t="s">
        <v>69</v>
      </c>
      <c r="O88" s="70" t="s">
        <v>77</v>
      </c>
      <c r="P88" s="66" t="s">
        <v>234</v>
      </c>
      <c r="Q88" s="72">
        <v>62690229484</v>
      </c>
      <c r="R88" s="72">
        <v>0</v>
      </c>
      <c r="S88" s="72">
        <v>0</v>
      </c>
      <c r="T88" s="72">
        <v>62690229484</v>
      </c>
      <c r="U88" s="72">
        <v>0</v>
      </c>
      <c r="V88" s="72">
        <v>7610127828.0299997</v>
      </c>
      <c r="W88" s="72">
        <v>55080101655.970001</v>
      </c>
      <c r="X88" s="72">
        <v>7610127828.0299997</v>
      </c>
      <c r="Y88" s="72">
        <v>7610127828.0299997</v>
      </c>
      <c r="Z88" s="72">
        <v>7610127828.0299997</v>
      </c>
      <c r="AA88" s="72">
        <v>7610127828.0299997</v>
      </c>
    </row>
    <row r="89" spans="1:27" ht="33.75" x14ac:dyDescent="0.25">
      <c r="A89" s="70" t="s">
        <v>160</v>
      </c>
      <c r="B89" s="66" t="s">
        <v>161</v>
      </c>
      <c r="C89" s="71" t="s">
        <v>207</v>
      </c>
      <c r="D89" s="70" t="s">
        <v>208</v>
      </c>
      <c r="E89" s="70" t="s">
        <v>54</v>
      </c>
      <c r="F89" s="70" t="s">
        <v>79</v>
      </c>
      <c r="G89" s="70" t="s">
        <v>52</v>
      </c>
      <c r="H89" s="70"/>
      <c r="I89" s="70"/>
      <c r="J89" s="70"/>
      <c r="K89" s="70"/>
      <c r="L89" s="70"/>
      <c r="M89" s="70" t="s">
        <v>53</v>
      </c>
      <c r="N89" s="70" t="s">
        <v>69</v>
      </c>
      <c r="O89" s="70" t="s">
        <v>55</v>
      </c>
      <c r="P89" s="66" t="s">
        <v>209</v>
      </c>
      <c r="Q89" s="72">
        <v>16918493974</v>
      </c>
      <c r="R89" s="72">
        <v>0</v>
      </c>
      <c r="S89" s="72">
        <v>0</v>
      </c>
      <c r="T89" s="72">
        <v>16918493974</v>
      </c>
      <c r="U89" s="72">
        <v>0</v>
      </c>
      <c r="V89" s="72">
        <v>0</v>
      </c>
      <c r="W89" s="72">
        <v>16918493974</v>
      </c>
      <c r="X89" s="72">
        <v>0</v>
      </c>
      <c r="Y89" s="72">
        <v>0</v>
      </c>
      <c r="Z89" s="72">
        <v>0</v>
      </c>
      <c r="AA89" s="72">
        <v>0</v>
      </c>
    </row>
    <row r="90" spans="1:27" ht="33.75" x14ac:dyDescent="0.25">
      <c r="A90" s="70" t="s">
        <v>160</v>
      </c>
      <c r="B90" s="66" t="s">
        <v>161</v>
      </c>
      <c r="C90" s="71" t="s">
        <v>217</v>
      </c>
      <c r="D90" s="70" t="s">
        <v>91</v>
      </c>
      <c r="E90" s="70" t="s">
        <v>180</v>
      </c>
      <c r="F90" s="70" t="s">
        <v>93</v>
      </c>
      <c r="G90" s="70" t="s">
        <v>69</v>
      </c>
      <c r="H90" s="70"/>
      <c r="I90" s="70"/>
      <c r="J90" s="70"/>
      <c r="K90" s="70"/>
      <c r="L90" s="70"/>
      <c r="M90" s="70" t="s">
        <v>53</v>
      </c>
      <c r="N90" s="70" t="s">
        <v>69</v>
      </c>
      <c r="O90" s="70" t="s">
        <v>55</v>
      </c>
      <c r="P90" s="66" t="s">
        <v>218</v>
      </c>
      <c r="Q90" s="72">
        <v>500000000</v>
      </c>
      <c r="R90" s="72">
        <v>0</v>
      </c>
      <c r="S90" s="72">
        <v>0</v>
      </c>
      <c r="T90" s="72">
        <v>500000000</v>
      </c>
      <c r="U90" s="72">
        <v>0</v>
      </c>
      <c r="V90" s="72">
        <v>500000000</v>
      </c>
      <c r="W90" s="72">
        <v>0</v>
      </c>
      <c r="X90" s="72">
        <v>496376000</v>
      </c>
      <c r="Y90" s="72">
        <v>0</v>
      </c>
      <c r="Z90" s="72">
        <v>0</v>
      </c>
      <c r="AA90" s="72">
        <v>0</v>
      </c>
    </row>
    <row r="91" spans="1:27" ht="33.75" x14ac:dyDescent="0.25">
      <c r="A91" s="70" t="s">
        <v>160</v>
      </c>
      <c r="B91" s="66" t="s">
        <v>161</v>
      </c>
      <c r="C91" s="71" t="s">
        <v>219</v>
      </c>
      <c r="D91" s="70" t="s">
        <v>91</v>
      </c>
      <c r="E91" s="70" t="s">
        <v>180</v>
      </c>
      <c r="F91" s="70" t="s">
        <v>93</v>
      </c>
      <c r="G91" s="70" t="s">
        <v>220</v>
      </c>
      <c r="H91" s="70"/>
      <c r="I91" s="70"/>
      <c r="J91" s="70"/>
      <c r="K91" s="70"/>
      <c r="L91" s="70"/>
      <c r="M91" s="70" t="s">
        <v>53</v>
      </c>
      <c r="N91" s="70" t="s">
        <v>69</v>
      </c>
      <c r="O91" s="70" t="s">
        <v>55</v>
      </c>
      <c r="P91" s="66" t="s">
        <v>221</v>
      </c>
      <c r="Q91" s="72">
        <v>500000000</v>
      </c>
      <c r="R91" s="72">
        <v>0</v>
      </c>
      <c r="S91" s="72">
        <v>0</v>
      </c>
      <c r="T91" s="72">
        <v>500000000</v>
      </c>
      <c r="U91" s="72">
        <v>0</v>
      </c>
      <c r="V91" s="72">
        <v>500000000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</row>
    <row r="92" spans="1:27" ht="67.5" x14ac:dyDescent="0.25">
      <c r="A92" s="70" t="s">
        <v>160</v>
      </c>
      <c r="B92" s="66" t="s">
        <v>161</v>
      </c>
      <c r="C92" s="71" t="s">
        <v>118</v>
      </c>
      <c r="D92" s="70" t="s">
        <v>91</v>
      </c>
      <c r="E92" s="70" t="s">
        <v>119</v>
      </c>
      <c r="F92" s="70" t="s">
        <v>93</v>
      </c>
      <c r="G92" s="70" t="s">
        <v>120</v>
      </c>
      <c r="H92" s="70" t="s">
        <v>17</v>
      </c>
      <c r="I92" s="70" t="s">
        <v>17</v>
      </c>
      <c r="J92" s="70" t="s">
        <v>17</v>
      </c>
      <c r="K92" s="70" t="s">
        <v>17</v>
      </c>
      <c r="L92" s="70" t="s">
        <v>17</v>
      </c>
      <c r="M92" s="70" t="s">
        <v>53</v>
      </c>
      <c r="N92" s="70" t="s">
        <v>69</v>
      </c>
      <c r="O92" s="70" t="s">
        <v>55</v>
      </c>
      <c r="P92" s="66" t="s">
        <v>183</v>
      </c>
      <c r="Q92" s="72">
        <v>500000000</v>
      </c>
      <c r="R92" s="72">
        <v>0</v>
      </c>
      <c r="S92" s="72">
        <v>0</v>
      </c>
      <c r="T92" s="72">
        <v>500000000</v>
      </c>
      <c r="U92" s="72">
        <v>0</v>
      </c>
      <c r="V92" s="72">
        <v>500000000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</row>
    <row r="93" spans="1:27" ht="45" x14ac:dyDescent="0.25">
      <c r="A93" s="70" t="s">
        <v>160</v>
      </c>
      <c r="B93" s="66" t="s">
        <v>161</v>
      </c>
      <c r="C93" s="71" t="s">
        <v>121</v>
      </c>
      <c r="D93" s="70" t="s">
        <v>91</v>
      </c>
      <c r="E93" s="70" t="s">
        <v>119</v>
      </c>
      <c r="F93" s="70" t="s">
        <v>93</v>
      </c>
      <c r="G93" s="70" t="s">
        <v>122</v>
      </c>
      <c r="H93" s="70"/>
      <c r="I93" s="70"/>
      <c r="J93" s="70"/>
      <c r="K93" s="70"/>
      <c r="L93" s="70"/>
      <c r="M93" s="70" t="s">
        <v>53</v>
      </c>
      <c r="N93" s="70" t="s">
        <v>69</v>
      </c>
      <c r="O93" s="70" t="s">
        <v>55</v>
      </c>
      <c r="P93" s="66" t="s">
        <v>222</v>
      </c>
      <c r="Q93" s="72">
        <v>1500000000</v>
      </c>
      <c r="R93" s="72">
        <v>0</v>
      </c>
      <c r="S93" s="72">
        <v>0</v>
      </c>
      <c r="T93" s="72">
        <v>1500000000</v>
      </c>
      <c r="U93" s="72">
        <v>0</v>
      </c>
      <c r="V93" s="72">
        <v>1500000000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</row>
    <row r="94" spans="1:27" ht="45" x14ac:dyDescent="0.25">
      <c r="A94" s="70" t="s">
        <v>184</v>
      </c>
      <c r="B94" s="66" t="s">
        <v>200</v>
      </c>
      <c r="C94" s="71" t="s">
        <v>50</v>
      </c>
      <c r="D94" s="70" t="s">
        <v>51</v>
      </c>
      <c r="E94" s="70" t="s">
        <v>52</v>
      </c>
      <c r="F94" s="70" t="s">
        <v>52</v>
      </c>
      <c r="G94" s="70" t="s">
        <v>52</v>
      </c>
      <c r="H94" s="70"/>
      <c r="I94" s="70"/>
      <c r="J94" s="70"/>
      <c r="K94" s="70"/>
      <c r="L94" s="70"/>
      <c r="M94" s="70" t="s">
        <v>53</v>
      </c>
      <c r="N94" s="70" t="s">
        <v>54</v>
      </c>
      <c r="O94" s="70" t="s">
        <v>55</v>
      </c>
      <c r="P94" s="66" t="s">
        <v>56</v>
      </c>
      <c r="Q94" s="72">
        <v>26140800000</v>
      </c>
      <c r="R94" s="72">
        <v>0</v>
      </c>
      <c r="S94" s="72">
        <v>0</v>
      </c>
      <c r="T94" s="72">
        <v>26140800000</v>
      </c>
      <c r="U94" s="72">
        <v>0</v>
      </c>
      <c r="V94" s="72">
        <v>26140800000</v>
      </c>
      <c r="W94" s="72">
        <v>0</v>
      </c>
      <c r="X94" s="72">
        <v>9684136044</v>
      </c>
      <c r="Y94" s="72">
        <v>9684136044</v>
      </c>
      <c r="Z94" s="72">
        <v>9684136044</v>
      </c>
      <c r="AA94" s="72">
        <v>9684136044</v>
      </c>
    </row>
    <row r="95" spans="1:27" ht="45" x14ac:dyDescent="0.25">
      <c r="A95" s="70" t="s">
        <v>184</v>
      </c>
      <c r="B95" s="66" t="s">
        <v>200</v>
      </c>
      <c r="C95" s="71" t="s">
        <v>57</v>
      </c>
      <c r="D95" s="70" t="s">
        <v>51</v>
      </c>
      <c r="E95" s="70" t="s">
        <v>52</v>
      </c>
      <c r="F95" s="70" t="s">
        <v>52</v>
      </c>
      <c r="G95" s="70" t="s">
        <v>58</v>
      </c>
      <c r="H95" s="70"/>
      <c r="I95" s="70"/>
      <c r="J95" s="70"/>
      <c r="K95" s="70"/>
      <c r="L95" s="70"/>
      <c r="M95" s="70" t="s">
        <v>53</v>
      </c>
      <c r="N95" s="70" t="s">
        <v>54</v>
      </c>
      <c r="O95" s="70" t="s">
        <v>55</v>
      </c>
      <c r="P95" s="66" t="s">
        <v>59</v>
      </c>
      <c r="Q95" s="72">
        <v>9285500000</v>
      </c>
      <c r="R95" s="72">
        <v>0</v>
      </c>
      <c r="S95" s="72">
        <v>0</v>
      </c>
      <c r="T95" s="72">
        <v>9285500000</v>
      </c>
      <c r="U95" s="72">
        <v>0</v>
      </c>
      <c r="V95" s="72">
        <v>9285500000</v>
      </c>
      <c r="W95" s="72">
        <v>0</v>
      </c>
      <c r="X95" s="72">
        <v>3833981597</v>
      </c>
      <c r="Y95" s="72">
        <v>3833981597</v>
      </c>
      <c r="Z95" s="72">
        <v>3833981597</v>
      </c>
      <c r="AA95" s="72">
        <v>3769000315</v>
      </c>
    </row>
    <row r="96" spans="1:27" ht="45" x14ac:dyDescent="0.25">
      <c r="A96" s="70" t="s">
        <v>184</v>
      </c>
      <c r="B96" s="66" t="s">
        <v>200</v>
      </c>
      <c r="C96" s="71" t="s">
        <v>60</v>
      </c>
      <c r="D96" s="70" t="s">
        <v>51</v>
      </c>
      <c r="E96" s="70" t="s">
        <v>52</v>
      </c>
      <c r="F96" s="70" t="s">
        <v>52</v>
      </c>
      <c r="G96" s="70" t="s">
        <v>61</v>
      </c>
      <c r="H96" s="70"/>
      <c r="I96" s="70"/>
      <c r="J96" s="70"/>
      <c r="K96" s="70"/>
      <c r="L96" s="70"/>
      <c r="M96" s="70" t="s">
        <v>53</v>
      </c>
      <c r="N96" s="70" t="s">
        <v>54</v>
      </c>
      <c r="O96" s="70" t="s">
        <v>55</v>
      </c>
      <c r="P96" s="66" t="s">
        <v>62</v>
      </c>
      <c r="Q96" s="72">
        <v>2108000000</v>
      </c>
      <c r="R96" s="72">
        <v>0</v>
      </c>
      <c r="S96" s="72">
        <v>0</v>
      </c>
      <c r="T96" s="72">
        <v>2108000000</v>
      </c>
      <c r="U96" s="72">
        <v>0</v>
      </c>
      <c r="V96" s="72">
        <v>1968000000</v>
      </c>
      <c r="W96" s="72">
        <v>140000000</v>
      </c>
      <c r="X96" s="72">
        <v>1134383426</v>
      </c>
      <c r="Y96" s="72">
        <v>1134383426</v>
      </c>
      <c r="Z96" s="72">
        <v>1134383426</v>
      </c>
      <c r="AA96" s="72">
        <v>1134383426</v>
      </c>
    </row>
    <row r="97" spans="1:27" ht="45" x14ac:dyDescent="0.25">
      <c r="A97" s="70" t="s">
        <v>184</v>
      </c>
      <c r="B97" s="66" t="s">
        <v>200</v>
      </c>
      <c r="C97" s="71" t="s">
        <v>201</v>
      </c>
      <c r="D97" s="70" t="s">
        <v>51</v>
      </c>
      <c r="E97" s="70" t="s">
        <v>58</v>
      </c>
      <c r="F97" s="70"/>
      <c r="G97" s="70"/>
      <c r="H97" s="70"/>
      <c r="I97" s="70"/>
      <c r="J97" s="70"/>
      <c r="K97" s="70"/>
      <c r="L97" s="70"/>
      <c r="M97" s="70" t="s">
        <v>53</v>
      </c>
      <c r="N97" s="70" t="s">
        <v>54</v>
      </c>
      <c r="O97" s="70" t="s">
        <v>55</v>
      </c>
      <c r="P97" s="66" t="s">
        <v>202</v>
      </c>
      <c r="Q97" s="72">
        <v>18370100000</v>
      </c>
      <c r="R97" s="72">
        <v>0</v>
      </c>
      <c r="S97" s="72">
        <v>0</v>
      </c>
      <c r="T97" s="72">
        <v>18370100000</v>
      </c>
      <c r="U97" s="72">
        <v>0</v>
      </c>
      <c r="V97" s="72">
        <v>17038319861.940001</v>
      </c>
      <c r="W97" s="72">
        <v>1331780138.0599999</v>
      </c>
      <c r="X97" s="72">
        <v>14763715036.93</v>
      </c>
      <c r="Y97" s="72">
        <v>3420746409.1900001</v>
      </c>
      <c r="Z97" s="72">
        <v>3420746409.1900001</v>
      </c>
      <c r="AA97" s="72">
        <v>3420746409.1900001</v>
      </c>
    </row>
    <row r="98" spans="1:27" ht="45" x14ac:dyDescent="0.25">
      <c r="A98" s="70" t="s">
        <v>184</v>
      </c>
      <c r="B98" s="66" t="s">
        <v>200</v>
      </c>
      <c r="C98" s="71" t="s">
        <v>185</v>
      </c>
      <c r="D98" s="70" t="s">
        <v>51</v>
      </c>
      <c r="E98" s="70" t="s">
        <v>61</v>
      </c>
      <c r="F98" s="70" t="s">
        <v>61</v>
      </c>
      <c r="G98" s="70" t="s">
        <v>52</v>
      </c>
      <c r="H98" s="70" t="s">
        <v>186</v>
      </c>
      <c r="I98" s="70"/>
      <c r="J98" s="70"/>
      <c r="K98" s="70"/>
      <c r="L98" s="70"/>
      <c r="M98" s="70" t="s">
        <v>53</v>
      </c>
      <c r="N98" s="70" t="s">
        <v>54</v>
      </c>
      <c r="O98" s="70" t="s">
        <v>55</v>
      </c>
      <c r="P98" s="66" t="s">
        <v>187</v>
      </c>
      <c r="Q98" s="72">
        <v>46894300000</v>
      </c>
      <c r="R98" s="72">
        <v>0</v>
      </c>
      <c r="S98" s="72">
        <v>0</v>
      </c>
      <c r="T98" s="72">
        <v>46894300000</v>
      </c>
      <c r="U98" s="72">
        <v>0</v>
      </c>
      <c r="V98" s="72">
        <v>25052904914</v>
      </c>
      <c r="W98" s="72">
        <v>21841395086</v>
      </c>
      <c r="X98" s="72">
        <v>23411954237.5</v>
      </c>
      <c r="Y98" s="72">
        <v>9482944223.7700005</v>
      </c>
      <c r="Z98" s="72">
        <v>9482944223.7700005</v>
      </c>
      <c r="AA98" s="72">
        <v>9482944223.7700005</v>
      </c>
    </row>
    <row r="99" spans="1:27" ht="45" x14ac:dyDescent="0.25">
      <c r="A99" s="70" t="s">
        <v>184</v>
      </c>
      <c r="B99" s="66" t="s">
        <v>200</v>
      </c>
      <c r="C99" s="71" t="s">
        <v>82</v>
      </c>
      <c r="D99" s="70" t="s">
        <v>51</v>
      </c>
      <c r="E99" s="70" t="s">
        <v>61</v>
      </c>
      <c r="F99" s="70" t="s">
        <v>79</v>
      </c>
      <c r="G99" s="70" t="s">
        <v>58</v>
      </c>
      <c r="H99" s="70" t="s">
        <v>80</v>
      </c>
      <c r="I99" s="70"/>
      <c r="J99" s="70"/>
      <c r="K99" s="70"/>
      <c r="L99" s="70"/>
      <c r="M99" s="70" t="s">
        <v>53</v>
      </c>
      <c r="N99" s="70" t="s">
        <v>54</v>
      </c>
      <c r="O99" s="70" t="s">
        <v>55</v>
      </c>
      <c r="P99" s="66" t="s">
        <v>83</v>
      </c>
      <c r="Q99" s="72">
        <v>248400000</v>
      </c>
      <c r="R99" s="72">
        <v>0</v>
      </c>
      <c r="S99" s="72">
        <v>0</v>
      </c>
      <c r="T99" s="72">
        <v>248400000</v>
      </c>
      <c r="U99" s="72">
        <v>0</v>
      </c>
      <c r="V99" s="72">
        <v>248400000</v>
      </c>
      <c r="W99" s="72">
        <v>0</v>
      </c>
      <c r="X99" s="72">
        <v>20822278</v>
      </c>
      <c r="Y99" s="72">
        <v>20652618</v>
      </c>
      <c r="Z99" s="72">
        <v>20652618</v>
      </c>
      <c r="AA99" s="72">
        <v>20652618</v>
      </c>
    </row>
    <row r="100" spans="1:27" ht="45" x14ac:dyDescent="0.25">
      <c r="A100" s="70" t="s">
        <v>184</v>
      </c>
      <c r="B100" s="66" t="s">
        <v>200</v>
      </c>
      <c r="C100" s="71" t="s">
        <v>205</v>
      </c>
      <c r="D100" s="70" t="s">
        <v>51</v>
      </c>
      <c r="E100" s="70" t="s">
        <v>61</v>
      </c>
      <c r="F100" s="70" t="s">
        <v>54</v>
      </c>
      <c r="G100" s="70"/>
      <c r="H100" s="70"/>
      <c r="I100" s="70"/>
      <c r="J100" s="70"/>
      <c r="K100" s="70"/>
      <c r="L100" s="70"/>
      <c r="M100" s="70" t="s">
        <v>53</v>
      </c>
      <c r="N100" s="70" t="s">
        <v>54</v>
      </c>
      <c r="O100" s="70" t="s">
        <v>55</v>
      </c>
      <c r="P100" s="66" t="s">
        <v>206</v>
      </c>
      <c r="Q100" s="72">
        <v>129000000</v>
      </c>
      <c r="R100" s="72">
        <v>1513514686</v>
      </c>
      <c r="S100" s="72">
        <v>0</v>
      </c>
      <c r="T100" s="72">
        <v>1642514686</v>
      </c>
      <c r="U100" s="72">
        <v>0</v>
      </c>
      <c r="V100" s="72">
        <v>1513514685.49</v>
      </c>
      <c r="W100" s="72">
        <v>129000000.51000001</v>
      </c>
      <c r="X100" s="72">
        <v>1513514685.49</v>
      </c>
      <c r="Y100" s="72">
        <v>1513514685.49</v>
      </c>
      <c r="Z100" s="72">
        <v>1513514685.49</v>
      </c>
      <c r="AA100" s="72">
        <v>1513514685.49</v>
      </c>
    </row>
    <row r="101" spans="1:27" ht="45" x14ac:dyDescent="0.25">
      <c r="A101" s="70" t="s">
        <v>184</v>
      </c>
      <c r="B101" s="66" t="s">
        <v>200</v>
      </c>
      <c r="C101" s="71" t="s">
        <v>88</v>
      </c>
      <c r="D101" s="70" t="s">
        <v>51</v>
      </c>
      <c r="E101" s="70" t="s">
        <v>86</v>
      </c>
      <c r="F101" s="70" t="s">
        <v>79</v>
      </c>
      <c r="G101" s="70" t="s">
        <v>52</v>
      </c>
      <c r="H101" s="70"/>
      <c r="I101" s="70"/>
      <c r="J101" s="70"/>
      <c r="K101" s="70"/>
      <c r="L101" s="70"/>
      <c r="M101" s="70" t="s">
        <v>53</v>
      </c>
      <c r="N101" s="70" t="s">
        <v>69</v>
      </c>
      <c r="O101" s="70" t="s">
        <v>77</v>
      </c>
      <c r="P101" s="66" t="s">
        <v>89</v>
      </c>
      <c r="Q101" s="72">
        <v>274000000</v>
      </c>
      <c r="R101" s="72">
        <v>0</v>
      </c>
      <c r="S101" s="72">
        <v>0</v>
      </c>
      <c r="T101" s="72">
        <v>274000000</v>
      </c>
      <c r="U101" s="72">
        <v>0</v>
      </c>
      <c r="V101" s="72">
        <v>0</v>
      </c>
      <c r="W101" s="72">
        <v>274000000</v>
      </c>
      <c r="X101" s="72">
        <v>0</v>
      </c>
      <c r="Y101" s="72">
        <v>0</v>
      </c>
      <c r="Z101" s="72">
        <v>0</v>
      </c>
      <c r="AA101" s="72">
        <v>0</v>
      </c>
    </row>
    <row r="102" spans="1:27" ht="56.25" x14ac:dyDescent="0.25">
      <c r="A102" s="70" t="s">
        <v>184</v>
      </c>
      <c r="B102" s="66" t="s">
        <v>200</v>
      </c>
      <c r="C102" s="71" t="s">
        <v>188</v>
      </c>
      <c r="D102" s="70" t="s">
        <v>91</v>
      </c>
      <c r="E102" s="70" t="s">
        <v>189</v>
      </c>
      <c r="F102" s="70" t="s">
        <v>93</v>
      </c>
      <c r="G102" s="70" t="s">
        <v>190</v>
      </c>
      <c r="H102" s="70"/>
      <c r="I102" s="70"/>
      <c r="J102" s="70"/>
      <c r="K102" s="70"/>
      <c r="L102" s="70"/>
      <c r="M102" s="70" t="s">
        <v>53</v>
      </c>
      <c r="N102" s="70" t="s">
        <v>98</v>
      </c>
      <c r="O102" s="70" t="s">
        <v>55</v>
      </c>
      <c r="P102" s="66" t="s">
        <v>191</v>
      </c>
      <c r="Q102" s="72">
        <v>15026550000</v>
      </c>
      <c r="R102" s="72">
        <v>0</v>
      </c>
      <c r="S102" s="72">
        <v>0</v>
      </c>
      <c r="T102" s="72">
        <v>15026550000</v>
      </c>
      <c r="U102" s="72">
        <v>0</v>
      </c>
      <c r="V102" s="72">
        <v>8038029312</v>
      </c>
      <c r="W102" s="72">
        <v>6988520688</v>
      </c>
      <c r="X102" s="72">
        <v>4586390682</v>
      </c>
      <c r="Y102" s="72">
        <v>1716165312.99</v>
      </c>
      <c r="Z102" s="72">
        <v>1716165312.99</v>
      </c>
      <c r="AA102" s="72">
        <v>1716165312.99</v>
      </c>
    </row>
    <row r="103" spans="1:27" ht="33.75" x14ac:dyDescent="0.25">
      <c r="A103" s="70" t="s">
        <v>192</v>
      </c>
      <c r="B103" s="66" t="s">
        <v>193</v>
      </c>
      <c r="C103" s="71" t="s">
        <v>50</v>
      </c>
      <c r="D103" s="70" t="s">
        <v>51</v>
      </c>
      <c r="E103" s="70" t="s">
        <v>52</v>
      </c>
      <c r="F103" s="70" t="s">
        <v>52</v>
      </c>
      <c r="G103" s="70" t="s">
        <v>52</v>
      </c>
      <c r="H103" s="70"/>
      <c r="I103" s="70"/>
      <c r="J103" s="70"/>
      <c r="K103" s="70"/>
      <c r="L103" s="70"/>
      <c r="M103" s="70" t="s">
        <v>53</v>
      </c>
      <c r="N103" s="70" t="s">
        <v>54</v>
      </c>
      <c r="O103" s="70" t="s">
        <v>55</v>
      </c>
      <c r="P103" s="66" t="s">
        <v>56</v>
      </c>
      <c r="Q103" s="72">
        <v>21023900000</v>
      </c>
      <c r="R103" s="72">
        <v>0</v>
      </c>
      <c r="S103" s="72">
        <v>0</v>
      </c>
      <c r="T103" s="72">
        <v>21023900000</v>
      </c>
      <c r="U103" s="72">
        <v>0</v>
      </c>
      <c r="V103" s="72">
        <v>21023900000</v>
      </c>
      <c r="W103" s="72">
        <v>0</v>
      </c>
      <c r="X103" s="72">
        <v>5238025507</v>
      </c>
      <c r="Y103" s="72">
        <v>5237925650</v>
      </c>
      <c r="Z103" s="72">
        <v>5237925650</v>
      </c>
      <c r="AA103" s="72">
        <v>5237925650</v>
      </c>
    </row>
    <row r="104" spans="1:27" ht="33.75" x14ac:dyDescent="0.25">
      <c r="A104" s="70" t="s">
        <v>192</v>
      </c>
      <c r="B104" s="66" t="s">
        <v>193</v>
      </c>
      <c r="C104" s="71" t="s">
        <v>57</v>
      </c>
      <c r="D104" s="70" t="s">
        <v>51</v>
      </c>
      <c r="E104" s="70" t="s">
        <v>52</v>
      </c>
      <c r="F104" s="70" t="s">
        <v>52</v>
      </c>
      <c r="G104" s="70" t="s">
        <v>58</v>
      </c>
      <c r="H104" s="70"/>
      <c r="I104" s="70"/>
      <c r="J104" s="70"/>
      <c r="K104" s="70"/>
      <c r="L104" s="70"/>
      <c r="M104" s="70" t="s">
        <v>53</v>
      </c>
      <c r="N104" s="70" t="s">
        <v>54</v>
      </c>
      <c r="O104" s="70" t="s">
        <v>55</v>
      </c>
      <c r="P104" s="66" t="s">
        <v>59</v>
      </c>
      <c r="Q104" s="72">
        <v>8520000000</v>
      </c>
      <c r="R104" s="72">
        <v>0</v>
      </c>
      <c r="S104" s="72">
        <v>0</v>
      </c>
      <c r="T104" s="72">
        <v>8520000000</v>
      </c>
      <c r="U104" s="72">
        <v>0</v>
      </c>
      <c r="V104" s="72">
        <v>8520000000</v>
      </c>
      <c r="W104" s="72">
        <v>0</v>
      </c>
      <c r="X104" s="72">
        <v>2116236940</v>
      </c>
      <c r="Y104" s="72">
        <v>2116236940</v>
      </c>
      <c r="Z104" s="72">
        <v>2116236940</v>
      </c>
      <c r="AA104" s="72">
        <v>2116236940</v>
      </c>
    </row>
    <row r="105" spans="1:27" ht="33.75" x14ac:dyDescent="0.25">
      <c r="A105" s="70" t="s">
        <v>192</v>
      </c>
      <c r="B105" s="66" t="s">
        <v>193</v>
      </c>
      <c r="C105" s="71" t="s">
        <v>60</v>
      </c>
      <c r="D105" s="70" t="s">
        <v>51</v>
      </c>
      <c r="E105" s="70" t="s">
        <v>52</v>
      </c>
      <c r="F105" s="70" t="s">
        <v>52</v>
      </c>
      <c r="G105" s="70" t="s">
        <v>61</v>
      </c>
      <c r="H105" s="70"/>
      <c r="I105" s="70"/>
      <c r="J105" s="70"/>
      <c r="K105" s="70"/>
      <c r="L105" s="70"/>
      <c r="M105" s="70" t="s">
        <v>53</v>
      </c>
      <c r="N105" s="70" t="s">
        <v>54</v>
      </c>
      <c r="O105" s="70" t="s">
        <v>55</v>
      </c>
      <c r="P105" s="66" t="s">
        <v>62</v>
      </c>
      <c r="Q105" s="72">
        <v>2080300000</v>
      </c>
      <c r="R105" s="72">
        <v>0</v>
      </c>
      <c r="S105" s="72">
        <v>0</v>
      </c>
      <c r="T105" s="72">
        <v>2080300000</v>
      </c>
      <c r="U105" s="72">
        <v>0</v>
      </c>
      <c r="V105" s="72">
        <v>2080300000</v>
      </c>
      <c r="W105" s="72">
        <v>0</v>
      </c>
      <c r="X105" s="72">
        <v>637945542</v>
      </c>
      <c r="Y105" s="72">
        <v>637726874</v>
      </c>
      <c r="Z105" s="72">
        <v>637726874</v>
      </c>
      <c r="AA105" s="72">
        <v>637726874</v>
      </c>
    </row>
    <row r="106" spans="1:27" ht="33.75" x14ac:dyDescent="0.25">
      <c r="A106" s="70" t="s">
        <v>192</v>
      </c>
      <c r="B106" s="66" t="s">
        <v>193</v>
      </c>
      <c r="C106" s="71" t="s">
        <v>201</v>
      </c>
      <c r="D106" s="70" t="s">
        <v>51</v>
      </c>
      <c r="E106" s="70" t="s">
        <v>58</v>
      </c>
      <c r="F106" s="70"/>
      <c r="G106" s="70"/>
      <c r="H106" s="70"/>
      <c r="I106" s="70"/>
      <c r="J106" s="70"/>
      <c r="K106" s="70"/>
      <c r="L106" s="70"/>
      <c r="M106" s="70" t="s">
        <v>53</v>
      </c>
      <c r="N106" s="70" t="s">
        <v>54</v>
      </c>
      <c r="O106" s="70" t="s">
        <v>55</v>
      </c>
      <c r="P106" s="66" t="s">
        <v>202</v>
      </c>
      <c r="Q106" s="72">
        <v>73983300000</v>
      </c>
      <c r="R106" s="72">
        <v>0</v>
      </c>
      <c r="S106" s="72">
        <v>0</v>
      </c>
      <c r="T106" s="72">
        <v>73983300000</v>
      </c>
      <c r="U106" s="72">
        <v>0</v>
      </c>
      <c r="V106" s="72">
        <v>68244815151.599998</v>
      </c>
      <c r="W106" s="72">
        <v>5738484848.3999996</v>
      </c>
      <c r="X106" s="72">
        <v>58835400832.279999</v>
      </c>
      <c r="Y106" s="72">
        <v>26562248111.110001</v>
      </c>
      <c r="Z106" s="72">
        <v>26547226704.110001</v>
      </c>
      <c r="AA106" s="72">
        <v>26547226704.110001</v>
      </c>
    </row>
    <row r="107" spans="1:27" ht="33.75" x14ac:dyDescent="0.25">
      <c r="A107" s="70" t="s">
        <v>192</v>
      </c>
      <c r="B107" s="66" t="s">
        <v>193</v>
      </c>
      <c r="C107" s="71" t="s">
        <v>74</v>
      </c>
      <c r="D107" s="70" t="s">
        <v>51</v>
      </c>
      <c r="E107" s="70" t="s">
        <v>61</v>
      </c>
      <c r="F107" s="70" t="s">
        <v>61</v>
      </c>
      <c r="G107" s="70" t="s">
        <v>52</v>
      </c>
      <c r="H107" s="70" t="s">
        <v>75</v>
      </c>
      <c r="I107" s="70"/>
      <c r="J107" s="70"/>
      <c r="K107" s="70"/>
      <c r="L107" s="70"/>
      <c r="M107" s="70" t="s">
        <v>53</v>
      </c>
      <c r="N107" s="70" t="s">
        <v>54</v>
      </c>
      <c r="O107" s="70" t="s">
        <v>55</v>
      </c>
      <c r="P107" s="66" t="s">
        <v>76</v>
      </c>
      <c r="Q107" s="72">
        <v>123508000000</v>
      </c>
      <c r="R107" s="72">
        <v>0</v>
      </c>
      <c r="S107" s="72">
        <v>0</v>
      </c>
      <c r="T107" s="72">
        <v>123508000000</v>
      </c>
      <c r="U107" s="72">
        <v>86701337292</v>
      </c>
      <c r="V107" s="72">
        <v>36806662708</v>
      </c>
      <c r="W107" s="72">
        <v>0</v>
      </c>
      <c r="X107" s="72">
        <v>0</v>
      </c>
      <c r="Y107" s="72">
        <v>0</v>
      </c>
      <c r="Z107" s="72">
        <v>0</v>
      </c>
      <c r="AA107" s="72">
        <v>0</v>
      </c>
    </row>
    <row r="108" spans="1:27" ht="45" x14ac:dyDescent="0.25">
      <c r="A108" s="70" t="s">
        <v>192</v>
      </c>
      <c r="B108" s="66" t="s">
        <v>193</v>
      </c>
      <c r="C108" s="71" t="s">
        <v>194</v>
      </c>
      <c r="D108" s="70" t="s">
        <v>51</v>
      </c>
      <c r="E108" s="70" t="s">
        <v>61</v>
      </c>
      <c r="F108" s="70" t="s">
        <v>79</v>
      </c>
      <c r="G108" s="70" t="s">
        <v>52</v>
      </c>
      <c r="H108" s="70" t="s">
        <v>195</v>
      </c>
      <c r="I108" s="70"/>
      <c r="J108" s="70"/>
      <c r="K108" s="70"/>
      <c r="L108" s="70"/>
      <c r="M108" s="70" t="s">
        <v>53</v>
      </c>
      <c r="N108" s="70" t="s">
        <v>54</v>
      </c>
      <c r="O108" s="70" t="s">
        <v>55</v>
      </c>
      <c r="P108" s="66" t="s">
        <v>196</v>
      </c>
      <c r="Q108" s="72">
        <v>270000000000</v>
      </c>
      <c r="R108" s="72">
        <v>0</v>
      </c>
      <c r="S108" s="72">
        <v>0</v>
      </c>
      <c r="T108" s="72">
        <v>270000000000</v>
      </c>
      <c r="U108" s="72">
        <v>0</v>
      </c>
      <c r="V108" s="72">
        <v>270000000000</v>
      </c>
      <c r="W108" s="72">
        <v>0</v>
      </c>
      <c r="X108" s="72">
        <v>269228312753.89001</v>
      </c>
      <c r="Y108" s="72">
        <v>79106617713.460007</v>
      </c>
      <c r="Z108" s="72">
        <v>79106617713.460007</v>
      </c>
      <c r="AA108" s="72">
        <v>79106617713.460007</v>
      </c>
    </row>
    <row r="109" spans="1:27" ht="33.75" x14ac:dyDescent="0.25">
      <c r="A109" s="70" t="s">
        <v>192</v>
      </c>
      <c r="B109" s="66" t="s">
        <v>193</v>
      </c>
      <c r="C109" s="71" t="s">
        <v>197</v>
      </c>
      <c r="D109" s="70" t="s">
        <v>51</v>
      </c>
      <c r="E109" s="70" t="s">
        <v>61</v>
      </c>
      <c r="F109" s="70" t="s">
        <v>79</v>
      </c>
      <c r="G109" s="70" t="s">
        <v>52</v>
      </c>
      <c r="H109" s="70" t="s">
        <v>148</v>
      </c>
      <c r="I109" s="70"/>
      <c r="J109" s="70"/>
      <c r="K109" s="70"/>
      <c r="L109" s="70"/>
      <c r="M109" s="70" t="s">
        <v>53</v>
      </c>
      <c r="N109" s="70" t="s">
        <v>54</v>
      </c>
      <c r="O109" s="70" t="s">
        <v>55</v>
      </c>
      <c r="P109" s="66" t="s">
        <v>198</v>
      </c>
      <c r="Q109" s="72">
        <v>647000000000</v>
      </c>
      <c r="R109" s="72">
        <v>0</v>
      </c>
      <c r="S109" s="72">
        <v>0</v>
      </c>
      <c r="T109" s="72">
        <v>647000000000</v>
      </c>
      <c r="U109" s="72">
        <v>0</v>
      </c>
      <c r="V109" s="72">
        <v>376523863115.95001</v>
      </c>
      <c r="W109" s="72">
        <v>270476136884.04999</v>
      </c>
      <c r="X109" s="72">
        <v>376523863115.95001</v>
      </c>
      <c r="Y109" s="72">
        <v>16154200467.540001</v>
      </c>
      <c r="Z109" s="72">
        <v>16154200467.540001</v>
      </c>
      <c r="AA109" s="72">
        <v>16154200467.540001</v>
      </c>
    </row>
    <row r="110" spans="1:27" ht="33.75" x14ac:dyDescent="0.25">
      <c r="A110" s="70" t="s">
        <v>192</v>
      </c>
      <c r="B110" s="66" t="s">
        <v>193</v>
      </c>
      <c r="C110" s="71" t="s">
        <v>82</v>
      </c>
      <c r="D110" s="70" t="s">
        <v>51</v>
      </c>
      <c r="E110" s="70" t="s">
        <v>61</v>
      </c>
      <c r="F110" s="70" t="s">
        <v>79</v>
      </c>
      <c r="G110" s="70" t="s">
        <v>58</v>
      </c>
      <c r="H110" s="70" t="s">
        <v>80</v>
      </c>
      <c r="I110" s="70"/>
      <c r="J110" s="70"/>
      <c r="K110" s="70"/>
      <c r="L110" s="70"/>
      <c r="M110" s="70" t="s">
        <v>53</v>
      </c>
      <c r="N110" s="70" t="s">
        <v>54</v>
      </c>
      <c r="O110" s="70" t="s">
        <v>55</v>
      </c>
      <c r="P110" s="66" t="s">
        <v>83</v>
      </c>
      <c r="Q110" s="72">
        <v>140000000</v>
      </c>
      <c r="R110" s="72">
        <v>0</v>
      </c>
      <c r="S110" s="72">
        <v>0</v>
      </c>
      <c r="T110" s="72">
        <v>140000000</v>
      </c>
      <c r="U110" s="72">
        <v>0</v>
      </c>
      <c r="V110" s="72">
        <v>140000000</v>
      </c>
      <c r="W110" s="72">
        <v>0</v>
      </c>
      <c r="X110" s="72">
        <v>39714662</v>
      </c>
      <c r="Y110" s="72">
        <v>29425992</v>
      </c>
      <c r="Z110" s="72">
        <v>29425992</v>
      </c>
      <c r="AA110" s="72">
        <v>29425992</v>
      </c>
    </row>
    <row r="111" spans="1:27" ht="33.75" x14ac:dyDescent="0.25">
      <c r="A111" s="70" t="s">
        <v>192</v>
      </c>
      <c r="B111" s="66" t="s">
        <v>193</v>
      </c>
      <c r="C111" s="71" t="s">
        <v>205</v>
      </c>
      <c r="D111" s="70" t="s">
        <v>51</v>
      </c>
      <c r="E111" s="70" t="s">
        <v>61</v>
      </c>
      <c r="F111" s="70" t="s">
        <v>54</v>
      </c>
      <c r="G111" s="70"/>
      <c r="H111" s="70"/>
      <c r="I111" s="70"/>
      <c r="J111" s="70"/>
      <c r="K111" s="70"/>
      <c r="L111" s="70"/>
      <c r="M111" s="70" t="s">
        <v>53</v>
      </c>
      <c r="N111" s="70" t="s">
        <v>54</v>
      </c>
      <c r="O111" s="70" t="s">
        <v>55</v>
      </c>
      <c r="P111" s="66" t="s">
        <v>206</v>
      </c>
      <c r="Q111" s="72">
        <v>7221000000</v>
      </c>
      <c r="R111" s="72">
        <v>0</v>
      </c>
      <c r="S111" s="72">
        <v>0</v>
      </c>
      <c r="T111" s="72">
        <v>7221000000</v>
      </c>
      <c r="U111" s="72">
        <v>0</v>
      </c>
      <c r="V111" s="72">
        <v>5657912202</v>
      </c>
      <c r="W111" s="72">
        <v>1563087798</v>
      </c>
      <c r="X111" s="72">
        <v>5563510382</v>
      </c>
      <c r="Y111" s="72">
        <v>5563510382</v>
      </c>
      <c r="Z111" s="72">
        <v>5563510382</v>
      </c>
      <c r="AA111" s="72">
        <v>5563510382</v>
      </c>
    </row>
    <row r="112" spans="1:27" ht="33.75" x14ac:dyDescent="0.25">
      <c r="A112" s="70" t="s">
        <v>192</v>
      </c>
      <c r="B112" s="66" t="s">
        <v>193</v>
      </c>
      <c r="C112" s="71" t="s">
        <v>85</v>
      </c>
      <c r="D112" s="70" t="s">
        <v>51</v>
      </c>
      <c r="E112" s="70" t="s">
        <v>86</v>
      </c>
      <c r="F112" s="70" t="s">
        <v>52</v>
      </c>
      <c r="G112" s="70"/>
      <c r="H112" s="70"/>
      <c r="I112" s="70"/>
      <c r="J112" s="70"/>
      <c r="K112" s="70"/>
      <c r="L112" s="70"/>
      <c r="M112" s="70" t="s">
        <v>53</v>
      </c>
      <c r="N112" s="70" t="s">
        <v>54</v>
      </c>
      <c r="O112" s="70" t="s">
        <v>55</v>
      </c>
      <c r="P112" s="66" t="s">
        <v>87</v>
      </c>
      <c r="Q112" s="72">
        <v>8000000</v>
      </c>
      <c r="R112" s="72">
        <v>0</v>
      </c>
      <c r="S112" s="72">
        <v>0</v>
      </c>
      <c r="T112" s="72">
        <v>8000000</v>
      </c>
      <c r="U112" s="72">
        <v>0</v>
      </c>
      <c r="V112" s="72">
        <v>476000</v>
      </c>
      <c r="W112" s="72">
        <v>7524000</v>
      </c>
      <c r="X112" s="72">
        <v>476000</v>
      </c>
      <c r="Y112" s="72">
        <v>436000</v>
      </c>
      <c r="Z112" s="72">
        <v>436000</v>
      </c>
      <c r="AA112" s="72">
        <v>436000</v>
      </c>
    </row>
    <row r="113" spans="1:27" ht="33.75" x14ac:dyDescent="0.25">
      <c r="A113" s="70" t="s">
        <v>192</v>
      </c>
      <c r="B113" s="66" t="s">
        <v>193</v>
      </c>
      <c r="C113" s="71" t="s">
        <v>88</v>
      </c>
      <c r="D113" s="70" t="s">
        <v>51</v>
      </c>
      <c r="E113" s="70" t="s">
        <v>86</v>
      </c>
      <c r="F113" s="70" t="s">
        <v>79</v>
      </c>
      <c r="G113" s="70" t="s">
        <v>52</v>
      </c>
      <c r="H113" s="70"/>
      <c r="I113" s="70"/>
      <c r="J113" s="70"/>
      <c r="K113" s="70"/>
      <c r="L113" s="70"/>
      <c r="M113" s="70" t="s">
        <v>53</v>
      </c>
      <c r="N113" s="70" t="s">
        <v>69</v>
      </c>
      <c r="O113" s="70" t="s">
        <v>77</v>
      </c>
      <c r="P113" s="66" t="s">
        <v>89</v>
      </c>
      <c r="Q113" s="72">
        <v>3373000000</v>
      </c>
      <c r="R113" s="72">
        <v>0</v>
      </c>
      <c r="S113" s="72">
        <v>0</v>
      </c>
      <c r="T113" s="72">
        <v>3373000000</v>
      </c>
      <c r="U113" s="72">
        <v>0</v>
      </c>
      <c r="V113" s="72">
        <v>0</v>
      </c>
      <c r="W113" s="72">
        <v>3373000000</v>
      </c>
      <c r="X113" s="72">
        <v>0</v>
      </c>
      <c r="Y113" s="72">
        <v>0</v>
      </c>
      <c r="Z113" s="72">
        <v>0</v>
      </c>
      <c r="AA113" s="72">
        <v>0</v>
      </c>
    </row>
    <row r="114" spans="1:27" ht="67.5" x14ac:dyDescent="0.25">
      <c r="A114" s="70" t="s">
        <v>192</v>
      </c>
      <c r="B114" s="66" t="s">
        <v>193</v>
      </c>
      <c r="C114" s="71" t="s">
        <v>179</v>
      </c>
      <c r="D114" s="70" t="s">
        <v>91</v>
      </c>
      <c r="E114" s="70" t="s">
        <v>180</v>
      </c>
      <c r="F114" s="70" t="s">
        <v>93</v>
      </c>
      <c r="G114" s="70" t="s">
        <v>120</v>
      </c>
      <c r="H114" s="70"/>
      <c r="I114" s="70"/>
      <c r="J114" s="70"/>
      <c r="K114" s="70"/>
      <c r="L114" s="70"/>
      <c r="M114" s="70" t="s">
        <v>53</v>
      </c>
      <c r="N114" s="70" t="s">
        <v>63</v>
      </c>
      <c r="O114" s="70" t="s">
        <v>55</v>
      </c>
      <c r="P114" s="66" t="s">
        <v>199</v>
      </c>
      <c r="Q114" s="72">
        <v>177698058450</v>
      </c>
      <c r="R114" s="72">
        <v>0</v>
      </c>
      <c r="S114" s="72">
        <v>0</v>
      </c>
      <c r="T114" s="72">
        <v>177698058450</v>
      </c>
      <c r="U114" s="72">
        <v>0</v>
      </c>
      <c r="V114" s="72">
        <v>110220130580</v>
      </c>
      <c r="W114" s="72">
        <v>67477927870</v>
      </c>
      <c r="X114" s="72">
        <v>40532767073</v>
      </c>
      <c r="Y114" s="72">
        <v>515329473.67000002</v>
      </c>
      <c r="Z114" s="72">
        <v>505859334.67000002</v>
      </c>
      <c r="AA114" s="72">
        <v>505859334.67000002</v>
      </c>
    </row>
    <row r="115" spans="1:27" ht="45" x14ac:dyDescent="0.25">
      <c r="A115" s="70" t="s">
        <v>192</v>
      </c>
      <c r="B115" s="66" t="s">
        <v>193</v>
      </c>
      <c r="C115" s="71" t="s">
        <v>181</v>
      </c>
      <c r="D115" s="70" t="s">
        <v>91</v>
      </c>
      <c r="E115" s="70" t="s">
        <v>180</v>
      </c>
      <c r="F115" s="70" t="s">
        <v>93</v>
      </c>
      <c r="G115" s="70" t="s">
        <v>122</v>
      </c>
      <c r="H115" s="70"/>
      <c r="I115" s="70"/>
      <c r="J115" s="70"/>
      <c r="K115" s="70"/>
      <c r="L115" s="70"/>
      <c r="M115" s="70" t="s">
        <v>53</v>
      </c>
      <c r="N115" s="70" t="s">
        <v>69</v>
      </c>
      <c r="O115" s="70" t="s">
        <v>55</v>
      </c>
      <c r="P115" s="66" t="s">
        <v>238</v>
      </c>
      <c r="Q115" s="72">
        <v>6026231643</v>
      </c>
      <c r="R115" s="72">
        <v>0</v>
      </c>
      <c r="S115" s="72">
        <v>0</v>
      </c>
      <c r="T115" s="72">
        <v>6026231643</v>
      </c>
      <c r="U115" s="72">
        <v>0</v>
      </c>
      <c r="V115" s="72">
        <v>0</v>
      </c>
      <c r="W115" s="72">
        <v>6026231643</v>
      </c>
      <c r="X115" s="72">
        <v>0</v>
      </c>
      <c r="Y115" s="72">
        <v>0</v>
      </c>
      <c r="Z115" s="72">
        <v>0</v>
      </c>
      <c r="AA115" s="72">
        <v>0</v>
      </c>
    </row>
    <row r="116" spans="1:27" ht="45" x14ac:dyDescent="0.25">
      <c r="A116" s="70" t="s">
        <v>192</v>
      </c>
      <c r="B116" s="66" t="s">
        <v>193</v>
      </c>
      <c r="C116" s="71" t="s">
        <v>181</v>
      </c>
      <c r="D116" s="70" t="s">
        <v>91</v>
      </c>
      <c r="E116" s="70" t="s">
        <v>180</v>
      </c>
      <c r="F116" s="70" t="s">
        <v>93</v>
      </c>
      <c r="G116" s="70" t="s">
        <v>122</v>
      </c>
      <c r="H116" s="70"/>
      <c r="I116" s="70"/>
      <c r="J116" s="70"/>
      <c r="K116" s="70"/>
      <c r="L116" s="70"/>
      <c r="M116" s="70" t="s">
        <v>53</v>
      </c>
      <c r="N116" s="70" t="s">
        <v>63</v>
      </c>
      <c r="O116" s="70" t="s">
        <v>55</v>
      </c>
      <c r="P116" s="66" t="s">
        <v>238</v>
      </c>
      <c r="Q116" s="72">
        <v>94220470127</v>
      </c>
      <c r="R116" s="72">
        <v>0</v>
      </c>
      <c r="S116" s="72">
        <v>0</v>
      </c>
      <c r="T116" s="72">
        <v>94220470127</v>
      </c>
      <c r="U116" s="72">
        <v>0</v>
      </c>
      <c r="V116" s="72">
        <v>37184264124</v>
      </c>
      <c r="W116" s="72">
        <v>57036206003</v>
      </c>
      <c r="X116" s="72">
        <v>10530199469.5</v>
      </c>
      <c r="Y116" s="72">
        <v>527589689</v>
      </c>
      <c r="Z116" s="72">
        <v>517996259</v>
      </c>
      <c r="AA116" s="72">
        <v>517996259</v>
      </c>
    </row>
    <row r="117" spans="1:27" ht="56.25" x14ac:dyDescent="0.25">
      <c r="A117" s="70" t="s">
        <v>192</v>
      </c>
      <c r="B117" s="66" t="s">
        <v>193</v>
      </c>
      <c r="C117" s="71" t="s">
        <v>182</v>
      </c>
      <c r="D117" s="70" t="s">
        <v>91</v>
      </c>
      <c r="E117" s="70" t="s">
        <v>180</v>
      </c>
      <c r="F117" s="70" t="s">
        <v>93</v>
      </c>
      <c r="G117" s="70" t="s">
        <v>54</v>
      </c>
      <c r="H117" s="70"/>
      <c r="I117" s="70"/>
      <c r="J117" s="70"/>
      <c r="K117" s="70"/>
      <c r="L117" s="70"/>
      <c r="M117" s="70" t="s">
        <v>53</v>
      </c>
      <c r="N117" s="70" t="s">
        <v>63</v>
      </c>
      <c r="O117" s="70" t="s">
        <v>55</v>
      </c>
      <c r="P117" s="66" t="s">
        <v>223</v>
      </c>
      <c r="Q117" s="72">
        <v>12532471423</v>
      </c>
      <c r="R117" s="72">
        <v>0</v>
      </c>
      <c r="S117" s="72">
        <v>0</v>
      </c>
      <c r="T117" s="72">
        <v>12532471423</v>
      </c>
      <c r="U117" s="72">
        <v>0</v>
      </c>
      <c r="V117" s="72">
        <v>1048145951</v>
      </c>
      <c r="W117" s="72">
        <v>11484325472</v>
      </c>
      <c r="X117" s="72">
        <v>60877394</v>
      </c>
      <c r="Y117" s="72">
        <v>10669234</v>
      </c>
      <c r="Z117" s="72">
        <v>10669234</v>
      </c>
      <c r="AA117" s="72">
        <v>10669234</v>
      </c>
    </row>
    <row r="118" spans="1:27" x14ac:dyDescent="0.25">
      <c r="A118" s="70" t="s">
        <v>17</v>
      </c>
      <c r="B118" s="66" t="s">
        <v>17</v>
      </c>
      <c r="C118" s="71" t="s">
        <v>17</v>
      </c>
      <c r="D118" s="70" t="s">
        <v>17</v>
      </c>
      <c r="E118" s="70" t="s">
        <v>17</v>
      </c>
      <c r="F118" s="70" t="s">
        <v>17</v>
      </c>
      <c r="G118" s="70" t="s">
        <v>17</v>
      </c>
      <c r="H118" s="70" t="s">
        <v>17</v>
      </c>
      <c r="I118" s="70" t="s">
        <v>17</v>
      </c>
      <c r="J118" s="70" t="s">
        <v>17</v>
      </c>
      <c r="K118" s="70" t="s">
        <v>17</v>
      </c>
      <c r="L118" s="70" t="s">
        <v>17</v>
      </c>
      <c r="M118" s="70" t="s">
        <v>17</v>
      </c>
      <c r="N118" s="70" t="s">
        <v>17</v>
      </c>
      <c r="O118" s="70" t="s">
        <v>17</v>
      </c>
      <c r="P118" s="66" t="s">
        <v>17</v>
      </c>
      <c r="Q118" s="72">
        <v>4236223944271</v>
      </c>
      <c r="R118" s="72">
        <v>15562072496</v>
      </c>
      <c r="S118" s="72">
        <v>14048557810</v>
      </c>
      <c r="T118" s="72">
        <v>4237737458957</v>
      </c>
      <c r="U118" s="72">
        <v>237527037292</v>
      </c>
      <c r="V118" s="72">
        <v>2144831142720.6101</v>
      </c>
      <c r="W118" s="72">
        <v>1855379278944.3899</v>
      </c>
      <c r="X118" s="72">
        <v>1708393662520.1101</v>
      </c>
      <c r="Y118" s="72">
        <v>843037989948.84998</v>
      </c>
      <c r="Z118" s="72">
        <v>833909098277.47998</v>
      </c>
      <c r="AA118" s="72">
        <v>828826629181.03003</v>
      </c>
    </row>
    <row r="119" spans="1:27" x14ac:dyDescent="0.25">
      <c r="A119" s="70" t="s">
        <v>17</v>
      </c>
      <c r="B119" s="73" t="s">
        <v>17</v>
      </c>
      <c r="C119" s="71" t="s">
        <v>17</v>
      </c>
      <c r="D119" s="70" t="s">
        <v>17</v>
      </c>
      <c r="E119" s="70" t="s">
        <v>17</v>
      </c>
      <c r="F119" s="70" t="s">
        <v>17</v>
      </c>
      <c r="G119" s="70" t="s">
        <v>17</v>
      </c>
      <c r="H119" s="70" t="s">
        <v>17</v>
      </c>
      <c r="I119" s="70" t="s">
        <v>17</v>
      </c>
      <c r="J119" s="70" t="s">
        <v>17</v>
      </c>
      <c r="K119" s="70" t="s">
        <v>17</v>
      </c>
      <c r="L119" s="70" t="s">
        <v>17</v>
      </c>
      <c r="M119" s="70" t="s">
        <v>17</v>
      </c>
      <c r="N119" s="70" t="s">
        <v>17</v>
      </c>
      <c r="O119" s="70" t="s">
        <v>17</v>
      </c>
      <c r="P119" s="66" t="s">
        <v>17</v>
      </c>
      <c r="Q119" s="74" t="s">
        <v>17</v>
      </c>
      <c r="R119" s="74" t="s">
        <v>17</v>
      </c>
      <c r="S119" s="74" t="s">
        <v>17</v>
      </c>
      <c r="T119" s="74" t="s">
        <v>17</v>
      </c>
      <c r="U119" s="74" t="s">
        <v>17</v>
      </c>
      <c r="V119" s="74" t="s">
        <v>17</v>
      </c>
      <c r="W119" s="74" t="s">
        <v>17</v>
      </c>
      <c r="X119" s="74" t="s">
        <v>17</v>
      </c>
      <c r="Y119" s="74" t="s">
        <v>17</v>
      </c>
      <c r="Z119" s="74" t="s">
        <v>17</v>
      </c>
      <c r="AA119" s="74" t="s">
        <v>17</v>
      </c>
    </row>
    <row r="121" spans="1:27" x14ac:dyDescent="0.25">
      <c r="T121" s="72">
        <f>SUBTOTAL(9,T5:T120)</f>
        <v>8475474917914</v>
      </c>
      <c r="U121" s="72">
        <f t="shared" ref="U121:AA121" si="0">SUBTOTAL(9,U5:U120)</f>
        <v>475054074584</v>
      </c>
      <c r="V121" s="72">
        <f t="shared" si="0"/>
        <v>4289662285441.2197</v>
      </c>
      <c r="W121" s="72">
        <f t="shared" si="0"/>
        <v>3710758557888.7803</v>
      </c>
      <c r="X121" s="72">
        <f t="shared" si="0"/>
        <v>3416787325040.2153</v>
      </c>
      <c r="Y121" s="72">
        <f t="shared" si="0"/>
        <v>1686075979897.7002</v>
      </c>
      <c r="Z121" s="69">
        <f t="shared" si="0"/>
        <v>1667818196554.96</v>
      </c>
      <c r="AA121" s="69">
        <f t="shared" si="0"/>
        <v>1657653258362.0601</v>
      </c>
    </row>
  </sheetData>
  <autoFilter ref="A4:AB119" xr:uid="{00000000-0009-0000-0000-000000000000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I133"/>
  <sheetViews>
    <sheetView showGridLines="0" tabSelected="1" view="pageBreakPreview" topLeftCell="A29" zoomScale="84" zoomScaleNormal="84" zoomScaleSheetLayoutView="84" workbookViewId="0">
      <selection activeCell="H56" sqref="H56"/>
    </sheetView>
  </sheetViews>
  <sheetFormatPr baseColWidth="10" defaultRowHeight="15" x14ac:dyDescent="0.2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8" spans="2:9" ht="24" x14ac:dyDescent="0.35">
      <c r="D8" s="64" t="s">
        <v>239</v>
      </c>
      <c r="E8" s="64"/>
      <c r="F8" s="64"/>
      <c r="G8" s="64"/>
      <c r="H8" s="64"/>
      <c r="I8" s="64"/>
    </row>
    <row r="12" spans="2:9" s="11" customFormat="1" ht="21" customHeight="1" x14ac:dyDescent="0.35">
      <c r="B12" s="65" t="s">
        <v>0</v>
      </c>
      <c r="C12" s="65"/>
      <c r="D12" s="65"/>
      <c r="E12" s="65"/>
      <c r="F12" s="65"/>
      <c r="G12" s="65"/>
      <c r="H12" s="65"/>
      <c r="I12" s="65"/>
    </row>
    <row r="13" spans="2:9" ht="6" customHeight="1" x14ac:dyDescent="0.3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 x14ac:dyDescent="0.25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 x14ac:dyDescent="0.3">
      <c r="B15" s="3"/>
      <c r="C15" s="3"/>
      <c r="D15" s="3"/>
      <c r="E15" s="3"/>
      <c r="F15" s="3"/>
      <c r="G15" s="3"/>
      <c r="H15" s="3"/>
      <c r="I15" s="3"/>
    </row>
    <row r="16" spans="2:9" s="4" customFormat="1" ht="18" x14ac:dyDescent="0.25">
      <c r="B16" s="13" t="s">
        <v>7</v>
      </c>
      <c r="C16" s="54">
        <f>+C17+C18+C19+C20+C21</f>
        <v>3625484814686</v>
      </c>
      <c r="D16" s="54">
        <f>+D17+D18+D19+D20+D21</f>
        <v>1587547058253.925</v>
      </c>
      <c r="E16" s="15">
        <f>+D16/C16</f>
        <v>0.43788545240160415</v>
      </c>
      <c r="F16" s="47">
        <f>+F17+F18+F19+F20+F21</f>
        <v>813625267181.7301</v>
      </c>
      <c r="G16" s="15">
        <f>+F16/C16</f>
        <v>0.22441833541432099</v>
      </c>
      <c r="H16" s="47">
        <f>+H17+H18+H19+H20+H21</f>
        <v>799484240612.90991</v>
      </c>
      <c r="I16" s="15">
        <f>+H16/C16</f>
        <v>0.22051788422182442</v>
      </c>
    </row>
    <row r="17" spans="2:9" ht="18" customHeight="1" x14ac:dyDescent="0.3">
      <c r="B17" s="19" t="s">
        <v>8</v>
      </c>
      <c r="C17" s="55">
        <f t="shared" ref="C17:D19" si="0">+C39+C62+C84+C109+C127</f>
        <v>1472643000000</v>
      </c>
      <c r="D17" s="55">
        <f t="shared" si="0"/>
        <v>489689789576.10498</v>
      </c>
      <c r="E17" s="21">
        <f>+D17/C17</f>
        <v>0.33252444046255947</v>
      </c>
      <c r="F17" s="48">
        <f>+F39+F62+F84+F109+F127</f>
        <v>487158569896.66003</v>
      </c>
      <c r="G17" s="21">
        <f t="shared" ref="G17:G21" si="1">+F17/C17</f>
        <v>0.33080561269544623</v>
      </c>
      <c r="H17" s="48">
        <f>+H39+H62+H84+H109+H127</f>
        <v>483254336770.39001</v>
      </c>
      <c r="I17" s="22">
        <f t="shared" ref="I17:I21" si="2">+H17/C17</f>
        <v>0.32815443849622072</v>
      </c>
    </row>
    <row r="18" spans="2:9" ht="18" customHeight="1" x14ac:dyDescent="0.3">
      <c r="B18" s="23" t="s">
        <v>13</v>
      </c>
      <c r="C18" s="56">
        <f t="shared" si="0"/>
        <v>477193592190</v>
      </c>
      <c r="D18" s="56">
        <f t="shared" si="0"/>
        <v>253201762929.69998</v>
      </c>
      <c r="E18" s="25">
        <f t="shared" ref="E18:E19" si="3">+D18/C18</f>
        <v>0.53060595756886197</v>
      </c>
      <c r="F18" s="49">
        <f>+F40+F63+F85+F110+F128</f>
        <v>110159537665.15001</v>
      </c>
      <c r="G18" s="25">
        <f t="shared" si="1"/>
        <v>0.23084873616930035</v>
      </c>
      <c r="H18" s="49">
        <f>+H40+H63+H85+H110+H128</f>
        <v>109232954146.07001</v>
      </c>
      <c r="I18" s="26">
        <f>+H18/C18</f>
        <v>0.22890700112875295</v>
      </c>
    </row>
    <row r="19" spans="2:9" ht="18" customHeight="1" x14ac:dyDescent="0.3">
      <c r="B19" s="23" t="s">
        <v>14</v>
      </c>
      <c r="C19" s="56">
        <f t="shared" si="0"/>
        <v>1553183222496</v>
      </c>
      <c r="D19" s="56">
        <f t="shared" si="0"/>
        <v>768069836658.38013</v>
      </c>
      <c r="E19" s="25">
        <f t="shared" si="3"/>
        <v>0.49451334880122821</v>
      </c>
      <c r="F19" s="49">
        <f>+F41+F64+F86+F111+F129</f>
        <v>176005373254.54999</v>
      </c>
      <c r="G19" s="25">
        <f t="shared" si="1"/>
        <v>0.11331913112717341</v>
      </c>
      <c r="H19" s="49">
        <f>+H41+H64+H86+H111+H129</f>
        <v>174453721963.54999</v>
      </c>
      <c r="I19" s="26">
        <f t="shared" si="2"/>
        <v>0.11232011744448216</v>
      </c>
    </row>
    <row r="20" spans="2:9" ht="36" customHeight="1" x14ac:dyDescent="0.3">
      <c r="B20" s="27" t="s">
        <v>9</v>
      </c>
      <c r="C20" s="56">
        <f>+C87</f>
        <v>98781100000</v>
      </c>
      <c r="D20" s="56">
        <f>+D87</f>
        <v>63228020692.669998</v>
      </c>
      <c r="E20" s="28">
        <f>+D20/C20</f>
        <v>0.64008216847828181</v>
      </c>
      <c r="F20" s="49">
        <f>+F87</f>
        <v>27138163394.290001</v>
      </c>
      <c r="G20" s="28">
        <f t="shared" si="1"/>
        <v>0.27473032183575602</v>
      </c>
      <c r="H20" s="49">
        <f>+H87</f>
        <v>19379604761.82</v>
      </c>
      <c r="I20" s="29">
        <f t="shared" si="2"/>
        <v>0.19618737553864049</v>
      </c>
    </row>
    <row r="21" spans="2:9" ht="36.75" customHeight="1" x14ac:dyDescent="0.25">
      <c r="B21" s="27" t="s">
        <v>15</v>
      </c>
      <c r="C21" s="57">
        <f>+C42+C65+C88+C112+C130</f>
        <v>23683900000</v>
      </c>
      <c r="D21" s="57">
        <f>+D42+D65+D88+D112+D130</f>
        <v>13357648397.07</v>
      </c>
      <c r="E21" s="35">
        <f>+D21/C21</f>
        <v>0.56399699361464961</v>
      </c>
      <c r="F21" s="50">
        <f>+F42+F65+F88+F112+F130</f>
        <v>13163622971.08</v>
      </c>
      <c r="G21" s="35">
        <f t="shared" si="1"/>
        <v>0.55580470155168704</v>
      </c>
      <c r="H21" s="50">
        <f>+H42+H65+H88+H112+H130</f>
        <v>13163622971.08</v>
      </c>
      <c r="I21" s="36">
        <f t="shared" si="2"/>
        <v>0.55580470155168704</v>
      </c>
    </row>
    <row r="22" spans="2:9" ht="30" customHeight="1" x14ac:dyDescent="0.25">
      <c r="B22" s="40" t="s">
        <v>224</v>
      </c>
      <c r="C22" s="58">
        <f>+C43+C89+C66</f>
        <v>91450919959</v>
      </c>
      <c r="D22" s="58">
        <f>+D43+D89+D66</f>
        <v>7610127828.0299997</v>
      </c>
      <c r="E22" s="42">
        <f>+D22/C22</f>
        <v>8.3215432184190516E-2</v>
      </c>
      <c r="F22" s="51">
        <f>+F43+F89+F66</f>
        <v>7610127828.0299997</v>
      </c>
      <c r="G22" s="42">
        <f>+F22/C22</f>
        <v>8.3215432184190516E-2</v>
      </c>
      <c r="H22" s="51">
        <f>+H43+H89+H66</f>
        <v>7610127828.0299997</v>
      </c>
      <c r="I22" s="43">
        <f>+H22/C22</f>
        <v>8.3215432184190516E-2</v>
      </c>
    </row>
    <row r="23" spans="2:9" s="4" customFormat="1" ht="18" x14ac:dyDescent="0.25">
      <c r="B23" s="13" t="s">
        <v>10</v>
      </c>
      <c r="C23" s="54">
        <f>+C44+C67+C90+C113+C131</f>
        <v>520801724312</v>
      </c>
      <c r="D23" s="54">
        <f>+D44+D67+D90+D113+D131</f>
        <v>113236476438.14999</v>
      </c>
      <c r="E23" s="15">
        <f>+D23/C23</f>
        <v>0.21742723027221142</v>
      </c>
      <c r="F23" s="47">
        <f>+F44+F67+F90+F113+F131</f>
        <v>21802594939.090004</v>
      </c>
      <c r="G23" s="15">
        <f>+F23/C23</f>
        <v>4.1863522951833751E-2</v>
      </c>
      <c r="H23" s="47">
        <f>+H44+H67+H90+H113+H131</f>
        <v>21732260740.090004</v>
      </c>
      <c r="I23" s="15">
        <f>+H23/C23</f>
        <v>4.172847309366956E-2</v>
      </c>
    </row>
    <row r="24" spans="2:9" ht="6" customHeight="1" x14ac:dyDescent="0.3">
      <c r="B24" s="3"/>
      <c r="C24" s="59"/>
      <c r="D24" s="59"/>
      <c r="E24" s="5"/>
      <c r="F24" s="52"/>
      <c r="G24" s="5"/>
      <c r="H24" s="52"/>
      <c r="I24" s="5"/>
    </row>
    <row r="25" spans="2:9" s="4" customFormat="1" ht="18" x14ac:dyDescent="0.25">
      <c r="B25" s="16" t="s">
        <v>11</v>
      </c>
      <c r="C25" s="60">
        <f>+C23+C16+C22</f>
        <v>4237737458957</v>
      </c>
      <c r="D25" s="60">
        <f>+D23+D16+D22</f>
        <v>1708393662520.105</v>
      </c>
      <c r="E25" s="18">
        <f>+D25/C25</f>
        <v>0.40313815545821424</v>
      </c>
      <c r="F25" s="53">
        <f>+F23+F16+F22</f>
        <v>843037989948.8501</v>
      </c>
      <c r="G25" s="18">
        <f>+F25/C25</f>
        <v>0.19893587040579438</v>
      </c>
      <c r="H25" s="53">
        <f>+H23+H16+H22</f>
        <v>828826629181.02991</v>
      </c>
      <c r="I25" s="18">
        <f>+H25/C25</f>
        <v>0.19558234487348877</v>
      </c>
    </row>
    <row r="27" spans="2:9" x14ac:dyDescent="0.25">
      <c r="C27" s="12"/>
      <c r="D27" s="12"/>
      <c r="E27" s="12"/>
      <c r="F27" s="12"/>
      <c r="G27" s="12"/>
      <c r="H27" s="12"/>
      <c r="I27" s="12"/>
    </row>
    <row r="28" spans="2:9" x14ac:dyDescent="0.25">
      <c r="C28" s="12"/>
      <c r="D28" s="12"/>
      <c r="E28" s="12"/>
      <c r="F28" s="12"/>
      <c r="G28" s="12"/>
      <c r="H28" s="12"/>
      <c r="I28" s="12"/>
    </row>
    <row r="32" spans="2:9" ht="24" x14ac:dyDescent="0.35">
      <c r="B32" s="6"/>
      <c r="C32" s="6"/>
      <c r="D32" s="64" t="s">
        <v>239</v>
      </c>
      <c r="E32" s="64"/>
      <c r="F32" s="64"/>
      <c r="G32" s="64"/>
      <c r="H32" s="64"/>
      <c r="I32" s="64"/>
    </row>
    <row r="36" spans="2:9" ht="18" customHeight="1" x14ac:dyDescent="0.25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 x14ac:dyDescent="0.3">
      <c r="B37" s="8"/>
      <c r="C37" s="8"/>
      <c r="D37" s="8"/>
      <c r="E37" s="8"/>
      <c r="F37" s="8"/>
      <c r="G37" s="8"/>
      <c r="H37" s="8"/>
      <c r="I37" s="8"/>
    </row>
    <row r="38" spans="2:9" ht="18" customHeight="1" x14ac:dyDescent="0.25">
      <c r="B38" s="13" t="s">
        <v>7</v>
      </c>
      <c r="C38" s="14">
        <f>SUM(C39:C42)</f>
        <v>133464500000</v>
      </c>
      <c r="D38" s="14">
        <f>SUM(D39:D42)</f>
        <v>50396984215.739998</v>
      </c>
      <c r="E38" s="15">
        <f>+D38/C38</f>
        <v>0.37760591180231445</v>
      </c>
      <c r="F38" s="14">
        <f>+F39+F40+F41+F42</f>
        <v>26745939751.790001</v>
      </c>
      <c r="G38" s="15">
        <f>+F38/C38</f>
        <v>0.20039740718910273</v>
      </c>
      <c r="H38" s="14">
        <f>+H39+H40+H41+H42</f>
        <v>26003993085.489998</v>
      </c>
      <c r="I38" s="15">
        <f>+H38/C38</f>
        <v>0.1948382759871726</v>
      </c>
    </row>
    <row r="39" spans="2:9" ht="18" customHeight="1" x14ac:dyDescent="0.3">
      <c r="B39" s="19" t="s">
        <v>8</v>
      </c>
      <c r="C39" s="20">
        <f>SUM(REP_EPG034_EjecucionPresupuesta!T5:T7)</f>
        <v>37984000000</v>
      </c>
      <c r="D39" s="20">
        <f>SUM(REP_EPG034_EjecucionPresupuesta!X5:X7)</f>
        <v>12656697021</v>
      </c>
      <c r="E39" s="21">
        <f>+D39/C39</f>
        <v>0.3332112737205139</v>
      </c>
      <c r="F39" s="20">
        <f>SUM(REP_EPG034_EjecucionPresupuesta!Y5:Y7)</f>
        <v>12649119911</v>
      </c>
      <c r="G39" s="21">
        <f t="shared" ref="G39:G43" si="4">+F39/C39</f>
        <v>0.33301179209667231</v>
      </c>
      <c r="H39" s="20">
        <f>SUM(REP_EPG034_EjecucionPresupuesta!AA5:AA7)</f>
        <v>12051718870</v>
      </c>
      <c r="I39" s="22">
        <f t="shared" ref="I39" si="5">+H39/C39</f>
        <v>0.31728408987994944</v>
      </c>
    </row>
    <row r="40" spans="2:9" ht="18" customHeight="1" x14ac:dyDescent="0.3">
      <c r="B40" s="23" t="s">
        <v>13</v>
      </c>
      <c r="C40" s="24">
        <f>SUM(REP_EPG034_EjecucionPresupuesta!T8:T9)</f>
        <v>35036192190</v>
      </c>
      <c r="D40" s="24">
        <f>SUM(REP_EPG034_EjecucionPresupuesta!X8:X9)</f>
        <v>15730915095.639999</v>
      </c>
      <c r="E40" s="25">
        <f t="shared" ref="E40:E41" si="6">+D40/C40</f>
        <v>0.44899043281678036</v>
      </c>
      <c r="F40" s="24">
        <f>SUM(REP_EPG034_EjecucionPresupuesta!Y8:Y9)</f>
        <v>4809671476.79</v>
      </c>
      <c r="G40" s="25">
        <f t="shared" si="4"/>
        <v>0.1372772318038252</v>
      </c>
      <c r="H40" s="24">
        <f>SUM(REP_EPG034_EjecucionPresupuesta!AA8:AA9)</f>
        <v>4677267642.4899998</v>
      </c>
      <c r="I40" s="26">
        <f>+H40/C40</f>
        <v>0.13349817289291446</v>
      </c>
    </row>
    <row r="41" spans="2:9" ht="18" customHeight="1" x14ac:dyDescent="0.3">
      <c r="B41" s="23" t="s">
        <v>14</v>
      </c>
      <c r="C41" s="24">
        <f>SUM(REP_EPG034_EjecucionPresupuesta!T10:T17)</f>
        <v>59905607810</v>
      </c>
      <c r="D41" s="24">
        <f>SUM(REP_EPG034_EjecucionPresupuesta!X10:X17)</f>
        <v>21893098924.099998</v>
      </c>
      <c r="E41" s="25">
        <f t="shared" si="6"/>
        <v>0.36545992477928585</v>
      </c>
      <c r="F41" s="24">
        <f>SUM(REP_EPG034_EjecucionPresupuesta!Y10:Y17)</f>
        <v>9170875189</v>
      </c>
      <c r="G41" s="25">
        <f t="shared" si="4"/>
        <v>0.15308875953795284</v>
      </c>
      <c r="H41" s="24">
        <f>SUM(REP_EPG034_EjecucionPresupuesta!AA10:AA17)</f>
        <v>9158733398</v>
      </c>
      <c r="I41" s="26">
        <f t="shared" ref="I41:I43" si="7">+H41/C41</f>
        <v>0.15288607749458707</v>
      </c>
    </row>
    <row r="42" spans="2:9" ht="30" customHeight="1" x14ac:dyDescent="0.25">
      <c r="B42" s="30" t="s">
        <v>15</v>
      </c>
      <c r="C42" s="34">
        <f>SUM(REP_EPG034_EjecucionPresupuesta!T18:T20)</f>
        <v>538700000</v>
      </c>
      <c r="D42" s="34">
        <f>SUM(REP_EPG034_EjecucionPresupuesta!X18:X20)</f>
        <v>116273175</v>
      </c>
      <c r="E42" s="37">
        <f>+D42/C42</f>
        <v>0.21584031000556897</v>
      </c>
      <c r="F42" s="34">
        <f>SUM(REP_EPG034_EjecucionPresupuesta!Y18:Y20)</f>
        <v>116273175</v>
      </c>
      <c r="G42" s="39">
        <f t="shared" si="4"/>
        <v>0.21584031000556897</v>
      </c>
      <c r="H42" s="34">
        <f>SUM(REP_EPG034_EjecucionPresupuesta!AA18:AA20)</f>
        <v>116273175</v>
      </c>
      <c r="I42" s="38">
        <f t="shared" si="7"/>
        <v>0.21584031000556897</v>
      </c>
    </row>
    <row r="43" spans="2:9" ht="30" customHeight="1" x14ac:dyDescent="0.25">
      <c r="B43" s="40" t="s">
        <v>224</v>
      </c>
      <c r="C43" s="41">
        <f>SUM(REP_EPG034_EjecucionPresupuesta!T21)</f>
        <v>588595702</v>
      </c>
      <c r="D43" s="41">
        <f>SUM(REP_EPG034_EjecucionPresupuesta!X21)</f>
        <v>0</v>
      </c>
      <c r="E43" s="44">
        <f>+D43/C43</f>
        <v>0</v>
      </c>
      <c r="F43" s="41">
        <f>SUM(REP_EPG034_EjecucionPresupuesta!Y21)</f>
        <v>0</v>
      </c>
      <c r="G43" s="45">
        <f t="shared" si="4"/>
        <v>0</v>
      </c>
      <c r="H43" s="41">
        <f>SUM(REP_EPG034_EjecucionPresupuesta!AA21)</f>
        <v>0</v>
      </c>
      <c r="I43" s="46">
        <f t="shared" si="7"/>
        <v>0</v>
      </c>
    </row>
    <row r="44" spans="2:9" ht="18" customHeight="1" x14ac:dyDescent="0.25">
      <c r="B44" s="13" t="s">
        <v>10</v>
      </c>
      <c r="C44" s="14">
        <f>SUM(REP_EPG034_EjecucionPresupuesta!T22:T37)</f>
        <v>57811964844</v>
      </c>
      <c r="D44" s="14">
        <f>SUM(REP_EPG034_EjecucionPresupuesta!X22:X37)</f>
        <v>21127468983</v>
      </c>
      <c r="E44" s="15">
        <f>+D44/C44</f>
        <v>0.36545149503239394</v>
      </c>
      <c r="F44" s="14">
        <f>SUM(REP_EPG034_EjecucionPresupuesta!Y22:Y37)</f>
        <v>4013303746</v>
      </c>
      <c r="G44" s="15">
        <f>+F44/C44</f>
        <v>6.9419950642215886E-2</v>
      </c>
      <c r="H44" s="14">
        <f>SUM(REP_EPG034_EjecucionPresupuesta!AA22:AA37)</f>
        <v>3962033116</v>
      </c>
      <c r="I44" s="15">
        <f>+H44/C44</f>
        <v>6.8533099103121012E-2</v>
      </c>
    </row>
    <row r="45" spans="2:9" ht="6" customHeight="1" x14ac:dyDescent="0.3">
      <c r="B45" s="3"/>
      <c r="C45" s="3"/>
      <c r="D45" s="3"/>
      <c r="E45" s="5"/>
      <c r="F45" s="3"/>
      <c r="G45" s="5"/>
      <c r="H45" s="3"/>
      <c r="I45" s="5"/>
    </row>
    <row r="46" spans="2:9" ht="18" customHeight="1" x14ac:dyDescent="0.25">
      <c r="B46" s="16" t="s">
        <v>11</v>
      </c>
      <c r="C46" s="17">
        <f>+C44+C38+C43</f>
        <v>191865060546</v>
      </c>
      <c r="D46" s="17">
        <f>+D44+D38+D43</f>
        <v>71524453198.73999</v>
      </c>
      <c r="E46" s="18">
        <f>+D46/C46</f>
        <v>0.37278519077522126</v>
      </c>
      <c r="F46" s="17">
        <f>+F44+F38+F43</f>
        <v>30759243497.790001</v>
      </c>
      <c r="G46" s="18">
        <f>+F46/C46</f>
        <v>0.16031706559942119</v>
      </c>
      <c r="H46" s="17">
        <f>+H44+H38+H43</f>
        <v>29966026201.489998</v>
      </c>
      <c r="I46" s="18">
        <f>+H46/C46</f>
        <v>0.15618281992674526</v>
      </c>
    </row>
    <row r="48" spans="2:9" x14ac:dyDescent="0.25">
      <c r="E48" s="9"/>
    </row>
    <row r="49" spans="2:9" x14ac:dyDescent="0.25">
      <c r="E49" s="9"/>
    </row>
    <row r="50" spans="2:9" x14ac:dyDescent="0.25">
      <c r="E50" s="9"/>
    </row>
    <row r="54" spans="2:9" ht="24" x14ac:dyDescent="0.35">
      <c r="D54" s="64" t="s">
        <v>239</v>
      </c>
      <c r="E54" s="64"/>
      <c r="F54" s="64"/>
      <c r="G54" s="64"/>
      <c r="H54" s="64"/>
      <c r="I54" s="64"/>
    </row>
    <row r="58" spans="2:9" ht="16.5" x14ac:dyDescent="0.3">
      <c r="B58" s="1"/>
      <c r="C58" s="1"/>
      <c r="D58" s="1"/>
      <c r="E58" s="1"/>
      <c r="F58" s="1"/>
      <c r="G58" s="1"/>
      <c r="H58" s="1"/>
      <c r="I58" s="1"/>
    </row>
    <row r="59" spans="2:9" ht="21" customHeight="1" x14ac:dyDescent="0.25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 x14ac:dyDescent="0.3">
      <c r="B60" s="3"/>
      <c r="C60" s="3"/>
      <c r="D60" s="3"/>
      <c r="E60" s="3"/>
      <c r="F60" s="3"/>
      <c r="G60" s="3"/>
      <c r="H60" s="3"/>
      <c r="I60" s="3"/>
    </row>
    <row r="61" spans="2:9" ht="18" customHeight="1" x14ac:dyDescent="0.25">
      <c r="B61" s="13" t="s">
        <v>7</v>
      </c>
      <c r="C61" s="14">
        <f>SUM(C62:C65)</f>
        <v>626310700000</v>
      </c>
      <c r="D61" s="14">
        <f>+D62+D63+D64+D65</f>
        <v>159370084272.18997</v>
      </c>
      <c r="E61" s="15">
        <f>+D61/C61</f>
        <v>0.25445850481588445</v>
      </c>
      <c r="F61" s="14">
        <f>+F62+F63+F64+F65</f>
        <v>117505523471.21001</v>
      </c>
      <c r="G61" s="15">
        <f>+F61/C61</f>
        <v>0.18761538557653576</v>
      </c>
      <c r="H61" s="14">
        <f>+H62+H63+H64+H65</f>
        <v>117466837743.71001</v>
      </c>
      <c r="I61" s="15">
        <f>+H61/C61</f>
        <v>0.18755361794666769</v>
      </c>
    </row>
    <row r="62" spans="2:9" ht="18" customHeight="1" x14ac:dyDescent="0.3">
      <c r="B62" s="19" t="s">
        <v>8</v>
      </c>
      <c r="C62" s="20">
        <f>SUM(REP_EPG034_EjecucionPresupuesta!T38:T45)</f>
        <v>202635800000</v>
      </c>
      <c r="D62" s="20">
        <f>SUM(REP_EPG034_EjecucionPresupuesta!X38:X45)</f>
        <v>63859720340</v>
      </c>
      <c r="E62" s="21">
        <f>+D62/C62</f>
        <v>0.31514530176799954</v>
      </c>
      <c r="F62" s="20">
        <f>SUM(REP_EPG034_EjecucionPresupuesta!Y38:Y45)</f>
        <v>63859720340</v>
      </c>
      <c r="G62" s="21">
        <f t="shared" ref="G62:G66" si="8">+F62/C62</f>
        <v>0.31514530176799954</v>
      </c>
      <c r="H62" s="20">
        <f>SUM(REP_EPG034_EjecucionPresupuesta!AA38:AA45)</f>
        <v>63857119099.400002</v>
      </c>
      <c r="I62" s="22">
        <f t="shared" ref="I62" si="9">+H62/C62</f>
        <v>0.31513246474413703</v>
      </c>
    </row>
    <row r="63" spans="2:9" ht="18" customHeight="1" x14ac:dyDescent="0.3">
      <c r="B63" s="23" t="s">
        <v>13</v>
      </c>
      <c r="C63" s="24">
        <f>SUM(REP_EPG034_EjecucionPresupuesta!T46:T47)</f>
        <v>120750600000</v>
      </c>
      <c r="D63" s="24">
        <f>SUM(REP_EPG034_EjecucionPresupuesta!X46:X47)</f>
        <v>66416206449.139999</v>
      </c>
      <c r="E63" s="25">
        <f t="shared" ref="E63:E64" si="10">+D63/C63</f>
        <v>0.55002796217277594</v>
      </c>
      <c r="F63" s="24">
        <f>SUM(REP_EPG034_EjecucionPresupuesta!Y46:Y47)</f>
        <v>24551645648.16</v>
      </c>
      <c r="G63" s="25">
        <f t="shared" si="8"/>
        <v>0.20332524764398685</v>
      </c>
      <c r="H63" s="24">
        <f>SUM(REP_EPG034_EjecucionPresupuesta!AA46:AA47)</f>
        <v>24515561161.260002</v>
      </c>
      <c r="I63" s="26">
        <f>+H63/C63</f>
        <v>0.20302641279844574</v>
      </c>
    </row>
    <row r="64" spans="2:9" ht="18" customHeight="1" x14ac:dyDescent="0.3">
      <c r="B64" s="23" t="s">
        <v>14</v>
      </c>
      <c r="C64" s="24">
        <f>SUM(REP_EPG034_EjecucionPresupuesta!T48:T56)</f>
        <v>298331900000</v>
      </c>
      <c r="D64" s="24">
        <f>SUM(REP_EPG034_EjecucionPresupuesta!X48:X56)</f>
        <v>26068368762.970001</v>
      </c>
      <c r="E64" s="25">
        <f t="shared" si="10"/>
        <v>8.738042684329099E-2</v>
      </c>
      <c r="F64" s="24">
        <f>SUM(REP_EPG034_EjecucionPresupuesta!Y48:Y56)</f>
        <v>26068368762.970001</v>
      </c>
      <c r="G64" s="25">
        <f t="shared" si="8"/>
        <v>8.738042684329099E-2</v>
      </c>
      <c r="H64" s="24">
        <f>SUM(REP_EPG034_EjecucionPresupuesta!AA48:AA56)</f>
        <v>26068368762.970001</v>
      </c>
      <c r="I64" s="26">
        <f t="shared" ref="I64:I66" si="11">+H64/C64</f>
        <v>8.738042684329099E-2</v>
      </c>
    </row>
    <row r="65" spans="2:9" ht="30" customHeight="1" x14ac:dyDescent="0.25">
      <c r="B65" s="30" t="s">
        <v>15</v>
      </c>
      <c r="C65" s="34">
        <f>SUM(REP_EPG034_EjecucionPresupuesta!T57:T58)</f>
        <v>4592400000</v>
      </c>
      <c r="D65" s="34">
        <f>SUM(REP_EPG034_EjecucionPresupuesta!X57:X58)</f>
        <v>3025788720.0799999</v>
      </c>
      <c r="E65" s="37">
        <f>+D65/C65</f>
        <v>0.65886872225415904</v>
      </c>
      <c r="F65" s="34">
        <f>SUM(REP_EPG034_EjecucionPresupuesta!Y57:Y58)</f>
        <v>3025788720.0799999</v>
      </c>
      <c r="G65" s="37">
        <f t="shared" si="8"/>
        <v>0.65886872225415904</v>
      </c>
      <c r="H65" s="34">
        <f>SUM(REP_EPG034_EjecucionPresupuesta!AA57:AA58)</f>
        <v>3025788720.0799999</v>
      </c>
      <c r="I65" s="38">
        <f t="shared" si="11"/>
        <v>0.65886872225415904</v>
      </c>
    </row>
    <row r="66" spans="2:9" ht="30" customHeight="1" x14ac:dyDescent="0.25">
      <c r="B66" s="40" t="s">
        <v>224</v>
      </c>
      <c r="C66" s="41">
        <f>SUM(REP_EPG034_EjecucionPresupuesta!T59)</f>
        <v>11253600799</v>
      </c>
      <c r="D66" s="41">
        <f>SUM(REP_EPG034_EjecucionPresupuesta!X59)</f>
        <v>0</v>
      </c>
      <c r="E66" s="44">
        <f>+D66/C66</f>
        <v>0</v>
      </c>
      <c r="F66" s="41">
        <f>SUM(REP_EPG034_EjecucionPresupuesta!Y59)</f>
        <v>0</v>
      </c>
      <c r="G66" s="45">
        <f t="shared" si="8"/>
        <v>0</v>
      </c>
      <c r="H66" s="41">
        <f>SUM(REP_EPG034_EjecucionPresupuesta!AA59)</f>
        <v>0</v>
      </c>
      <c r="I66" s="46">
        <f t="shared" si="11"/>
        <v>0</v>
      </c>
    </row>
    <row r="67" spans="2:9" ht="18" customHeight="1" x14ac:dyDescent="0.25">
      <c r="B67" s="13" t="s">
        <v>10</v>
      </c>
      <c r="C67" s="14">
        <f>SUM(REP_EPG034_EjecucionPresupuesta!T60:T67)</f>
        <v>154485977825</v>
      </c>
      <c r="D67" s="14">
        <f>SUM(REP_EPG034_EjecucionPresupuesta!X60:X67)</f>
        <v>35902396836.650002</v>
      </c>
      <c r="E67" s="15">
        <f>+D67/C67</f>
        <v>0.23239906522338122</v>
      </c>
      <c r="F67" s="14">
        <f>SUM(REP_EPG034_EjecucionPresupuesta!Y60:Y67)</f>
        <v>15019537483.43</v>
      </c>
      <c r="G67" s="15">
        <f>+F67/C67</f>
        <v>9.722265861853148E-2</v>
      </c>
      <c r="H67" s="14">
        <f>SUM(REP_EPG034_EjecucionPresupuesta!AA60:AA67)</f>
        <v>15019537483.43</v>
      </c>
      <c r="I67" s="15">
        <f>+H67/C67</f>
        <v>9.722265861853148E-2</v>
      </c>
    </row>
    <row r="68" spans="2:9" ht="6" customHeight="1" x14ac:dyDescent="0.3">
      <c r="B68" s="3"/>
      <c r="C68" s="3"/>
      <c r="D68" s="3"/>
      <c r="E68" s="5"/>
      <c r="F68" s="3"/>
      <c r="G68" s="5"/>
      <c r="H68" s="3"/>
      <c r="I68" s="5"/>
    </row>
    <row r="69" spans="2:9" ht="18" customHeight="1" x14ac:dyDescent="0.25">
      <c r="B69" s="16" t="s">
        <v>11</v>
      </c>
      <c r="C69" s="17">
        <f>+C67+C61+C66</f>
        <v>792050278624</v>
      </c>
      <c r="D69" s="17">
        <f>+D67+D61+D66</f>
        <v>195272481108.83997</v>
      </c>
      <c r="E69" s="18">
        <f>+D69/C69</f>
        <v>0.24654051185750445</v>
      </c>
      <c r="F69" s="17">
        <f>+F67+F61+F66</f>
        <v>132525060954.64001</v>
      </c>
      <c r="G69" s="18">
        <f>+F69/C69</f>
        <v>0.16731900048677587</v>
      </c>
      <c r="H69" s="17">
        <f>+H67+H61+H66</f>
        <v>132486375227.14001</v>
      </c>
      <c r="I69" s="18">
        <f>+H69/C69</f>
        <v>0.16727015797192035</v>
      </c>
    </row>
    <row r="73" spans="2:9" hidden="1" x14ac:dyDescent="0.25"/>
    <row r="77" spans="2:9" ht="24" x14ac:dyDescent="0.35">
      <c r="B77" s="6"/>
      <c r="C77" s="6"/>
      <c r="D77" s="64" t="s">
        <v>239</v>
      </c>
      <c r="E77" s="64"/>
      <c r="F77" s="64"/>
      <c r="G77" s="64"/>
      <c r="H77" s="64"/>
      <c r="I77" s="64"/>
    </row>
    <row r="81" spans="2:9" ht="18" customHeight="1" x14ac:dyDescent="0.25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 x14ac:dyDescent="0.3">
      <c r="B82" s="8"/>
      <c r="C82" s="8"/>
      <c r="D82" s="8"/>
      <c r="E82" s="8"/>
      <c r="F82" s="8"/>
      <c r="G82" s="8"/>
      <c r="H82" s="8"/>
      <c r="I82" s="8"/>
    </row>
    <row r="83" spans="2:9" ht="18" customHeight="1" x14ac:dyDescent="0.25">
      <c r="B83" s="13" t="s">
        <v>7</v>
      </c>
      <c r="C83" s="14">
        <f>SUM(C84:C88)</f>
        <v>1603888500000</v>
      </c>
      <c r="D83" s="14">
        <f>+D84+D85+D86+D87+D88</f>
        <v>605233996725.95496</v>
      </c>
      <c r="E83" s="15">
        <f>+D83/C83</f>
        <v>0.37735415942314876</v>
      </c>
      <c r="F83" s="14">
        <f>+F84+F85+F86+F87+F88</f>
        <v>504875116825.17004</v>
      </c>
      <c r="G83" s="15">
        <f>+F83/C83</f>
        <v>0.31478192955755341</v>
      </c>
      <c r="H83" s="14">
        <f>+H84+H85+H86+H87+H88</f>
        <v>491594725339.15002</v>
      </c>
      <c r="I83" s="15">
        <f>+H83/C83</f>
        <v>0.30650180816132172</v>
      </c>
    </row>
    <row r="84" spans="2:9" ht="18" customHeight="1" x14ac:dyDescent="0.3">
      <c r="B84" s="19" t="s">
        <v>8</v>
      </c>
      <c r="C84" s="20">
        <f>SUM(REP_EPG034_EjecucionPresupuesta!T68:T71)</f>
        <v>1162864700000</v>
      </c>
      <c r="D84" s="20">
        <f>SUM(REP_EPG034_EjecucionPresupuesta!X68:X71)</f>
        <v>390528663159.10498</v>
      </c>
      <c r="E84" s="21">
        <f>+D84/C84</f>
        <v>0.33583327721540174</v>
      </c>
      <c r="F84" s="20">
        <f>SUM(REP_EPG034_EjecucionPresupuesta!Y68:Y71)</f>
        <v>388005339114.66003</v>
      </c>
      <c r="G84" s="21">
        <f t="shared" ref="G84:G88" si="12">+F84/C84</f>
        <v>0.33366335663526464</v>
      </c>
      <c r="H84" s="20">
        <f>SUM(REP_EPG034_EjecucionPresupuesta!AA68:AA71)</f>
        <v>384766089551.98999</v>
      </c>
      <c r="I84" s="22">
        <f t="shared" ref="I84" si="13">+H84/C84</f>
        <v>0.33087777929108175</v>
      </c>
    </row>
    <row r="85" spans="2:9" ht="18" customHeight="1" x14ac:dyDescent="0.3">
      <c r="B85" s="23" t="s">
        <v>13</v>
      </c>
      <c r="C85" s="24">
        <f>SUM(REP_EPG034_EjecucionPresupuesta!T72:T74)</f>
        <v>229053400000</v>
      </c>
      <c r="D85" s="24">
        <f>SUM(REP_EPG034_EjecucionPresupuesta!X72:X74)</f>
        <v>97455525515.709991</v>
      </c>
      <c r="E85" s="25">
        <f t="shared" ref="E85:E86" si="14">+D85/C85</f>
        <v>0.42547076583761689</v>
      </c>
      <c r="F85" s="24">
        <f>SUM(REP_EPG034_EjecucionPresupuesta!Y72:Y74)</f>
        <v>50815226019.900002</v>
      </c>
      <c r="G85" s="25">
        <f t="shared" si="12"/>
        <v>0.22184881787347405</v>
      </c>
      <c r="H85" s="24">
        <f>SUM(REP_EPG034_EjecucionPresupuesta!AA72:AA74)</f>
        <v>50072152229.020004</v>
      </c>
      <c r="I85" s="26">
        <f>+H85/C85</f>
        <v>0.21860471064398085</v>
      </c>
    </row>
    <row r="86" spans="2:9" ht="18" customHeight="1" x14ac:dyDescent="0.25">
      <c r="B86" s="23" t="s">
        <v>14</v>
      </c>
      <c r="C86" s="34">
        <f>SUM(REP_EPG034_EjecucionPresupuesta!T75:T82)</f>
        <v>98291500000</v>
      </c>
      <c r="D86" s="34">
        <f>SUM(REP_EPG034_EjecucionPresupuesta!X75:X82)</f>
        <v>43806676856.479996</v>
      </c>
      <c r="E86" s="37">
        <f t="shared" si="14"/>
        <v>0.44568123242070773</v>
      </c>
      <c r="F86" s="34">
        <f>SUM(REP_EPG034_EjecucionPresupuesta!Y75:Y82)</f>
        <v>28895263220.32</v>
      </c>
      <c r="G86" s="37">
        <f t="shared" si="12"/>
        <v>0.29397519846904363</v>
      </c>
      <c r="H86" s="34">
        <f>SUM(REP_EPG034_EjecucionPresupuesta!AA75:AA82)</f>
        <v>27355753720.32</v>
      </c>
      <c r="I86" s="38">
        <f t="shared" ref="I86:I88" si="15">+H86/C86</f>
        <v>0.27831250637461019</v>
      </c>
    </row>
    <row r="87" spans="2:9" ht="37.5" customHeight="1" x14ac:dyDescent="0.25">
      <c r="B87" s="27" t="s">
        <v>9</v>
      </c>
      <c r="C87" s="34">
        <f>SUM(REP_EPG034_EjecucionPresupuesta!T83:T83)</f>
        <v>98781100000</v>
      </c>
      <c r="D87" s="34">
        <f>SUM(REP_EPG034_EjecucionPresupuesta!X83)</f>
        <v>63228020692.669998</v>
      </c>
      <c r="E87" s="37">
        <f>+D87/C87</f>
        <v>0.64008216847828181</v>
      </c>
      <c r="F87" s="34">
        <f>SUM(REP_EPG034_EjecucionPresupuesta!Y83)</f>
        <v>27138163394.290001</v>
      </c>
      <c r="G87" s="37">
        <f t="shared" si="12"/>
        <v>0.27473032183575602</v>
      </c>
      <c r="H87" s="34">
        <f>SUM(REP_EPG034_EjecucionPresupuesta!AA83)</f>
        <v>19379604761.82</v>
      </c>
      <c r="I87" s="38">
        <f t="shared" si="15"/>
        <v>0.19618737553864049</v>
      </c>
    </row>
    <row r="88" spans="2:9" ht="30" customHeight="1" x14ac:dyDescent="0.25">
      <c r="B88" s="30" t="s">
        <v>15</v>
      </c>
      <c r="C88" s="34">
        <f>SUM(REP_EPG034_EjecucionPresupuesta!T84:T87)</f>
        <v>14897800000</v>
      </c>
      <c r="D88" s="34">
        <f>SUM(REP_EPG034_EjecucionPresupuesta!X84:X87)</f>
        <v>10215110501.99</v>
      </c>
      <c r="E88" s="37">
        <f>+D88/C88</f>
        <v>0.68567912725301716</v>
      </c>
      <c r="F88" s="34">
        <f>SUM(REP_EPG034_EjecucionPresupuesta!Y84:Y87)</f>
        <v>10021125076</v>
      </c>
      <c r="G88" s="37">
        <f t="shared" si="12"/>
        <v>0.67265804857092992</v>
      </c>
      <c r="H88" s="34">
        <f>SUM(REP_EPG034_EjecucionPresupuesta!AA84:AA87)</f>
        <v>10021125076</v>
      </c>
      <c r="I88" s="38">
        <f t="shared" si="15"/>
        <v>0.67265804857092992</v>
      </c>
    </row>
    <row r="89" spans="2:9" ht="30" customHeight="1" x14ac:dyDescent="0.25">
      <c r="B89" s="40" t="s">
        <v>224</v>
      </c>
      <c r="C89" s="41">
        <f>SUM(REP_EPG034_EjecucionPresupuesta!T88:T89)</f>
        <v>79608723458</v>
      </c>
      <c r="D89" s="41">
        <f>SUM(REP_EPG034_EjecucionPresupuesta!X88:X89)</f>
        <v>7610127828.0299997</v>
      </c>
      <c r="E89" s="44">
        <f>+D89/C89</f>
        <v>9.5594144679947715E-2</v>
      </c>
      <c r="F89" s="41">
        <f>SUM(REP_EPG034_EjecucionPresupuesta!Y88:Y89)</f>
        <v>7610127828.0299997</v>
      </c>
      <c r="G89" s="44">
        <f t="shared" ref="G89" si="16">+F89/C89</f>
        <v>9.5594144679947715E-2</v>
      </c>
      <c r="H89" s="41">
        <f>SUM(REP_EPG034_EjecucionPresupuesta!AA88:AA89)</f>
        <v>7610127828.0299997</v>
      </c>
      <c r="I89" s="46">
        <f t="shared" ref="I89" si="17">+H89/C89</f>
        <v>9.5594144679947715E-2</v>
      </c>
    </row>
    <row r="90" spans="2:9" ht="18" customHeight="1" x14ac:dyDescent="0.25">
      <c r="B90" s="13" t="s">
        <v>10</v>
      </c>
      <c r="C90" s="14">
        <f>SUM(REP_EPG034_EjecucionPresupuesta!T90:T93)</f>
        <v>3000000000</v>
      </c>
      <c r="D90" s="14">
        <f>SUM(REP_EPG034_EjecucionPresupuesta!X90:X93)</f>
        <v>496376000</v>
      </c>
      <c r="E90" s="15">
        <f>+D90/C90</f>
        <v>0.16545866666666667</v>
      </c>
      <c r="F90" s="14">
        <f>SUM(REP_EPG034_EjecucionPresupuesta!Y90:Y93)</f>
        <v>0</v>
      </c>
      <c r="G90" s="15">
        <f>+F90/C90</f>
        <v>0</v>
      </c>
      <c r="H90" s="14">
        <f>SUM(REP_EPG034_EjecucionPresupuesta!AA90:AA93)</f>
        <v>0</v>
      </c>
      <c r="I90" s="15">
        <f>+H90/C90</f>
        <v>0</v>
      </c>
    </row>
    <row r="91" spans="2:9" ht="6" customHeight="1" x14ac:dyDescent="0.3">
      <c r="B91" s="3"/>
      <c r="C91" s="3"/>
      <c r="D91" s="3"/>
      <c r="E91" s="5"/>
      <c r="F91" s="3"/>
      <c r="G91" s="5"/>
      <c r="H91" s="3"/>
      <c r="I91" s="5"/>
    </row>
    <row r="92" spans="2:9" ht="18" customHeight="1" x14ac:dyDescent="0.25">
      <c r="B92" s="16" t="s">
        <v>11</v>
      </c>
      <c r="C92" s="17">
        <f>+C90+C83+C89</f>
        <v>1686497223458</v>
      </c>
      <c r="D92" s="17">
        <f>+D90+D83+D89</f>
        <v>613340500553.98499</v>
      </c>
      <c r="E92" s="18">
        <f>+D92/C92</f>
        <v>0.36367714812858654</v>
      </c>
      <c r="F92" s="17">
        <f>+F90+F83+F89</f>
        <v>512485244653.20007</v>
      </c>
      <c r="G92" s="18">
        <f>+F92/C92</f>
        <v>0.30387553416921642</v>
      </c>
      <c r="H92" s="17">
        <f>+H90+H83+H89</f>
        <v>499204853167.18005</v>
      </c>
      <c r="I92" s="18">
        <f>+H92/C92</f>
        <v>0.29600099319678014</v>
      </c>
    </row>
    <row r="95" spans="2:9" x14ac:dyDescent="0.25">
      <c r="H95" s="12"/>
    </row>
    <row r="101" spans="2:9" ht="24" x14ac:dyDescent="0.35">
      <c r="D101" s="64" t="s">
        <v>239</v>
      </c>
      <c r="E101" s="64"/>
      <c r="F101" s="64"/>
      <c r="G101" s="64"/>
      <c r="H101" s="64"/>
      <c r="I101" s="64"/>
    </row>
    <row r="105" spans="2:9" ht="16.5" x14ac:dyDescent="0.3">
      <c r="B105" s="1"/>
      <c r="C105" s="1"/>
      <c r="D105" s="1"/>
      <c r="E105" s="1"/>
      <c r="F105" s="1"/>
      <c r="G105" s="1"/>
      <c r="H105" s="1"/>
      <c r="I105" s="1"/>
    </row>
    <row r="106" spans="2:9" ht="23.25" customHeight="1" x14ac:dyDescent="0.25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 x14ac:dyDescent="0.3">
      <c r="B107" s="3"/>
      <c r="C107" s="3"/>
      <c r="D107" s="3"/>
      <c r="E107" s="3"/>
      <c r="F107" s="3"/>
      <c r="G107" s="3"/>
      <c r="H107" s="3"/>
      <c r="I107" s="3"/>
    </row>
    <row r="108" spans="2:9" ht="18" customHeight="1" x14ac:dyDescent="0.25">
      <c r="B108" s="13" t="s">
        <v>7</v>
      </c>
      <c r="C108" s="14">
        <f>SUM(C109:C112)</f>
        <v>104963614686</v>
      </c>
      <c r="D108" s="14">
        <f>SUM(D109:D112)</f>
        <v>54362507304.919998</v>
      </c>
      <c r="E108" s="15">
        <f>+D108/C108</f>
        <v>0.51791763715022709</v>
      </c>
      <c r="F108" s="14">
        <f>SUM(F109:F112)</f>
        <v>29090359003.449997</v>
      </c>
      <c r="G108" s="15">
        <f>+F108/C108</f>
        <v>0.27714707701782354</v>
      </c>
      <c r="H108" s="14">
        <f>SUM(H109:H112)</f>
        <v>29025377721.449997</v>
      </c>
      <c r="I108" s="15">
        <f>+H108/C108</f>
        <v>0.27652799313628618</v>
      </c>
    </row>
    <row r="109" spans="2:9" ht="18" customHeight="1" x14ac:dyDescent="0.3">
      <c r="B109" s="19" t="s">
        <v>8</v>
      </c>
      <c r="C109" s="20">
        <f>SUM(REP_EPG034_EjecucionPresupuesta!T94:T96)</f>
        <v>37534300000</v>
      </c>
      <c r="D109" s="20">
        <f>SUM(REP_EPG034_EjecucionPresupuesta!X94:X96)</f>
        <v>14652501067</v>
      </c>
      <c r="E109" s="21">
        <f>+D109/C109</f>
        <v>0.39037629759979536</v>
      </c>
      <c r="F109" s="20">
        <f>SUM(REP_EPG034_EjecucionPresupuesta!Y94:Y96)</f>
        <v>14652501067</v>
      </c>
      <c r="G109" s="21">
        <f t="shared" ref="G109:G112" si="18">+F109/C109</f>
        <v>0.39037629759979536</v>
      </c>
      <c r="H109" s="20">
        <f>SUM(REP_EPG034_EjecucionPresupuesta!AA94:AA96)</f>
        <v>14587519785</v>
      </c>
      <c r="I109" s="22">
        <f t="shared" ref="I109" si="19">+H109/C109</f>
        <v>0.38864504693040763</v>
      </c>
    </row>
    <row r="110" spans="2:9" ht="18" customHeight="1" x14ac:dyDescent="0.3">
      <c r="B110" s="23" t="s">
        <v>13</v>
      </c>
      <c r="C110" s="24">
        <f>SUM(REP_EPG034_EjecucionPresupuesta!T97)</f>
        <v>18370100000</v>
      </c>
      <c r="D110" s="24">
        <f>SUM(REP_EPG034_EjecucionPresupuesta!X97)</f>
        <v>14763715036.93</v>
      </c>
      <c r="E110" s="25">
        <f t="shared" ref="E110:E111" si="20">+D110/C110</f>
        <v>0.80368180014969981</v>
      </c>
      <c r="F110" s="24">
        <f>SUM(REP_EPG034_EjecucionPresupuesta!Y97)</f>
        <v>3420746409.1900001</v>
      </c>
      <c r="G110" s="25">
        <f t="shared" si="18"/>
        <v>0.1862127266149885</v>
      </c>
      <c r="H110" s="24">
        <f>SUM(REP_EPG034_EjecucionPresupuesta!AA97)</f>
        <v>3420746409.1900001</v>
      </c>
      <c r="I110" s="26">
        <f>+H110/C110</f>
        <v>0.1862127266149885</v>
      </c>
    </row>
    <row r="111" spans="2:9" ht="18" customHeight="1" x14ac:dyDescent="0.3">
      <c r="B111" s="23" t="s">
        <v>14</v>
      </c>
      <c r="C111" s="24">
        <f>SUM(REP_EPG034_EjecucionPresupuesta!T98:T100)</f>
        <v>48785214686</v>
      </c>
      <c r="D111" s="24">
        <f>SUM(REP_EPG034_EjecucionPresupuesta!X98:X100)</f>
        <v>24946291200.990002</v>
      </c>
      <c r="E111" s="25">
        <f t="shared" si="20"/>
        <v>0.51134941931799871</v>
      </c>
      <c r="F111" s="24">
        <f>SUM(REP_EPG034_EjecucionPresupuesta!Y98:Y100)</f>
        <v>11017111527.26</v>
      </c>
      <c r="G111" s="25">
        <f t="shared" si="18"/>
        <v>0.22582890324804913</v>
      </c>
      <c r="H111" s="24">
        <f>SUM(REP_EPG034_EjecucionPresupuesta!AA98:AA100)</f>
        <v>11017111527.26</v>
      </c>
      <c r="I111" s="26">
        <f t="shared" ref="I111:I112" si="21">+H111/C111</f>
        <v>0.22582890324804913</v>
      </c>
    </row>
    <row r="112" spans="2:9" ht="30" customHeight="1" x14ac:dyDescent="0.25">
      <c r="B112" s="30" t="s">
        <v>15</v>
      </c>
      <c r="C112" s="34">
        <f>SUM(REP_EPG034_EjecucionPresupuesta!T101:T101)</f>
        <v>274000000</v>
      </c>
      <c r="D112" s="34">
        <f>SUM(REP_EPG034_EjecucionPresupuesta!X101:X101)</f>
        <v>0</v>
      </c>
      <c r="E112" s="35">
        <f>+D112/C112</f>
        <v>0</v>
      </c>
      <c r="F112" s="34">
        <f>SUM(REP_EPG034_EjecucionPresupuesta!Y101:Y101)</f>
        <v>0</v>
      </c>
      <c r="G112" s="35">
        <f t="shared" si="18"/>
        <v>0</v>
      </c>
      <c r="H112" s="34">
        <f>SUM(REP_EPG034_EjecucionPresupuesta!AA101:AA101)</f>
        <v>0</v>
      </c>
      <c r="I112" s="36">
        <f t="shared" si="21"/>
        <v>0</v>
      </c>
    </row>
    <row r="113" spans="2:9" ht="18" customHeight="1" x14ac:dyDescent="0.25">
      <c r="B113" s="13" t="s">
        <v>10</v>
      </c>
      <c r="C113" s="14">
        <f>SUM(REP_EPG034_EjecucionPresupuesta!T102)</f>
        <v>15026550000</v>
      </c>
      <c r="D113" s="14">
        <f>SUM(REP_EPG034_EjecucionPresupuesta!X102)</f>
        <v>4586390682</v>
      </c>
      <c r="E113" s="15">
        <f>+D113/C113</f>
        <v>0.30521914092057056</v>
      </c>
      <c r="F113" s="14">
        <f>SUM(REP_EPG034_EjecucionPresupuesta!Y102)</f>
        <v>1716165312.99</v>
      </c>
      <c r="G113" s="15">
        <f>+F113/C113</f>
        <v>0.11420887116403965</v>
      </c>
      <c r="H113" s="14">
        <f>SUM(REP_EPG034_EjecucionPresupuesta!AA102)</f>
        <v>1716165312.99</v>
      </c>
      <c r="I113" s="15">
        <f>+H113/C113</f>
        <v>0.11420887116403965</v>
      </c>
    </row>
    <row r="114" spans="2:9" ht="6" customHeight="1" x14ac:dyDescent="0.3">
      <c r="B114" s="3"/>
      <c r="C114" s="3"/>
      <c r="D114" s="3"/>
      <c r="E114" s="5"/>
      <c r="F114" s="3"/>
      <c r="G114" s="5"/>
      <c r="H114" s="3"/>
      <c r="I114" s="5"/>
    </row>
    <row r="115" spans="2:9" ht="18" customHeight="1" x14ac:dyDescent="0.25">
      <c r="B115" s="16" t="s">
        <v>11</v>
      </c>
      <c r="C115" s="17">
        <f>+C108+C113</f>
        <v>119990164686</v>
      </c>
      <c r="D115" s="17">
        <f>+D108+D113</f>
        <v>58948897986.919998</v>
      </c>
      <c r="E115" s="18">
        <f>+D115/C115</f>
        <v>0.491281082421899</v>
      </c>
      <c r="F115" s="17">
        <f>+F108+F113</f>
        <v>30806524316.439999</v>
      </c>
      <c r="G115" s="18">
        <f>+F115/C115</f>
        <v>0.25674207879501632</v>
      </c>
      <c r="H115" s="17">
        <f>+H108+H113</f>
        <v>30741543034.439999</v>
      </c>
      <c r="I115" s="18">
        <f>+H115/C115</f>
        <v>0.25620052372531499</v>
      </c>
    </row>
    <row r="119" spans="2:9" ht="24" x14ac:dyDescent="0.35">
      <c r="D119" s="64" t="s">
        <v>239</v>
      </c>
      <c r="E119" s="64"/>
      <c r="F119" s="64"/>
      <c r="G119" s="64"/>
      <c r="H119" s="64"/>
      <c r="I119" s="64"/>
    </row>
    <row r="123" spans="2:9" ht="16.5" x14ac:dyDescent="0.3">
      <c r="B123" s="1"/>
      <c r="C123" s="1"/>
      <c r="D123" s="1"/>
      <c r="E123" s="1"/>
      <c r="F123" s="1"/>
      <c r="G123" s="1"/>
      <c r="H123" s="1"/>
      <c r="I123" s="1"/>
    </row>
    <row r="124" spans="2:9" ht="18" customHeight="1" x14ac:dyDescent="0.25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 x14ac:dyDescent="0.3">
      <c r="B125" s="3"/>
      <c r="C125" s="3"/>
      <c r="D125" s="3"/>
      <c r="E125" s="3"/>
      <c r="F125" s="3"/>
      <c r="G125" s="3"/>
      <c r="H125" s="3"/>
      <c r="I125" s="3"/>
    </row>
    <row r="126" spans="2:9" ht="18" customHeight="1" x14ac:dyDescent="0.25">
      <c r="B126" s="13" t="s">
        <v>7</v>
      </c>
      <c r="C126" s="14">
        <f>SUM(C127:C130)</f>
        <v>1156857500000</v>
      </c>
      <c r="D126" s="14">
        <f>+D127+D128+D129+D130</f>
        <v>718183485735.12012</v>
      </c>
      <c r="E126" s="15">
        <f t="shared" ref="E126:E131" si="22">+D126/C126</f>
        <v>0.62080548877897246</v>
      </c>
      <c r="F126" s="14">
        <f>+F127+F128+F129+F130</f>
        <v>135408328130.11</v>
      </c>
      <c r="G126" s="15">
        <f>+F126/C126</f>
        <v>0.11704840754380726</v>
      </c>
      <c r="H126" s="14">
        <f>+H127+H128+H129+H130</f>
        <v>135393306723.11</v>
      </c>
      <c r="I126" s="15">
        <f>+H126/C126</f>
        <v>0.11703542287888526</v>
      </c>
    </row>
    <row r="127" spans="2:9" ht="18" customHeight="1" x14ac:dyDescent="0.3">
      <c r="B127" s="19" t="s">
        <v>8</v>
      </c>
      <c r="C127" s="20">
        <f>SUM(REP_EPG034_EjecucionPresupuesta!T103:T105)</f>
        <v>31624200000</v>
      </c>
      <c r="D127" s="20">
        <f>SUM(REP_EPG034_EjecucionPresupuesta!X103:X105)</f>
        <v>7992207989</v>
      </c>
      <c r="E127" s="21">
        <f t="shared" si="22"/>
        <v>0.25272443220698071</v>
      </c>
      <c r="F127" s="20">
        <f>SUM(REP_EPG034_EjecucionPresupuesta!Y103:Y105)</f>
        <v>7991889464</v>
      </c>
      <c r="G127" s="21">
        <f t="shared" ref="G127:G130" si="23">+F127/C127</f>
        <v>0.25271436001543124</v>
      </c>
      <c r="H127" s="20">
        <f>SUM(REP_EPG034_EjecucionPresupuesta!AA103:AA105)</f>
        <v>7991889464</v>
      </c>
      <c r="I127" s="22">
        <f t="shared" ref="I127:I130" si="24">+H127/C127</f>
        <v>0.25271436001543124</v>
      </c>
    </row>
    <row r="128" spans="2:9" ht="18" customHeight="1" x14ac:dyDescent="0.3">
      <c r="B128" s="23" t="s">
        <v>13</v>
      </c>
      <c r="C128" s="20">
        <f>SUM(REP_EPG034_EjecucionPresupuesta!T106)</f>
        <v>73983300000</v>
      </c>
      <c r="D128" s="20">
        <f>SUM(REP_EPG034_EjecucionPresupuesta!X106)</f>
        <v>58835400832.279999</v>
      </c>
      <c r="E128" s="21">
        <f t="shared" si="22"/>
        <v>0.79525245335474359</v>
      </c>
      <c r="F128" s="20">
        <f>SUM(REP_EPG034_EjecucionPresupuesta!Y106)</f>
        <v>26562248111.110001</v>
      </c>
      <c r="G128" s="21">
        <f t="shared" si="23"/>
        <v>0.35903032320956219</v>
      </c>
      <c r="H128" s="20">
        <f>SUM(REP_EPG034_EjecucionPresupuesta!AA106)</f>
        <v>26547226704.110001</v>
      </c>
      <c r="I128" s="22">
        <f t="shared" si="24"/>
        <v>0.35882728540238135</v>
      </c>
    </row>
    <row r="129" spans="2:9" ht="18" customHeight="1" x14ac:dyDescent="0.3">
      <c r="B129" s="23" t="s">
        <v>14</v>
      </c>
      <c r="C129" s="20">
        <f>SUM(REP_EPG034_EjecucionPresupuesta!T107:T111)</f>
        <v>1047869000000</v>
      </c>
      <c r="D129" s="20">
        <f>SUM(REP_EPG034_EjecucionPresupuesta!X107:X111)</f>
        <v>651355400913.84009</v>
      </c>
      <c r="E129" s="21">
        <f t="shared" si="22"/>
        <v>0.62160002911989964</v>
      </c>
      <c r="F129" s="20">
        <f>SUM(REP_EPG034_EjecucionPresupuesta!Y107:Y111)</f>
        <v>100853754555</v>
      </c>
      <c r="G129" s="21">
        <f t="shared" si="23"/>
        <v>9.6246529437362879E-2</v>
      </c>
      <c r="H129" s="20">
        <f>SUM(REP_EPG034_EjecucionPresupuesta!AA107:AA111)</f>
        <v>100853754555</v>
      </c>
      <c r="I129" s="22">
        <f t="shared" si="24"/>
        <v>9.6246529437362879E-2</v>
      </c>
    </row>
    <row r="130" spans="2:9" ht="30" customHeight="1" x14ac:dyDescent="0.25">
      <c r="B130" s="30" t="s">
        <v>15</v>
      </c>
      <c r="C130" s="61">
        <f>SUM(REP_EPG034_EjecucionPresupuesta!T112:T113)</f>
        <v>3381000000</v>
      </c>
      <c r="D130" s="61">
        <f>SUM(REP_EPG034_EjecucionPresupuesta!X112:X113)</f>
        <v>476000</v>
      </c>
      <c r="E130" s="62">
        <f t="shared" si="22"/>
        <v>1.4078674948240165E-4</v>
      </c>
      <c r="F130" s="61">
        <f>SUM(REP_EPG034_EjecucionPresupuesta!Y112:Y113)</f>
        <v>436000</v>
      </c>
      <c r="G130" s="62">
        <f t="shared" si="23"/>
        <v>1.2895593019816623E-4</v>
      </c>
      <c r="H130" s="61">
        <f>SUM(REP_EPG034_EjecucionPresupuesta!AA112:AA113)</f>
        <v>436000</v>
      </c>
      <c r="I130" s="63">
        <f t="shared" si="24"/>
        <v>1.2895593019816623E-4</v>
      </c>
    </row>
    <row r="131" spans="2:9" ht="18" customHeight="1" x14ac:dyDescent="0.25">
      <c r="B131" s="13" t="s">
        <v>10</v>
      </c>
      <c r="C131" s="14">
        <f>SUM(REP_EPG034_EjecucionPresupuesta!T114:T117)</f>
        <v>290477231643</v>
      </c>
      <c r="D131" s="14">
        <f>SUM(REP_EPG034_EjecucionPresupuesta!X114:X117)</f>
        <v>51123843936.5</v>
      </c>
      <c r="E131" s="15">
        <f t="shared" si="22"/>
        <v>0.17599948762707784</v>
      </c>
      <c r="F131" s="14">
        <f>SUM(REP_EPG034_EjecucionPresupuesta!Y114:Y117)</f>
        <v>1053588396.6700001</v>
      </c>
      <c r="G131" s="15">
        <f>+F131/C131</f>
        <v>3.6270945943359611E-3</v>
      </c>
      <c r="H131" s="14">
        <f>SUM(REP_EPG034_EjecucionPresupuesta!AA114:AA117)</f>
        <v>1034524827.6700001</v>
      </c>
      <c r="I131" s="15">
        <f>+H131/C131</f>
        <v>3.561466149406999E-3</v>
      </c>
    </row>
    <row r="132" spans="2:9" ht="8.25" customHeight="1" x14ac:dyDescent="0.25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 x14ac:dyDescent="0.25">
      <c r="B133" s="16" t="s">
        <v>11</v>
      </c>
      <c r="C133" s="17">
        <f>+C126+C131</f>
        <v>1447334731643</v>
      </c>
      <c r="D133" s="17">
        <f>+D126+D131</f>
        <v>769307329671.62012</v>
      </c>
      <c r="E133" s="18">
        <f>+D133/C133</f>
        <v>0.53153379992360861</v>
      </c>
      <c r="F133" s="17">
        <f>+F126+F131</f>
        <v>136461916526.78</v>
      </c>
      <c r="G133" s="18">
        <f>+F133/C133</f>
        <v>9.4284973298381217E-2</v>
      </c>
      <c r="H133" s="17">
        <f>+H126+H131</f>
        <v>136427831550.78</v>
      </c>
      <c r="I133" s="18">
        <f>+H133/C133</f>
        <v>9.4261423130438171E-2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5 G38 E21 E38 G21 G25 E22:G22" formula="1"/>
    <ignoredError sqref="E20" evalError="1" formula="1"/>
    <ignoredError sqref="G115 G126 G108 E46 G133 E126 E115 G113 E108 E92 G92 G90 G83 E83 G67:G69 E69 E61:G61 G44:G46 E133" formula="1" formulaRange="1"/>
    <ignoredError sqref="C39:I43 C133:D133 F133 C47:I53 C44:F45 H44:I46 C62:I66 C61:D61 H61:I61 C70:I76 C69:D69 F69 C67:F68 H67:I68 H69:I69 C84:I89 C83:D83 F83 H83:I83 C91:I91 C90:F90 H90:I90 C93:I100 C92:D92 H92:I92 F92 C109:I112 C108:D108 F108 C114:I114 C113:F113 H113:I113 C116:I118 C115:D115 F115 C127:I132 C126:D126 F126 H133:I133 C46 F46 H108:I108 H126:I126 H115:I115 C55:I60 C54 E54:I54 C78:I82 C77 E77:I77 C102:I107 C101 E101:I101 C120:I125 C119 E119:I11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2TV4CCKVFCYA-94321226-141</_dlc_DocId>
    <_dlc_DocIdUrl xmlns="81cc8fc0-8d1e-4295-8f37-5d076116407c">
      <Url>https://www.minjusticia.gov.co/ministerio/_layouts/15/DocIdRedir.aspx?ID=2TV4CCKVFCYA-94321226-141</Url>
      <Description>2TV4CCKVFCYA-94321226-141</Description>
    </_dlc_DocIdUrl>
    <MJCategoriaPresupuesto xmlns="ed8180cd-ac85-4e2b-8cde-da93f524e630">Ejecución Presupuestal</MJCategoriaPresupuesto>
    <Anio xmlns="c0be8936-52a6-483a-8244-753b4d7ec91d">2023</Ani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79A6AD-4F0D-47CC-8CF2-627AA3428A11}"/>
</file>

<file path=customXml/itemProps2.xml><?xml version="1.0" encoding="utf-8"?>
<ds:datastoreItem xmlns:ds="http://schemas.openxmlformats.org/officeDocument/2006/customXml" ds:itemID="{475FCD56-D92A-446E-884C-3834B37C2A8B}"/>
</file>

<file path=customXml/itemProps3.xml><?xml version="1.0" encoding="utf-8"?>
<ds:datastoreItem xmlns:ds="http://schemas.openxmlformats.org/officeDocument/2006/customXml" ds:itemID="{49E616E5-47B7-4F15-BD3F-89B9DE85469C}"/>
</file>

<file path=customXml/itemProps4.xml><?xml version="1.0" encoding="utf-8"?>
<ds:datastoreItem xmlns:ds="http://schemas.openxmlformats.org/officeDocument/2006/customXml" ds:itemID="{69B0905D-D662-45E0-8E91-4FC4B41AC9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Mayo Web</dc:title>
  <dc:creator>BELKIS YORGETH RONCANCIO ENCISO</dc:creator>
  <cp:lastModifiedBy>GLORIA MERCEDES GOMEZ PATIÑO</cp:lastModifiedBy>
  <cp:lastPrinted>2023-06-02T20:34:52Z</cp:lastPrinted>
  <dcterms:created xsi:type="dcterms:W3CDTF">2018-02-21T20:39:46Z</dcterms:created>
  <dcterms:modified xsi:type="dcterms:W3CDTF">2023-06-02T20:50:02Z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329ccb93-141e-42d6-86f3-db667b4c4fee</vt:lpwstr>
  </property>
</Properties>
</file>