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indir\OneDrive - minjusticia.gov.co\Ministerio Indira 2020\OAP - GRUPO PPT0 2020\CALIDAD OAP\PPTO - Cargue Pagina Web Ejecución presupuestal Sector\2021\Cargue Pg WEB Ejc. pptal  enero de 2021\"/>
    </mc:Choice>
  </mc:AlternateContent>
  <xr:revisionPtr revIDLastSave="0" documentId="13_ncr:1_{3BD0F0F9-C9CC-4F2A-861F-1C37AB50A97E}" xr6:coauthVersionLast="46" xr6:coauthVersionMax="46" xr10:uidLastSave="{00000000-0000-0000-0000-000000000000}"/>
  <bookViews>
    <workbookView xWindow="380" yWindow="380" windowWidth="14400" windowHeight="73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22" i="1" l="1"/>
  <c r="E87" i="1" l="1"/>
  <c r="E39" i="1"/>
  <c r="G39" i="1"/>
  <c r="D22" i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2" i="1"/>
  <c r="I22" i="1" s="1"/>
  <c r="C21" i="1"/>
  <c r="C19" i="1"/>
  <c r="C18" i="1"/>
  <c r="H126" i="1"/>
  <c r="H133" i="1" s="1"/>
  <c r="F126" i="1"/>
  <c r="F133" i="1" s="1"/>
  <c r="D126" i="1"/>
  <c r="D133" i="1" s="1"/>
  <c r="C126" i="1"/>
  <c r="C133" i="1" s="1"/>
  <c r="H105" i="1"/>
  <c r="F105" i="1"/>
  <c r="F112" i="1" s="1"/>
  <c r="D105" i="1"/>
  <c r="D112" i="1" s="1"/>
  <c r="C105" i="1"/>
  <c r="C112" i="1" s="1"/>
  <c r="F60" i="1"/>
  <c r="F67" i="1" s="1"/>
  <c r="D60" i="1"/>
  <c r="D67" i="1" s="1"/>
  <c r="C60" i="1"/>
  <c r="C67" i="1" s="1"/>
  <c r="H38" i="1"/>
  <c r="H45" i="1" s="1"/>
  <c r="F38" i="1"/>
  <c r="F45" i="1" s="1"/>
  <c r="D38" i="1"/>
  <c r="D45" i="1" s="1"/>
  <c r="C38" i="1"/>
  <c r="C45" i="1" s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E127" i="1"/>
  <c r="E128" i="1"/>
  <c r="G131" i="1"/>
  <c r="I131" i="1"/>
  <c r="I106" i="1"/>
  <c r="I85" i="1"/>
  <c r="E85" i="1"/>
  <c r="G87" i="1"/>
  <c r="G106" i="1"/>
  <c r="I127" i="1"/>
  <c r="G85" i="1"/>
  <c r="E131" i="1"/>
  <c r="G107" i="1"/>
  <c r="E110" i="1"/>
  <c r="G129" i="1"/>
  <c r="E108" i="1"/>
  <c r="E129" i="1"/>
  <c r="E106" i="1"/>
  <c r="G43" i="1"/>
  <c r="G65" i="1"/>
  <c r="I107" i="1"/>
  <c r="E43" i="1"/>
  <c r="I110" i="1"/>
  <c r="G110" i="1"/>
  <c r="F22" i="1"/>
  <c r="I43" i="1"/>
  <c r="I87" i="1"/>
  <c r="E63" i="1"/>
  <c r="I65" i="1"/>
  <c r="G63" i="1"/>
  <c r="E84" i="1"/>
  <c r="G108" i="1"/>
  <c r="I108" i="1"/>
  <c r="I84" i="1"/>
  <c r="E107" i="1"/>
  <c r="E65" i="1"/>
  <c r="G84" i="1"/>
  <c r="G83" i="1"/>
  <c r="E83" i="1"/>
  <c r="D81" i="1"/>
  <c r="D89" i="1" s="1"/>
  <c r="H81" i="1"/>
  <c r="H89" i="1" s="1"/>
  <c r="F81" i="1"/>
  <c r="F89" i="1" s="1"/>
  <c r="I61" i="1"/>
  <c r="E40" i="1"/>
  <c r="G61" i="1"/>
  <c r="E61" i="1"/>
  <c r="I83" i="1"/>
  <c r="E41" i="1"/>
  <c r="I40" i="1"/>
  <c r="G62" i="1"/>
  <c r="I41" i="1"/>
  <c r="E62" i="1"/>
  <c r="G41" i="1"/>
  <c r="I62" i="1"/>
  <c r="I39" i="1"/>
  <c r="C20" i="1"/>
  <c r="I63" i="1"/>
  <c r="H60" i="1"/>
  <c r="H19" i="1"/>
  <c r="E105" i="1" l="1"/>
  <c r="G105" i="1"/>
  <c r="I19" i="1"/>
  <c r="E21" i="1"/>
  <c r="G22" i="1"/>
  <c r="G60" i="1"/>
  <c r="G126" i="1"/>
  <c r="E126" i="1"/>
  <c r="E20" i="1"/>
  <c r="I20" i="1"/>
  <c r="E22" i="1"/>
  <c r="G112" i="1"/>
  <c r="G21" i="1"/>
  <c r="E112" i="1"/>
  <c r="I105" i="1"/>
  <c r="H112" i="1"/>
  <c r="I112" i="1" s="1"/>
  <c r="G20" i="1"/>
  <c r="E19" i="1"/>
  <c r="G19" i="1"/>
  <c r="I18" i="1"/>
  <c r="E60" i="1"/>
  <c r="D16" i="1"/>
  <c r="D24" i="1" s="1"/>
  <c r="I60" i="1"/>
  <c r="E18" i="1"/>
  <c r="E38" i="1"/>
  <c r="I126" i="1"/>
  <c r="I133" i="1"/>
  <c r="G133" i="1"/>
  <c r="E133" i="1"/>
  <c r="G18" i="1"/>
  <c r="I21" i="1"/>
  <c r="H16" i="1"/>
  <c r="H24" i="1" s="1"/>
  <c r="H67" i="1"/>
  <c r="I67" i="1" s="1"/>
  <c r="F16" i="1"/>
  <c r="F24" i="1" s="1"/>
  <c r="G67" i="1"/>
  <c r="E67" i="1"/>
  <c r="E45" i="1"/>
  <c r="G38" i="1"/>
  <c r="G45" i="1"/>
  <c r="I45" i="1"/>
  <c r="I38" i="1"/>
  <c r="C81" i="1" l="1"/>
  <c r="I81" i="1" s="1"/>
  <c r="I82" i="1"/>
  <c r="E82" i="1"/>
  <c r="G82" i="1"/>
  <c r="C17" i="1"/>
  <c r="G17" i="1" s="1"/>
  <c r="I17" i="1" l="1"/>
  <c r="C16" i="1"/>
  <c r="E16" i="1" s="1"/>
  <c r="G81" i="1"/>
  <c r="C89" i="1"/>
  <c r="E81" i="1"/>
  <c r="E17" i="1"/>
  <c r="G16" i="1" l="1"/>
  <c r="I16" i="1"/>
  <c r="C24" i="1"/>
  <c r="E89" i="1"/>
  <c r="G89" i="1"/>
  <c r="I89" i="1"/>
  <c r="G24" i="1" l="1"/>
  <c r="I24" i="1"/>
  <c r="E24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<sst xmlns="http://schemas.openxmlformats.org/spreadsheetml/2006/main" count="99" uniqueCount="17">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</sst>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left" vertical="center"/>
    </xf>
    <xf numFmtId="4" fontId="4" fillId="0" borderId="2" xfId="2" applyNumberFormat="1" applyFont="1" applyFill="1" applyBorder="1"/>
    <xf numFmtId="10" fontId="4" fillId="0" borderId="2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left" vertical="center"/>
    </xf>
    <xf numFmtId="4" fontId="4" fillId="0" borderId="5" xfId="2" applyNumberFormat="1" applyFont="1" applyFill="1" applyBorder="1"/>
    <xf numFmtId="10" fontId="4" fillId="0" borderId="5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0" fontId="4" fillId="0" borderId="7" xfId="2" applyFont="1" applyFill="1" applyBorder="1" applyAlignment="1">
      <alignment horizontal="left" vertical="center" wrapText="1"/>
    </xf>
    <xf numFmtId="10" fontId="4" fillId="0" borderId="6" xfId="2" applyNumberFormat="1" applyFont="1" applyFill="1" applyBorder="1" applyAlignment="1">
      <alignment horizontal="center" vertical="center"/>
    </xf>
    <xf numFmtId="0" fontId="12" fillId="0" borderId="0" xfId="0" applyFont="1" applyFill="1"/>
    <xf numFmtId="4" fontId="4" fillId="0" borderId="5" xfId="2" applyNumberFormat="1" applyFont="1" applyFill="1" applyBorder="1" applyAlignment="1">
      <alignment vertical="center"/>
    </xf>
    <xf numFmtId="10" fontId="4" fillId="0" borderId="5" xfId="2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0" fontId="13" fillId="5" borderId="0" xfId="2" applyFont="1" applyFill="1" applyBorder="1"/>
    <xf numFmtId="4" fontId="13" fillId="5" borderId="0" xfId="2" applyNumberFormat="1" applyFont="1" applyFill="1" applyBorder="1"/>
    <xf numFmtId="10" fontId="13" fillId="5" borderId="0" xfId="2" applyNumberFormat="1" applyFont="1" applyFill="1" applyBorder="1" applyAlignment="1">
      <alignment horizontal="center"/>
    </xf>
    <xf numFmtId="0" fontId="12" fillId="3" borderId="0" xfId="0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117</xdr:row>
      <xdr:rowOff>176893</xdr:rowOff>
    </xdr:from>
    <xdr:to>
      <xdr:col>2</xdr:col>
      <xdr:colOff>465935</xdr:colOff>
      <xdr:row>121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071" y="24492857"/>
          <a:ext cx="3445900" cy="69396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1</xdr:row>
      <xdr:rowOff>95250</xdr:rowOff>
    </xdr:from>
    <xdr:to>
      <xdr:col>1</xdr:col>
      <xdr:colOff>1945822</xdr:colOff>
      <xdr:row>9</xdr:row>
      <xdr:rowOff>149679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000126" y="285750"/>
          <a:ext cx="1707696" cy="1687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I133"/>
  <sheetViews>
    <sheetView showGridLines="0" tabSelected="1" zoomScale="70" zoomScaleNormal="70" workbookViewId="0">
      <selection activeCell="C9" sqref="C9"/>
    </sheetView>
  </sheetViews>
  <sheetFormatPr baseColWidth="10" defaultRowHeight="14.5" x14ac:dyDescent="0.35"/>
  <cols>
    <col min="2" max="2" width="46.7265625" bestFit="1" customWidth="1"/>
    <col min="3" max="4" width="31.7265625" customWidth="1"/>
    <col min="5" max="5" width="15.7265625" customWidth="1"/>
    <col min="6" max="6" width="31.7265625" customWidth="1"/>
    <col min="7" max="7" width="15.7265625" customWidth="1"/>
    <col min="8" max="8" width="31.7265625" customWidth="1"/>
    <col min="9" max="9" width="15.7265625" customWidth="1"/>
  </cols>
  <sheetData>
    <row r="8" spans="2:9" ht="22.5" x14ac:dyDescent="0.45">
      <c r="D8" s="44" t="s">
        <v>16</v>
      </c>
      <c r="E8" s="44"/>
      <c r="F8" s="44"/>
      <c r="G8" s="44"/>
      <c r="H8" s="44"/>
      <c r="I8" s="44"/>
    </row>
    <row r="12" spans="2:9" s="15" customFormat="1" ht="21" customHeight="1" x14ac:dyDescent="0.55000000000000004">
      <c r="B12" s="45" t="s">
        <v>0</v>
      </c>
      <c r="C12" s="45"/>
      <c r="D12" s="45"/>
      <c r="E12" s="45"/>
      <c r="F12" s="45"/>
      <c r="G12" s="45"/>
      <c r="H12" s="45"/>
      <c r="I12" s="45"/>
    </row>
    <row r="13" spans="2:9" s="1" customFormat="1" ht="6" customHeight="1" x14ac:dyDescent="0.35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3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5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35">
      <c r="B16" s="17" t="s">
        <v>7</v>
      </c>
      <c r="C16" s="18">
        <f>+C17+C18+C19+C20+C21</f>
        <v>2979667649000</v>
      </c>
      <c r="D16" s="18">
        <f>+D17+D18+D19+D20+D21</f>
        <v>295511553563.44</v>
      </c>
      <c r="E16" s="19">
        <f>+D16/C16</f>
        <v>9.917601168124103E-2</v>
      </c>
      <c r="F16" s="18">
        <f>+F17+F18+F19+F20+F21</f>
        <v>90620105052.62001</v>
      </c>
      <c r="G16" s="19">
        <f>+F16/C16</f>
        <v>3.0412823082142344E-2</v>
      </c>
      <c r="H16" s="18">
        <f>+H17+H18+H19+H20+H21</f>
        <v>87828373800.130005</v>
      </c>
      <c r="I16" s="19">
        <f>+H16/C16</f>
        <v>2.947589602135859E-2</v>
      </c>
    </row>
    <row r="17" spans="2:9" s="1" customFormat="1" ht="18" customHeight="1" x14ac:dyDescent="0.35">
      <c r="B17" s="23" t="s">
        <v>8</v>
      </c>
      <c r="C17" s="24">
        <f>+C39+C61+C82+C106+C127</f>
        <v>1331573500000</v>
      </c>
      <c r="D17" s="24">
        <f t="shared" ref="C17:D19" si="0">+D39+D61+D82+D106+D127</f>
        <v>77730755291</v>
      </c>
      <c r="E17" s="25">
        <f>+D17/C17</f>
        <v>5.8375114322266101E-2</v>
      </c>
      <c r="F17" s="24">
        <f>+F39+F61+F82+F106+F127</f>
        <v>77597194576</v>
      </c>
      <c r="G17" s="25">
        <f t="shared" ref="G17:G21" si="1">+F17/C17</f>
        <v>5.8274811398694851E-2</v>
      </c>
      <c r="H17" s="24">
        <f>+H39+H61+H82+H106+H127</f>
        <v>75135342261</v>
      </c>
      <c r="I17" s="26">
        <f t="shared" ref="I17:I21" si="2">+H17/C17</f>
        <v>5.6425981938661288E-2</v>
      </c>
    </row>
    <row r="18" spans="2:9" s="1" customFormat="1" ht="18" customHeight="1" x14ac:dyDescent="0.35">
      <c r="B18" s="27" t="s">
        <v>13</v>
      </c>
      <c r="C18" s="28">
        <f t="shared" si="0"/>
        <v>393628200000</v>
      </c>
      <c r="D18" s="28">
        <f t="shared" si="0"/>
        <v>94470498802.029999</v>
      </c>
      <c r="E18" s="29">
        <f t="shared" ref="E18:E19" si="3">+D18/C18</f>
        <v>0.23999931611106623</v>
      </c>
      <c r="F18" s="28">
        <f>+F40+F62+F83+F107+F128</f>
        <v>7414650579.21</v>
      </c>
      <c r="G18" s="29">
        <f t="shared" si="1"/>
        <v>1.8836685428559236E-2</v>
      </c>
      <c r="H18" s="28">
        <f>+H40+H62+H83+H107+H128</f>
        <v>7084771641.7200003</v>
      </c>
      <c r="I18" s="30">
        <f>+H18/C18</f>
        <v>1.7998638414930639E-2</v>
      </c>
    </row>
    <row r="19" spans="2:9" s="1" customFormat="1" ht="18" customHeight="1" x14ac:dyDescent="0.35">
      <c r="B19" s="27" t="s">
        <v>14</v>
      </c>
      <c r="C19" s="28">
        <f t="shared" si="0"/>
        <v>1118095599000</v>
      </c>
      <c r="D19" s="28">
        <f t="shared" si="0"/>
        <v>118946138518.41</v>
      </c>
      <c r="E19" s="29">
        <f t="shared" si="3"/>
        <v>0.10638279823728204</v>
      </c>
      <c r="F19" s="28">
        <f>+F41+F63+F84+F108+F129</f>
        <v>4996042063.4099998</v>
      </c>
      <c r="G19" s="29">
        <f t="shared" si="1"/>
        <v>4.4683496365412311E-3</v>
      </c>
      <c r="H19" s="28">
        <f>+H41+H63+H84+H108+H129</f>
        <v>4996042063.4099998</v>
      </c>
      <c r="I19" s="30">
        <f t="shared" si="2"/>
        <v>4.4683496365412311E-3</v>
      </c>
    </row>
    <row r="20" spans="2:9" s="1" customFormat="1" ht="18" customHeight="1" x14ac:dyDescent="0.35">
      <c r="B20" s="31" t="s">
        <v>9</v>
      </c>
      <c r="C20" s="28">
        <f>+C85</f>
        <v>105467400000</v>
      </c>
      <c r="D20" s="28">
        <f>+D85</f>
        <v>3751380518</v>
      </c>
      <c r="E20" s="32">
        <f>+D20/C20</f>
        <v>3.5569100195889915E-2</v>
      </c>
      <c r="F20" s="28">
        <f>+F85</f>
        <v>0</v>
      </c>
      <c r="G20" s="32">
        <f t="shared" si="1"/>
        <v>0</v>
      </c>
      <c r="H20" s="28">
        <f>+H85</f>
        <v>0</v>
      </c>
      <c r="I20" s="33">
        <f t="shared" si="2"/>
        <v>0</v>
      </c>
    </row>
    <row r="21" spans="2:9" s="1" customFormat="1" ht="30" customHeight="1" x14ac:dyDescent="0.35">
      <c r="B21" s="34" t="s">
        <v>15</v>
      </c>
      <c r="C21" s="39">
        <f>+C42+C64+C86+C109+C130</f>
        <v>30902950000</v>
      </c>
      <c r="D21" s="39">
        <f>+D42+D64+D86+D109+D130</f>
        <v>612780434</v>
      </c>
      <c r="E21" s="40">
        <f>+D21/C21</f>
        <v>1.9829188928565073E-2</v>
      </c>
      <c r="F21" s="39">
        <f>+F42+F64+F86+F109+F130</f>
        <v>612217834</v>
      </c>
      <c r="G21" s="40">
        <f t="shared" si="1"/>
        <v>1.981098354687821E-2</v>
      </c>
      <c r="H21" s="39">
        <f>+H42+H64+H86+H109+H130</f>
        <v>612217834</v>
      </c>
      <c r="I21" s="41">
        <f t="shared" si="2"/>
        <v>1.981098354687821E-2</v>
      </c>
    </row>
    <row r="22" spans="2:9" s="5" customFormat="1" ht="18" x14ac:dyDescent="0.35">
      <c r="B22" s="17" t="s">
        <v>10</v>
      </c>
      <c r="C22" s="18">
        <f>+C43+C65+C87+C110+C131</f>
        <v>512625614849</v>
      </c>
      <c r="D22" s="18">
        <f>+D43+D65+D87+D110+D131</f>
        <v>220628762912.75</v>
      </c>
      <c r="E22" s="19">
        <f>+D22/C22</f>
        <v>0.430389657718799</v>
      </c>
      <c r="F22" s="18">
        <f>+F43+F65+F87+F110+F131</f>
        <v>242094079</v>
      </c>
      <c r="G22" s="19">
        <f>+F22/C22</f>
        <v>4.7226293807286964E-4</v>
      </c>
      <c r="H22" s="18">
        <f>+H43+H65+H87+H110+H131</f>
        <v>231866380.5</v>
      </c>
      <c r="I22" s="19">
        <f>+H22/C22</f>
        <v>4.5231134337346567E-4</v>
      </c>
    </row>
    <row r="23" spans="2:9" s="1" customFormat="1" ht="6" customHeight="1" x14ac:dyDescent="0.35">
      <c r="B23" s="4"/>
      <c r="C23" s="4"/>
      <c r="D23" s="4"/>
      <c r="E23" s="6"/>
      <c r="F23" s="4"/>
      <c r="G23" s="6"/>
      <c r="H23" s="4"/>
      <c r="I23" s="6"/>
    </row>
    <row r="24" spans="2:9" s="64" customFormat="1" ht="17.5" x14ac:dyDescent="0.35">
      <c r="B24" s="61" t="s">
        <v>11</v>
      </c>
      <c r="C24" s="62">
        <f>+C22+C16</f>
        <v>3492293263849</v>
      </c>
      <c r="D24" s="62">
        <f>+D22+D16</f>
        <v>516140316476.19</v>
      </c>
      <c r="E24" s="63">
        <f>+D24/C24</f>
        <v>0.14779409330227053</v>
      </c>
      <c r="F24" s="62">
        <f>+F22+F16</f>
        <v>90862199131.62001</v>
      </c>
      <c r="G24" s="63">
        <f>+F24/C24</f>
        <v>2.6017917816981109E-2</v>
      </c>
      <c r="H24" s="62">
        <f>+H22+H16</f>
        <v>88060240180.630005</v>
      </c>
      <c r="I24" s="63">
        <f>+H24/C24</f>
        <v>2.5215591454531856E-2</v>
      </c>
    </row>
    <row r="26" spans="2:9" x14ac:dyDescent="0.35">
      <c r="C26" s="16"/>
      <c r="D26" s="16"/>
      <c r="E26" s="16"/>
      <c r="F26" s="16"/>
      <c r="G26" s="16"/>
      <c r="H26" s="16"/>
      <c r="I26" s="16"/>
    </row>
    <row r="27" spans="2:9" x14ac:dyDescent="0.35">
      <c r="C27" s="16"/>
      <c r="D27" s="16"/>
      <c r="E27" s="16"/>
      <c r="F27" s="16"/>
      <c r="G27" s="16"/>
      <c r="H27" s="16"/>
      <c r="I27" s="16"/>
    </row>
    <row r="28" spans="2:9" x14ac:dyDescent="0.35">
      <c r="F28" s="16"/>
    </row>
    <row r="32" spans="2:9" ht="22.5" x14ac:dyDescent="0.45">
      <c r="B32" s="10"/>
      <c r="C32" s="10"/>
      <c r="D32" s="44" t="s">
        <v>16</v>
      </c>
      <c r="E32" s="44"/>
      <c r="F32" s="44"/>
      <c r="G32" s="44"/>
      <c r="H32" s="44"/>
      <c r="I32" s="44"/>
    </row>
    <row r="36" spans="2:9" ht="18" customHeight="1" x14ac:dyDescent="0.3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5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35">
      <c r="B38" s="17" t="s">
        <v>7</v>
      </c>
      <c r="C38" s="18">
        <f>+C39+C40+C41+C42</f>
        <v>109032139000</v>
      </c>
      <c r="D38" s="18">
        <f>+D39+D40+D41+D42</f>
        <v>6938016661.3000002</v>
      </c>
      <c r="E38" s="19">
        <f>+D38/C38</f>
        <v>6.3632766677172131E-2</v>
      </c>
      <c r="F38" s="18">
        <f>+F39+F40+F41+F42</f>
        <v>2154381950.8299999</v>
      </c>
      <c r="G38" s="19">
        <f>+F38/C38</f>
        <v>1.9759145978324795E-2</v>
      </c>
      <c r="H38" s="18">
        <f>+H39+H40+H41+H42</f>
        <v>2137494095.8299999</v>
      </c>
      <c r="I38" s="19">
        <f>+H38/C38</f>
        <v>1.9604257198237669E-2</v>
      </c>
    </row>
    <row r="39" spans="2:9" s="56" customFormat="1" ht="18" customHeight="1" x14ac:dyDescent="0.35">
      <c r="B39" s="46" t="s">
        <v>8</v>
      </c>
      <c r="C39" s="47">
        <v>34511800000</v>
      </c>
      <c r="D39" s="47">
        <v>2231214915</v>
      </c>
      <c r="E39" s="48">
        <f>+D39/C39</f>
        <v>6.465078364501417E-2</v>
      </c>
      <c r="F39" s="47">
        <v>2097724400</v>
      </c>
      <c r="G39" s="48">
        <f t="shared" ref="G39:G42" si="4">+F39/C39</f>
        <v>6.0782816312101945E-2</v>
      </c>
      <c r="H39" s="47">
        <v>2097724400</v>
      </c>
      <c r="I39" s="49">
        <f t="shared" ref="I39" si="5">+H39/C39</f>
        <v>6.0782816312101945E-2</v>
      </c>
    </row>
    <row r="40" spans="2:9" s="56" customFormat="1" ht="18" customHeight="1" x14ac:dyDescent="0.35">
      <c r="B40" s="50" t="s">
        <v>13</v>
      </c>
      <c r="C40" s="51">
        <v>18325000000</v>
      </c>
      <c r="D40" s="51">
        <v>3368969578.3000002</v>
      </c>
      <c r="E40" s="52">
        <f t="shared" ref="E40:E41" si="6">+D40/C40</f>
        <v>0.18384554315416099</v>
      </c>
      <c r="F40" s="51">
        <v>56657550.829999998</v>
      </c>
      <c r="G40" s="52">
        <f t="shared" si="4"/>
        <v>3.0918172349249659E-3</v>
      </c>
      <c r="H40" s="51">
        <v>39769695.829999998</v>
      </c>
      <c r="I40" s="53">
        <f>+H40/C40</f>
        <v>2.1702426100954977E-3</v>
      </c>
    </row>
    <row r="41" spans="2:9" s="56" customFormat="1" ht="18" customHeight="1" x14ac:dyDescent="0.35">
      <c r="B41" s="50" t="s">
        <v>14</v>
      </c>
      <c r="C41" s="51">
        <v>55916299000</v>
      </c>
      <c r="D41" s="51">
        <v>1337832168</v>
      </c>
      <c r="E41" s="52">
        <f t="shared" si="6"/>
        <v>2.3925620828374211E-2</v>
      </c>
      <c r="F41" s="51">
        <v>0</v>
      </c>
      <c r="G41" s="52">
        <f t="shared" si="4"/>
        <v>0</v>
      </c>
      <c r="H41" s="51">
        <v>0</v>
      </c>
      <c r="I41" s="53">
        <f t="shared" ref="I41:I42" si="7">+H41/C41</f>
        <v>0</v>
      </c>
    </row>
    <row r="42" spans="2:9" s="56" customFormat="1" ht="30" customHeight="1" x14ac:dyDescent="0.35">
      <c r="B42" s="54" t="s">
        <v>15</v>
      </c>
      <c r="C42" s="57">
        <v>279040000</v>
      </c>
      <c r="D42" s="57">
        <v>0</v>
      </c>
      <c r="E42" s="58">
        <f>+D42/C42</f>
        <v>0</v>
      </c>
      <c r="F42" s="57">
        <v>0</v>
      </c>
      <c r="G42" s="59">
        <f t="shared" si="4"/>
        <v>0</v>
      </c>
      <c r="H42" s="57">
        <v>0</v>
      </c>
      <c r="I42" s="55">
        <f t="shared" si="7"/>
        <v>0</v>
      </c>
    </row>
    <row r="43" spans="2:9" ht="18" customHeight="1" x14ac:dyDescent="0.35">
      <c r="B43" s="17" t="s">
        <v>10</v>
      </c>
      <c r="C43" s="18">
        <v>36331085001</v>
      </c>
      <c r="D43" s="18">
        <v>3258409297</v>
      </c>
      <c r="E43" s="19">
        <f>+D43/C43</f>
        <v>8.9686539692120773E-2</v>
      </c>
      <c r="F43" s="18">
        <v>0</v>
      </c>
      <c r="G43" s="19">
        <f>+F43/C43</f>
        <v>0</v>
      </c>
      <c r="H43" s="18">
        <v>0</v>
      </c>
      <c r="I43" s="19">
        <f>+H43/C43</f>
        <v>0</v>
      </c>
    </row>
    <row r="44" spans="2:9" ht="6" customHeight="1" x14ac:dyDescent="0.35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35">
      <c r="B45" s="20" t="s">
        <v>11</v>
      </c>
      <c r="C45" s="21">
        <f>+C43+C38</f>
        <v>145363224001</v>
      </c>
      <c r="D45" s="21">
        <f>+D43+D38</f>
        <v>10196425958.299999</v>
      </c>
      <c r="E45" s="22">
        <f>+D45/C45</f>
        <v>7.0144467614655093E-2</v>
      </c>
      <c r="F45" s="21">
        <f>+F43+F38</f>
        <v>2154381950.8299999</v>
      </c>
      <c r="G45" s="22">
        <f>+F45/C45</f>
        <v>1.482068085401834E-2</v>
      </c>
      <c r="H45" s="21">
        <f>+H43+H38</f>
        <v>2137494095.8299999</v>
      </c>
      <c r="I45" s="22">
        <f>+H45/C45</f>
        <v>1.4704503910943082E-2</v>
      </c>
    </row>
    <row r="47" spans="2:9" x14ac:dyDescent="0.35">
      <c r="E47" s="13"/>
    </row>
    <row r="48" spans="2:9" x14ac:dyDescent="0.35">
      <c r="E48" s="13"/>
    </row>
    <row r="49" spans="2:9" x14ac:dyDescent="0.35">
      <c r="E49" s="13"/>
    </row>
    <row r="53" spans="2:9" ht="22.5" x14ac:dyDescent="0.45">
      <c r="D53" s="44" t="s">
        <v>16</v>
      </c>
      <c r="E53" s="44"/>
      <c r="F53" s="44"/>
      <c r="G53" s="44"/>
      <c r="H53" s="44"/>
      <c r="I53" s="44"/>
    </row>
    <row r="57" spans="2:9" x14ac:dyDescent="0.35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3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5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35">
      <c r="B60" s="17" t="s">
        <v>7</v>
      </c>
      <c r="C60" s="18">
        <f>+C61+C62+C63+C64</f>
        <v>368324800000</v>
      </c>
      <c r="D60" s="18">
        <f>+D61+D62+D63+D64</f>
        <v>54349612228.690002</v>
      </c>
      <c r="E60" s="19">
        <f>+D60/C60</f>
        <v>0.14755892687293934</v>
      </c>
      <c r="F60" s="18">
        <f>+F61+F62+F63+F64</f>
        <v>14305528723.91</v>
      </c>
      <c r="G60" s="19">
        <f>+F60/C60</f>
        <v>3.8839439331562794E-2</v>
      </c>
      <c r="H60" s="18">
        <f>+H61+H62+H63+H64</f>
        <v>11931412810.91</v>
      </c>
      <c r="I60" s="19">
        <f>+H60/C60</f>
        <v>3.2393726436313816E-2</v>
      </c>
    </row>
    <row r="61" spans="2:9" s="38" customFormat="1" ht="18" customHeight="1" x14ac:dyDescent="0.35">
      <c r="B61" s="23" t="s">
        <v>8</v>
      </c>
      <c r="C61" s="24">
        <v>174951600000</v>
      </c>
      <c r="D61" s="24">
        <v>9412500932</v>
      </c>
      <c r="E61" s="25">
        <f>+D61/C61</f>
        <v>5.3800599320040512E-2</v>
      </c>
      <c r="F61" s="24">
        <v>9412500932</v>
      </c>
      <c r="G61" s="25">
        <f t="shared" ref="G61:G64" si="8">+F61/C61</f>
        <v>5.3800599320040512E-2</v>
      </c>
      <c r="H61" s="24">
        <v>7067451532</v>
      </c>
      <c r="I61" s="26">
        <f t="shared" ref="I61" si="9">+H61/C61</f>
        <v>4.0396609873816533E-2</v>
      </c>
    </row>
    <row r="62" spans="2:9" s="38" customFormat="1" ht="18" customHeight="1" x14ac:dyDescent="0.35">
      <c r="B62" s="27" t="s">
        <v>13</v>
      </c>
      <c r="C62" s="28">
        <v>82071200000</v>
      </c>
      <c r="D62" s="28">
        <v>40421895718.280006</v>
      </c>
      <c r="E62" s="29">
        <f t="shared" ref="E62:E63" si="10">+D62/C62</f>
        <v>0.4925222942796012</v>
      </c>
      <c r="F62" s="28">
        <v>378374813.5</v>
      </c>
      <c r="G62" s="29">
        <f t="shared" si="8"/>
        <v>4.6103238834085524E-3</v>
      </c>
      <c r="H62" s="28">
        <v>349308300.5</v>
      </c>
      <c r="I62" s="30">
        <f>+H62/C62</f>
        <v>4.256161729084015E-3</v>
      </c>
    </row>
    <row r="63" spans="2:9" ht="18" customHeight="1" x14ac:dyDescent="0.35">
      <c r="B63" s="27" t="s">
        <v>14</v>
      </c>
      <c r="C63" s="28">
        <v>107116900000</v>
      </c>
      <c r="D63" s="28">
        <v>4509590349.4099998</v>
      </c>
      <c r="E63" s="29">
        <f t="shared" si="10"/>
        <v>4.209970928406255E-2</v>
      </c>
      <c r="F63" s="28">
        <v>4509590349.4099998</v>
      </c>
      <c r="G63" s="29">
        <f t="shared" si="8"/>
        <v>4.209970928406255E-2</v>
      </c>
      <c r="H63" s="28">
        <v>4509590349.4099998</v>
      </c>
      <c r="I63" s="30">
        <f t="shared" ref="I63:I64" si="11">+H63/C63</f>
        <v>4.209970928406255E-2</v>
      </c>
    </row>
    <row r="64" spans="2:9" ht="30" customHeight="1" x14ac:dyDescent="0.35">
      <c r="B64" s="34" t="s">
        <v>15</v>
      </c>
      <c r="C64" s="39">
        <v>4185100000</v>
      </c>
      <c r="D64" s="39">
        <v>5625229</v>
      </c>
      <c r="E64" s="42">
        <f>+D64/C64</f>
        <v>1.3441086234498578E-3</v>
      </c>
      <c r="F64" s="39">
        <v>5062629</v>
      </c>
      <c r="G64" s="42">
        <f t="shared" si="8"/>
        <v>1.2096793386060071E-3</v>
      </c>
      <c r="H64" s="39">
        <v>5062629</v>
      </c>
      <c r="I64" s="43">
        <f t="shared" si="11"/>
        <v>1.2096793386060071E-3</v>
      </c>
    </row>
    <row r="65" spans="2:9" ht="18" customHeight="1" x14ac:dyDescent="0.35">
      <c r="B65" s="17" t="s">
        <v>10</v>
      </c>
      <c r="C65" s="18">
        <v>105429302030</v>
      </c>
      <c r="D65" s="18">
        <v>3129827775</v>
      </c>
      <c r="E65" s="19">
        <f>+D65/C65</f>
        <v>2.9686507590739857E-2</v>
      </c>
      <c r="F65" s="18">
        <v>42570175</v>
      </c>
      <c r="G65" s="19">
        <f>+F65/C65</f>
        <v>4.0377934957671084E-4</v>
      </c>
      <c r="H65" s="18">
        <v>32342476.5</v>
      </c>
      <c r="I65" s="19">
        <f>+H65/C65</f>
        <v>3.067693314596441E-4</v>
      </c>
    </row>
    <row r="66" spans="2:9" ht="6" customHeight="1" x14ac:dyDescent="0.35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35">
      <c r="B67" s="20" t="s">
        <v>11</v>
      </c>
      <c r="C67" s="21">
        <f>+C65+C60</f>
        <v>473754102030</v>
      </c>
      <c r="D67" s="21">
        <f>+D65+D60</f>
        <v>57479440003.690002</v>
      </c>
      <c r="E67" s="22">
        <f>+D67/C67</f>
        <v>0.12132758272148993</v>
      </c>
      <c r="F67" s="21">
        <f>+F65+F60</f>
        <v>14348098898.91</v>
      </c>
      <c r="G67" s="22">
        <f>+F67/C67</f>
        <v>3.0285962353527908E-2</v>
      </c>
      <c r="H67" s="21">
        <f>+H65+H60</f>
        <v>11963755287.41</v>
      </c>
      <c r="I67" s="22">
        <f>+H67/C67</f>
        <v>2.5253090656410626E-2</v>
      </c>
    </row>
    <row r="75" spans="2:9" ht="22.5" x14ac:dyDescent="0.45">
      <c r="B75" s="10"/>
      <c r="C75" s="10"/>
      <c r="D75" s="44" t="s">
        <v>16</v>
      </c>
      <c r="E75" s="44"/>
      <c r="F75" s="44"/>
      <c r="G75" s="44"/>
      <c r="H75" s="44"/>
      <c r="I75" s="44"/>
    </row>
    <row r="79" spans="2:9" ht="18" customHeight="1" x14ac:dyDescent="0.3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5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35">
      <c r="B81" s="17" t="s">
        <v>7</v>
      </c>
      <c r="C81" s="18">
        <f>+C82+C83+C84+C85+C86</f>
        <v>1484319000000</v>
      </c>
      <c r="D81" s="18">
        <f>+D82+D83+D84+D85+D86</f>
        <v>94828120922.800003</v>
      </c>
      <c r="E81" s="19">
        <f>+D81/C81</f>
        <v>6.3886617986295399E-2</v>
      </c>
      <c r="F81" s="18">
        <f>+F82+F83+F84+F85+F86</f>
        <v>70272893532.880005</v>
      </c>
      <c r="G81" s="19">
        <f>+F81/C81</f>
        <v>4.7343524897868992E-2</v>
      </c>
      <c r="H81" s="18">
        <f>+H82+H83+H84+H85+H86</f>
        <v>69937559767.880005</v>
      </c>
      <c r="I81" s="19">
        <f>+H81/C81</f>
        <v>4.7117607312093968E-2</v>
      </c>
    </row>
    <row r="82" spans="2:9" s="56" customFormat="1" ht="18" customHeight="1" x14ac:dyDescent="0.35">
      <c r="B82" s="46" t="s">
        <v>8</v>
      </c>
      <c r="C82" s="47">
        <v>1075769000000</v>
      </c>
      <c r="D82" s="47">
        <v>62813206726</v>
      </c>
      <c r="E82" s="48">
        <f>+D82/C82</f>
        <v>5.8389121387584141E-2</v>
      </c>
      <c r="F82" s="47">
        <v>62813206726</v>
      </c>
      <c r="G82" s="48">
        <f t="shared" ref="G82:G86" si="12">+F82/C82</f>
        <v>5.8389121387584141E-2</v>
      </c>
      <c r="H82" s="47">
        <v>62752117013</v>
      </c>
      <c r="I82" s="49">
        <f t="shared" ref="I82" si="13">+H82/C82</f>
        <v>5.8332334370111052E-2</v>
      </c>
    </row>
    <row r="83" spans="2:9" s="56" customFormat="1" ht="18" customHeight="1" x14ac:dyDescent="0.35">
      <c r="B83" s="50" t="s">
        <v>13</v>
      </c>
      <c r="C83" s="51">
        <v>211651500000</v>
      </c>
      <c r="D83" s="51">
        <v>27186727027.799999</v>
      </c>
      <c r="E83" s="52">
        <f t="shared" ref="E83:E84" si="14">+D83/C83</f>
        <v>0.12845043398133252</v>
      </c>
      <c r="F83" s="51">
        <v>6382880155.8800001</v>
      </c>
      <c r="G83" s="52">
        <f t="shared" si="12"/>
        <v>3.0157500210865502E-2</v>
      </c>
      <c r="H83" s="51">
        <v>6108636103.8800001</v>
      </c>
      <c r="I83" s="53">
        <f>+H83/C83</f>
        <v>2.8861766176379568E-2</v>
      </c>
    </row>
    <row r="84" spans="2:9" s="56" customFormat="1" ht="18" customHeight="1" x14ac:dyDescent="0.35">
      <c r="B84" s="50" t="s">
        <v>14</v>
      </c>
      <c r="C84" s="57">
        <v>66334800000</v>
      </c>
      <c r="D84" s="57">
        <v>469651446</v>
      </c>
      <c r="E84" s="58">
        <f t="shared" si="14"/>
        <v>7.0800160096962678E-3</v>
      </c>
      <c r="F84" s="57">
        <v>469651446</v>
      </c>
      <c r="G84" s="58">
        <f t="shared" si="12"/>
        <v>7.0800160096962678E-3</v>
      </c>
      <c r="H84" s="57">
        <v>469651446</v>
      </c>
      <c r="I84" s="55">
        <f t="shared" ref="I84:I86" si="15">+H84/C84</f>
        <v>7.0800160096962678E-3</v>
      </c>
    </row>
    <row r="85" spans="2:9" s="56" customFormat="1" ht="18" customHeight="1" x14ac:dyDescent="0.35">
      <c r="B85" s="60" t="s">
        <v>9</v>
      </c>
      <c r="C85" s="57">
        <v>105467400000</v>
      </c>
      <c r="D85" s="57">
        <v>3751380518</v>
      </c>
      <c r="E85" s="58">
        <f>+D85/C85</f>
        <v>3.5569100195889915E-2</v>
      </c>
      <c r="F85" s="57">
        <v>0</v>
      </c>
      <c r="G85" s="58">
        <f t="shared" si="12"/>
        <v>0</v>
      </c>
      <c r="H85" s="57">
        <v>0</v>
      </c>
      <c r="I85" s="55">
        <f t="shared" si="15"/>
        <v>0</v>
      </c>
    </row>
    <row r="86" spans="2:9" s="56" customFormat="1" ht="30" customHeight="1" x14ac:dyDescent="0.35">
      <c r="B86" s="54" t="s">
        <v>15</v>
      </c>
      <c r="C86" s="57">
        <v>25096300000</v>
      </c>
      <c r="D86" s="57">
        <v>607155205</v>
      </c>
      <c r="E86" s="58">
        <f>+D86/C86</f>
        <v>2.4193016699672859E-2</v>
      </c>
      <c r="F86" s="57">
        <v>607155205</v>
      </c>
      <c r="G86" s="58">
        <f t="shared" si="12"/>
        <v>2.4193016699672859E-2</v>
      </c>
      <c r="H86" s="57">
        <v>607155205</v>
      </c>
      <c r="I86" s="55">
        <f t="shared" si="15"/>
        <v>2.4193016699672859E-2</v>
      </c>
    </row>
    <row r="87" spans="2:9" ht="18" customHeight="1" x14ac:dyDescent="0.35">
      <c r="B87" s="17" t="s">
        <v>10</v>
      </c>
      <c r="C87" s="18">
        <v>2115927818</v>
      </c>
      <c r="D87" s="18">
        <v>0</v>
      </c>
      <c r="E87" s="19">
        <f>+D87/C87</f>
        <v>0</v>
      </c>
      <c r="F87" s="18">
        <v>0</v>
      </c>
      <c r="G87" s="19">
        <f>+F87/C87</f>
        <v>0</v>
      </c>
      <c r="H87" s="18">
        <v>0</v>
      </c>
      <c r="I87" s="19">
        <f>+H87/C87</f>
        <v>0</v>
      </c>
    </row>
    <row r="88" spans="2:9" ht="6" customHeight="1" x14ac:dyDescent="0.35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35">
      <c r="B89" s="20" t="s">
        <v>11</v>
      </c>
      <c r="C89" s="21">
        <f>+C87+C81</f>
        <v>1486434927818</v>
      </c>
      <c r="D89" s="21">
        <f>+D87+D81</f>
        <v>94828120922.800003</v>
      </c>
      <c r="E89" s="22">
        <f>+D89/C89</f>
        <v>6.3795675914318145E-2</v>
      </c>
      <c r="F89" s="21">
        <f>+F87+F81</f>
        <v>70272893532.880005</v>
      </c>
      <c r="G89" s="22">
        <f>+F89/C89</f>
        <v>4.7276131781992317E-2</v>
      </c>
      <c r="H89" s="21">
        <f>+H87+H81</f>
        <v>69937559767.880005</v>
      </c>
      <c r="I89" s="22">
        <f>+H89/C89</f>
        <v>4.7050535788030944E-2</v>
      </c>
    </row>
    <row r="98" spans="2:9" ht="22.5" x14ac:dyDescent="0.45">
      <c r="D98" s="44" t="s">
        <v>16</v>
      </c>
      <c r="E98" s="44"/>
      <c r="F98" s="44"/>
      <c r="G98" s="44"/>
      <c r="H98" s="44"/>
      <c r="I98" s="44"/>
    </row>
    <row r="102" spans="2:9" x14ac:dyDescent="0.35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3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5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35">
      <c r="B105" s="17" t="s">
        <v>7</v>
      </c>
      <c r="C105" s="18">
        <f>+C106+C107+C108+C109</f>
        <v>77614700000</v>
      </c>
      <c r="D105" s="18">
        <f>+D106+D107+D108+D109</f>
        <v>27654077656.84</v>
      </c>
      <c r="E105" s="19">
        <f>+D105/C105</f>
        <v>0.35629948523720378</v>
      </c>
      <c r="F105" s="18">
        <f>+F106+F107+F108+F109</f>
        <v>2090047569.51</v>
      </c>
      <c r="G105" s="19">
        <f>+F105/C105</f>
        <v>2.6928501553313999E-2</v>
      </c>
      <c r="H105" s="18">
        <f>+H106+H107+H108+H109</f>
        <v>2090047569.51</v>
      </c>
      <c r="I105" s="19">
        <f>+H105/C105</f>
        <v>2.6928501553313999E-2</v>
      </c>
    </row>
    <row r="106" spans="2:9" s="38" customFormat="1" ht="18" customHeight="1" x14ac:dyDescent="0.35">
      <c r="B106" s="23" t="s">
        <v>8</v>
      </c>
      <c r="C106" s="24">
        <v>24980600000</v>
      </c>
      <c r="D106" s="24">
        <v>1887306290</v>
      </c>
      <c r="E106" s="25">
        <f>+D106/C106</f>
        <v>7.555087908216776E-2</v>
      </c>
      <c r="F106" s="24">
        <v>1887306290</v>
      </c>
      <c r="G106" s="25">
        <f t="shared" ref="G106:G109" si="16">+F106/C106</f>
        <v>7.555087908216776E-2</v>
      </c>
      <c r="H106" s="24">
        <v>1887306290</v>
      </c>
      <c r="I106" s="26">
        <f t="shared" ref="I106" si="17">+H106/C106</f>
        <v>7.555087908216776E-2</v>
      </c>
    </row>
    <row r="107" spans="2:9" s="38" customFormat="1" ht="18" customHeight="1" x14ac:dyDescent="0.35">
      <c r="B107" s="27" t="s">
        <v>13</v>
      </c>
      <c r="C107" s="28">
        <v>11520600000</v>
      </c>
      <c r="D107" s="28">
        <v>8016161871.8400002</v>
      </c>
      <c r="E107" s="29">
        <f t="shared" ref="E107:E108" si="18">+D107/C107</f>
        <v>0.69581114454455495</v>
      </c>
      <c r="F107" s="28">
        <v>190797269.50999999</v>
      </c>
      <c r="G107" s="29">
        <f t="shared" si="16"/>
        <v>1.6561400405360832E-2</v>
      </c>
      <c r="H107" s="28">
        <v>190797269.50999999</v>
      </c>
      <c r="I107" s="30">
        <f>+H107/C107</f>
        <v>1.6561400405360832E-2</v>
      </c>
    </row>
    <row r="108" spans="2:9" s="38" customFormat="1" ht="18" customHeight="1" x14ac:dyDescent="0.35">
      <c r="B108" s="27" t="s">
        <v>14</v>
      </c>
      <c r="C108" s="28">
        <v>41042300000</v>
      </c>
      <c r="D108" s="28">
        <v>17750609495</v>
      </c>
      <c r="E108" s="29">
        <f t="shared" si="18"/>
        <v>0.43249548624224277</v>
      </c>
      <c r="F108" s="28">
        <v>11944010</v>
      </c>
      <c r="G108" s="29">
        <f t="shared" si="16"/>
        <v>2.9101707262994521E-4</v>
      </c>
      <c r="H108" s="28">
        <v>11944010</v>
      </c>
      <c r="I108" s="30">
        <f t="shared" ref="I108:I109" si="19">+H108/C108</f>
        <v>2.9101707262994521E-4</v>
      </c>
    </row>
    <row r="109" spans="2:9" s="38" customFormat="1" ht="30" customHeight="1" x14ac:dyDescent="0.35">
      <c r="B109" s="34" t="s">
        <v>15</v>
      </c>
      <c r="C109" s="39">
        <v>71200000</v>
      </c>
      <c r="D109" s="39">
        <v>0</v>
      </c>
      <c r="E109" s="40">
        <f>+D109/C109</f>
        <v>0</v>
      </c>
      <c r="F109" s="39">
        <v>0</v>
      </c>
      <c r="G109" s="40">
        <f t="shared" si="16"/>
        <v>0</v>
      </c>
      <c r="H109" s="39">
        <v>0</v>
      </c>
      <c r="I109" s="41">
        <f t="shared" si="19"/>
        <v>0</v>
      </c>
    </row>
    <row r="110" spans="2:9" ht="18" customHeight="1" x14ac:dyDescent="0.35">
      <c r="B110" s="17" t="s">
        <v>10</v>
      </c>
      <c r="C110" s="18">
        <v>17330500000</v>
      </c>
      <c r="D110" s="18">
        <v>1826454064</v>
      </c>
      <c r="E110" s="19">
        <f>+D110/C110</f>
        <v>0.1053895769885462</v>
      </c>
      <c r="F110" s="18">
        <v>199523904</v>
      </c>
      <c r="G110" s="19">
        <f>+F110/C110</f>
        <v>1.1512876374022677E-2</v>
      </c>
      <c r="H110" s="18">
        <v>199523904</v>
      </c>
      <c r="I110" s="19">
        <f>+H110/C110</f>
        <v>1.1512876374022677E-2</v>
      </c>
    </row>
    <row r="111" spans="2:9" ht="6" customHeight="1" x14ac:dyDescent="0.35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35">
      <c r="B112" s="20" t="s">
        <v>11</v>
      </c>
      <c r="C112" s="21">
        <f>+C110+C105</f>
        <v>94945200000</v>
      </c>
      <c r="D112" s="21">
        <f>+D110+D105</f>
        <v>29480531720.84</v>
      </c>
      <c r="E112" s="22">
        <f>+D112/C112</f>
        <v>0.31050049629512605</v>
      </c>
      <c r="F112" s="21">
        <f>+F110+F105</f>
        <v>2289571473.5100002</v>
      </c>
      <c r="G112" s="22">
        <f>+F112/C112</f>
        <v>2.4114662705539618E-2</v>
      </c>
      <c r="H112" s="21">
        <f>+H110+H105</f>
        <v>2289571473.5100002</v>
      </c>
      <c r="I112" s="22">
        <f>+H112/C112</f>
        <v>2.4114662705539618E-2</v>
      </c>
    </row>
    <row r="115" spans="2:9" x14ac:dyDescent="0.35">
      <c r="F115" s="16"/>
    </row>
    <row r="119" spans="2:9" ht="22.5" x14ac:dyDescent="0.45">
      <c r="D119" s="44" t="s">
        <v>16</v>
      </c>
      <c r="E119" s="44"/>
      <c r="F119" s="44"/>
      <c r="G119" s="44"/>
      <c r="H119" s="44"/>
      <c r="I119" s="44"/>
    </row>
    <row r="123" spans="2:9" x14ac:dyDescent="0.35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3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5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35">
      <c r="B126" s="17" t="s">
        <v>7</v>
      </c>
      <c r="C126" s="18">
        <f>+C127+C128+C129+C130</f>
        <v>940377010000</v>
      </c>
      <c r="D126" s="18">
        <f>+D127+D128+D129+D130</f>
        <v>111741726093.81</v>
      </c>
      <c r="E126" s="19">
        <f>+D126/C126</f>
        <v>0.1188265184128757</v>
      </c>
      <c r="F126" s="18">
        <f>+F127+F128+F129+F130</f>
        <v>1797253275.49</v>
      </c>
      <c r="G126" s="19">
        <f>+F126/C126</f>
        <v>1.9112050341277484E-3</v>
      </c>
      <c r="H126" s="18">
        <f>+H127+H128+H129+H130</f>
        <v>1731859556</v>
      </c>
      <c r="I126" s="19">
        <f>+H126/C126</f>
        <v>1.8416651381130639E-3</v>
      </c>
    </row>
    <row r="127" spans="2:9" s="38" customFormat="1" ht="18" customHeight="1" x14ac:dyDescent="0.35">
      <c r="B127" s="23" t="s">
        <v>8</v>
      </c>
      <c r="C127" s="24">
        <v>21360500000</v>
      </c>
      <c r="D127" s="24">
        <v>1386526428</v>
      </c>
      <c r="E127" s="25">
        <f>+D127/C127</f>
        <v>6.4910766508274625E-2</v>
      </c>
      <c r="F127" s="24">
        <v>1386456228</v>
      </c>
      <c r="G127" s="25">
        <f t="shared" ref="G127:G130" si="20">+F127/C127</f>
        <v>6.4907480068350454E-2</v>
      </c>
      <c r="H127" s="24">
        <v>1330743026</v>
      </c>
      <c r="I127" s="26">
        <f t="shared" ref="I127" si="21">+H127/C127</f>
        <v>6.2299245148755879E-2</v>
      </c>
    </row>
    <row r="128" spans="2:9" s="38" customFormat="1" ht="18" customHeight="1" x14ac:dyDescent="0.35">
      <c r="B128" s="27" t="s">
        <v>13</v>
      </c>
      <c r="C128" s="28">
        <v>70059900000</v>
      </c>
      <c r="D128" s="28">
        <v>15476744605.809999</v>
      </c>
      <c r="E128" s="29">
        <f t="shared" ref="E128:E129" si="22">+D128/C128</f>
        <v>0.220907317963771</v>
      </c>
      <c r="F128" s="28">
        <v>405940789.49000001</v>
      </c>
      <c r="G128" s="29">
        <f t="shared" si="20"/>
        <v>5.7941959593148153E-3</v>
      </c>
      <c r="H128" s="28">
        <v>396260272</v>
      </c>
      <c r="I128" s="30">
        <f>+H128/C128</f>
        <v>5.6560210905239657E-3</v>
      </c>
    </row>
    <row r="129" spans="2:9" ht="18" customHeight="1" x14ac:dyDescent="0.35">
      <c r="B129" s="27" t="s">
        <v>14</v>
      </c>
      <c r="C129" s="28">
        <v>847685300000</v>
      </c>
      <c r="D129" s="28">
        <v>94878455060</v>
      </c>
      <c r="E129" s="29">
        <f t="shared" si="22"/>
        <v>0.111926507466863</v>
      </c>
      <c r="F129" s="28">
        <v>4856258</v>
      </c>
      <c r="G129" s="29">
        <f t="shared" si="20"/>
        <v>5.7288453627779084E-6</v>
      </c>
      <c r="H129" s="28">
        <v>4856258</v>
      </c>
      <c r="I129" s="30">
        <f t="shared" ref="I129:I130" si="23">+H129/C129</f>
        <v>5.7288453627779084E-6</v>
      </c>
    </row>
    <row r="130" spans="2:9" ht="30" customHeight="1" x14ac:dyDescent="0.35">
      <c r="B130" s="34" t="s">
        <v>15</v>
      </c>
      <c r="C130" s="39">
        <v>1271310000</v>
      </c>
      <c r="D130" s="39">
        <v>0</v>
      </c>
      <c r="E130" s="40">
        <f>+D130/C130</f>
        <v>0</v>
      </c>
      <c r="F130" s="39">
        <v>0</v>
      </c>
      <c r="G130" s="40">
        <f t="shared" si="20"/>
        <v>0</v>
      </c>
      <c r="H130" s="39">
        <v>0</v>
      </c>
      <c r="I130" s="41">
        <f t="shared" si="23"/>
        <v>0</v>
      </c>
    </row>
    <row r="131" spans="2:9" ht="18" customHeight="1" x14ac:dyDescent="0.35">
      <c r="B131" s="17" t="s">
        <v>10</v>
      </c>
      <c r="C131" s="18">
        <v>351418800000</v>
      </c>
      <c r="D131" s="18">
        <v>212414071776.75</v>
      </c>
      <c r="E131" s="19">
        <f>+D131/C131</f>
        <v>0.60444709212128089</v>
      </c>
      <c r="F131" s="18">
        <v>0</v>
      </c>
      <c r="G131" s="19">
        <f>+F131/C131</f>
        <v>0</v>
      </c>
      <c r="H131" s="18">
        <v>0</v>
      </c>
      <c r="I131" s="19">
        <f>+H131/C131</f>
        <v>0</v>
      </c>
    </row>
    <row r="132" spans="2:9" s="38" customFormat="1" ht="6" customHeight="1" x14ac:dyDescent="0.3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35">
      <c r="B133" s="7" t="s">
        <v>11</v>
      </c>
      <c r="C133" s="8">
        <f>+C126+C131</f>
        <v>1291795810000</v>
      </c>
      <c r="D133" s="8">
        <f>+D126+D131</f>
        <v>324155797870.56</v>
      </c>
      <c r="E133" s="9">
        <f>+D133/C133</f>
        <v>0.25093423849281565</v>
      </c>
      <c r="F133" s="8">
        <f>+F126+F131</f>
        <v>1797253275.49</v>
      </c>
      <c r="G133" s="9">
        <f>+F133/C133</f>
        <v>1.3912827875560304E-3</v>
      </c>
      <c r="H133" s="8">
        <f>+H126+H131</f>
        <v>1731859556</v>
      </c>
      <c r="I133" s="9">
        <f>+H133/C133</f>
        <v>1.3406604531408103E-3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2021</Anio>
    <_dlc_DocId xmlns="81cc8fc0-8d1e-4295-8f37-5d076116407c">2TV4CCKVFCYA-94321226-111</_dlc_DocId>
    <_dlc_DocIdUrl xmlns="81cc8fc0-8d1e-4295-8f37-5d076116407c">
      <Url>https://www.minjusticia.gov.co/ministerio/_layouts/15/DocIdRedir.aspx?ID=2TV4CCKVFCYA-94321226-111</Url>
      <Description>2TV4CCKVFCYA-94321226-111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791A1B1-FE0E-4325-834A-7728F8E15F80}"/>
</file>

<file path=customXml/itemProps2.xml><?xml version="1.0" encoding="utf-8"?>
<ds:datastoreItem xmlns:ds="http://schemas.openxmlformats.org/officeDocument/2006/customXml" ds:itemID="{7F6E8FF6-CF4C-4E75-8855-71A7D1BD48CD}"/>
</file>

<file path=customXml/itemProps3.xml><?xml version="1.0" encoding="utf-8"?>
<ds:datastoreItem xmlns:ds="http://schemas.openxmlformats.org/officeDocument/2006/customXml" ds:itemID="{157D2BEA-E81C-429D-9626-1724F2CFD382}"/>
</file>

<file path=customXml/itemProps4.xml><?xml version="1.0" encoding="utf-8"?>
<ds:datastoreItem xmlns:ds="http://schemas.openxmlformats.org/officeDocument/2006/customXml" ds:itemID="{58780FB3-5F24-45EB-A5A6-9D0A75D1DE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Enero</dc:title>
  <dc:creator>BELKIS YORGETH RONCANCIO ENCISO</dc:creator>
  <cp:lastModifiedBy>indir</cp:lastModifiedBy>
  <cp:lastPrinted>2018-11-01T21:31:39Z</cp:lastPrinted>
  <dcterms:created xsi:type="dcterms:W3CDTF">2018-02-21T20:39:46Z</dcterms:created>
  <dcterms:modified xsi:type="dcterms:W3CDTF">2021-02-05T00:16:24Z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f699f1fe-d1d5-4387-aa66-87a49e6644c6</vt:lpwstr>
  </property>
</Properties>
</file>