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0\SeguimientoS\Presupuestal\INFORMES PARA PUBLICAR Y PARA HACIENDA\Vigenci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G22" i="1" s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E21" i="1" l="1"/>
  <c r="E105" i="1"/>
  <c r="F67" i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G67" i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<sst xmlns="http://schemas.openxmlformats.org/spreadsheetml/2006/main" count="99" uniqueCount="17">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</sst>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70" zoomScaleNormal="70" workbookViewId="0">
      <selection activeCell="K6" sqref="K6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2742674370643</v>
      </c>
      <c r="D16" s="18">
        <f>+D17+D18+D19+D20+D21</f>
        <v>2061336730562.5601</v>
      </c>
      <c r="E16" s="19">
        <f>+D16/C16</f>
        <v>0.75157909835256698</v>
      </c>
      <c r="F16" s="18">
        <f>+F17+F18+F19+F20+F21</f>
        <v>1684186508172.3601</v>
      </c>
      <c r="G16" s="19">
        <f>+F16/C16</f>
        <v>0.61406724990743788</v>
      </c>
      <c r="H16" s="18">
        <f>+H17+H18+H19+H20+H21</f>
        <v>1666826774904.9102</v>
      </c>
      <c r="I16" s="19">
        <f>+H16/C16</f>
        <v>0.60773775871691793</v>
      </c>
    </row>
    <row r="17" spans="2:9" s="1" customFormat="1" ht="18" customHeight="1" x14ac:dyDescent="0.3">
      <c r="B17" s="23" t="s">
        <v>8</v>
      </c>
      <c r="C17" s="24">
        <f>+C39+C61+C82+C106+C127</f>
        <v>1198712933333</v>
      </c>
      <c r="D17" s="24">
        <f t="shared" ref="C17:D19" si="0">+D39+D61+D82+D106+D127</f>
        <v>819613438704.31995</v>
      </c>
      <c r="E17" s="25">
        <f>+D17/C17</f>
        <v>0.68374455293929248</v>
      </c>
      <c r="F17" s="24">
        <f>+F39+F61+F82+F106+F127</f>
        <v>816717103299.85999</v>
      </c>
      <c r="G17" s="25">
        <f t="shared" ref="G17:G21" si="1">+F17/C17</f>
        <v>0.68132834858884239</v>
      </c>
      <c r="H17" s="24">
        <f>+H39+H61+H82+H106+H127</f>
        <v>810512033987.85999</v>
      </c>
      <c r="I17" s="26">
        <f t="shared" ref="I17:I21" si="2">+H17/C17</f>
        <v>0.67615190547268533</v>
      </c>
    </row>
    <row r="18" spans="2:9" s="1" customFormat="1" ht="18" customHeight="1" x14ac:dyDescent="0.3">
      <c r="B18" s="27" t="s">
        <v>13</v>
      </c>
      <c r="C18" s="28">
        <f t="shared" si="0"/>
        <v>439430764938</v>
      </c>
      <c r="D18" s="28">
        <f t="shared" si="0"/>
        <v>337359389944.52002</v>
      </c>
      <c r="E18" s="29">
        <f t="shared" ref="E18:E19" si="3">+D18/C18</f>
        <v>0.76771909675490879</v>
      </c>
      <c r="F18" s="28">
        <f>+F40+F62+F83+F107+F128</f>
        <v>236804951943.79001</v>
      </c>
      <c r="G18" s="29">
        <f t="shared" si="1"/>
        <v>0.5388902435568006</v>
      </c>
      <c r="H18" s="28">
        <f>+H40+H62+H83+H107+H128</f>
        <v>236004596317.41998</v>
      </c>
      <c r="I18" s="30">
        <f>+H18/C18</f>
        <v>0.53706889719184381</v>
      </c>
    </row>
    <row r="19" spans="2:9" s="1" customFormat="1" ht="18" customHeight="1" x14ac:dyDescent="0.3">
      <c r="B19" s="27" t="s">
        <v>14</v>
      </c>
      <c r="C19" s="28">
        <f t="shared" si="0"/>
        <v>982257863844</v>
      </c>
      <c r="D19" s="28">
        <f t="shared" si="0"/>
        <v>808365683610.53992</v>
      </c>
      <c r="E19" s="29">
        <f t="shared" si="3"/>
        <v>0.82296687393985857</v>
      </c>
      <c r="F19" s="28">
        <f>+F41+F63+F84+F108+F129</f>
        <v>547877100577.94995</v>
      </c>
      <c r="G19" s="29">
        <f t="shared" si="1"/>
        <v>0.55777318843126367</v>
      </c>
      <c r="H19" s="28">
        <f>+H41+H63+H84+H108+H129</f>
        <v>540961740104.33002</v>
      </c>
      <c r="I19" s="30">
        <f t="shared" si="2"/>
        <v>0.55073291853048922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68315586029.589996</v>
      </c>
      <c r="E20" s="32">
        <f>+D20/C20</f>
        <v>0.74584079582151497</v>
      </c>
      <c r="F20" s="28">
        <f>+F85</f>
        <v>55106588574.169998</v>
      </c>
      <c r="G20" s="32">
        <f t="shared" si="1"/>
        <v>0.60163052483170554</v>
      </c>
      <c r="H20" s="28">
        <f>+H85</f>
        <v>51669350818.709999</v>
      </c>
      <c r="I20" s="33">
        <f t="shared" si="2"/>
        <v>0.56410421067771965</v>
      </c>
    </row>
    <row r="21" spans="2:9" s="1" customFormat="1" ht="30" customHeight="1" x14ac:dyDescent="0.25">
      <c r="B21" s="34" t="s">
        <v>15</v>
      </c>
      <c r="C21" s="39">
        <f>+C42+C64+C86+C109+C130</f>
        <v>30677408528</v>
      </c>
      <c r="D21" s="39">
        <f>+D42+D64+D86+D109+D130</f>
        <v>27682632273.59</v>
      </c>
      <c r="E21" s="40">
        <f>+D21/C21</f>
        <v>0.90237844726432492</v>
      </c>
      <c r="F21" s="39">
        <f>+F42+F64+F86+F109+F130</f>
        <v>27680763776.59</v>
      </c>
      <c r="G21" s="40">
        <f t="shared" si="1"/>
        <v>0.90231753934903303</v>
      </c>
      <c r="H21" s="39">
        <f>+H42+H64+H86+H109+H130</f>
        <v>27679053676.59</v>
      </c>
      <c r="I21" s="41">
        <f t="shared" si="2"/>
        <v>0.90226179474471158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313858716023.48999</v>
      </c>
      <c r="E22" s="19">
        <f>+D22/C22</f>
        <v>0.61910800851183612</v>
      </c>
      <c r="F22" s="18">
        <f>+F43+F65+F87+F110+F131</f>
        <v>73616161598.350006</v>
      </c>
      <c r="G22" s="19">
        <f>+F22/C22</f>
        <v>0.14521296645471821</v>
      </c>
      <c r="H22" s="18">
        <f>+H43+H65+H87+H110+H131</f>
        <v>71517463046.480011</v>
      </c>
      <c r="I22" s="19">
        <f>+H22/C22</f>
        <v>0.14107313851755918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3249627457517</v>
      </c>
      <c r="D24" s="21">
        <f>+D22+D16</f>
        <v>2375195446586.0498</v>
      </c>
      <c r="E24" s="22">
        <f>+D24/C24</f>
        <v>0.73091315162658899</v>
      </c>
      <c r="F24" s="21">
        <f>+F22+F16</f>
        <v>1757802669770.7102</v>
      </c>
      <c r="G24" s="22">
        <f>+F24/C24</f>
        <v>0.54092436525441767</v>
      </c>
      <c r="H24" s="21">
        <f>+H22+H16</f>
        <v>1738344237951.3901</v>
      </c>
      <c r="I24" s="22">
        <f>+H24/C24</f>
        <v>0.53493646908056269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79720900000</v>
      </c>
      <c r="D38" s="18">
        <f>+D39+D40+D41+D42</f>
        <v>51587914482.449997</v>
      </c>
      <c r="E38" s="19">
        <f>+D38/C38</f>
        <v>0.6471065239159367</v>
      </c>
      <c r="F38" s="18">
        <f>+F39+F40+F41+F42</f>
        <v>44010200177.080002</v>
      </c>
      <c r="G38" s="19">
        <f>+F38/C38</f>
        <v>0.55205347878762034</v>
      </c>
      <c r="H38" s="18">
        <f>+H39+H40+H41+H42</f>
        <v>42740221284.830002</v>
      </c>
      <c r="I38" s="19">
        <f>+H38/C38</f>
        <v>0.53612316575490249</v>
      </c>
    </row>
    <row r="39" spans="2:9" ht="18" customHeight="1" x14ac:dyDescent="0.3">
      <c r="B39" s="23" t="s">
        <v>8</v>
      </c>
      <c r="C39" s="24">
        <v>32916600000</v>
      </c>
      <c r="D39" s="24">
        <v>26000401383</v>
      </c>
      <c r="E39" s="25">
        <f>+D39/C39</f>
        <v>0.78988721140701046</v>
      </c>
      <c r="F39" s="24">
        <v>25846780382</v>
      </c>
      <c r="G39" s="25">
        <f t="shared" ref="G39:G42" si="4">+F39/C39</f>
        <v>0.78522023483591863</v>
      </c>
      <c r="H39" s="24">
        <v>25078484264</v>
      </c>
      <c r="I39" s="26">
        <f t="shared" ref="I39" si="5">+H39/C39</f>
        <v>0.76187954600414376</v>
      </c>
    </row>
    <row r="40" spans="2:9" ht="18" customHeight="1" x14ac:dyDescent="0.3">
      <c r="B40" s="27" t="s">
        <v>13</v>
      </c>
      <c r="C40" s="28">
        <v>18750976000</v>
      </c>
      <c r="D40" s="28">
        <v>9314386503.8500004</v>
      </c>
      <c r="E40" s="29">
        <f t="shared" ref="E40:E41" si="6">+D40/C40</f>
        <v>0.49674142315845321</v>
      </c>
      <c r="F40" s="28">
        <v>6245341992.8400002</v>
      </c>
      <c r="G40" s="29">
        <f t="shared" si="4"/>
        <v>0.33306756900760792</v>
      </c>
      <c r="H40" s="28">
        <v>6184441218.5900002</v>
      </c>
      <c r="I40" s="30">
        <f>+H40/C40</f>
        <v>0.32981969677685047</v>
      </c>
    </row>
    <row r="41" spans="2:9" ht="18" customHeight="1" x14ac:dyDescent="0.3">
      <c r="B41" s="27" t="s">
        <v>14</v>
      </c>
      <c r="C41" s="28">
        <v>27782424000</v>
      </c>
      <c r="D41" s="28">
        <v>16025216195.6</v>
      </c>
      <c r="E41" s="29">
        <f t="shared" si="6"/>
        <v>0.57681130327576891</v>
      </c>
      <c r="F41" s="28">
        <v>11670167402.24</v>
      </c>
      <c r="G41" s="29">
        <f t="shared" si="4"/>
        <v>0.4200557662729501</v>
      </c>
      <c r="H41" s="28">
        <v>11229385402.24</v>
      </c>
      <c r="I41" s="30">
        <f t="shared" ref="I41:I42" si="7">+H41/C41</f>
        <v>0.4041902679996533</v>
      </c>
    </row>
    <row r="42" spans="2:9" ht="30" customHeight="1" x14ac:dyDescent="0.25">
      <c r="B42" s="34" t="s">
        <v>15</v>
      </c>
      <c r="C42" s="39">
        <v>270900000</v>
      </c>
      <c r="D42" s="39">
        <v>247910400</v>
      </c>
      <c r="E42" s="42">
        <f>+D42/C42</f>
        <v>0.91513621262458467</v>
      </c>
      <c r="F42" s="39">
        <v>247910400</v>
      </c>
      <c r="G42" s="44">
        <f t="shared" si="4"/>
        <v>0.91513621262458467</v>
      </c>
      <c r="H42" s="39">
        <v>247910400</v>
      </c>
      <c r="I42" s="43">
        <f t="shared" si="7"/>
        <v>0.91513621262458467</v>
      </c>
    </row>
    <row r="43" spans="2:9" ht="18" customHeight="1" x14ac:dyDescent="0.25">
      <c r="B43" s="17" t="s">
        <v>10</v>
      </c>
      <c r="C43" s="18">
        <v>32957097683</v>
      </c>
      <c r="D43" s="18">
        <v>20361054622.540001</v>
      </c>
      <c r="E43" s="19">
        <f>+D43/C43</f>
        <v>0.61780484490424903</v>
      </c>
      <c r="F43" s="18">
        <v>10072423024.450001</v>
      </c>
      <c r="G43" s="19">
        <f>+F43/C43</f>
        <v>0.30562227054494484</v>
      </c>
      <c r="H43" s="18">
        <v>9741416448.7000008</v>
      </c>
      <c r="I43" s="19">
        <f>+H43/C43</f>
        <v>0.29557871091679405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112677997683</v>
      </c>
      <c r="D45" s="21">
        <f>+D43+D38</f>
        <v>71948969104.98999</v>
      </c>
      <c r="E45" s="22">
        <f>+D45/C45</f>
        <v>0.63853609918953236</v>
      </c>
      <c r="F45" s="21">
        <f>+F43+F38</f>
        <v>54082623201.529999</v>
      </c>
      <c r="G45" s="22">
        <f>+F45/C45</f>
        <v>0.47997501121454145</v>
      </c>
      <c r="H45" s="21">
        <f>+H43+H38</f>
        <v>52481637733.529999</v>
      </c>
      <c r="I45" s="22">
        <f>+H45/C45</f>
        <v>0.46576650999051283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248390905241.42999</v>
      </c>
      <c r="E60" s="19">
        <f>+D60/C60</f>
        <v>0.69163090076715139</v>
      </c>
      <c r="F60" s="18">
        <f>+F61+F62+F63+F64</f>
        <v>224512359995.85999</v>
      </c>
      <c r="G60" s="19">
        <f>+F60/C60</f>
        <v>0.62514239652360659</v>
      </c>
      <c r="H60" s="18">
        <f>+H61+H62+H63+H64</f>
        <v>222765420737.06</v>
      </c>
      <c r="I60" s="19">
        <f>+H60/C60</f>
        <v>0.6202781396299214</v>
      </c>
    </row>
    <row r="61" spans="2:9" ht="18" customHeight="1" x14ac:dyDescent="0.3">
      <c r="B61" s="23" t="s">
        <v>8</v>
      </c>
      <c r="C61" s="24">
        <v>157624600000</v>
      </c>
      <c r="D61" s="24">
        <v>120352609760</v>
      </c>
      <c r="E61" s="25">
        <f>+D61/C61</f>
        <v>0.76353950944205407</v>
      </c>
      <c r="F61" s="24">
        <v>120352609760</v>
      </c>
      <c r="G61" s="25">
        <f t="shared" ref="G61:G64" si="8">+F61/C61</f>
        <v>0.76353950944205407</v>
      </c>
      <c r="H61" s="24">
        <v>118638866860</v>
      </c>
      <c r="I61" s="26">
        <f t="shared" ref="I61" si="9">+H61/C61</f>
        <v>0.75266720334262549</v>
      </c>
    </row>
    <row r="62" spans="2:9" ht="18" customHeight="1" x14ac:dyDescent="0.3">
      <c r="B62" s="27" t="s">
        <v>13</v>
      </c>
      <c r="C62" s="28">
        <v>101427452000</v>
      </c>
      <c r="D62" s="28">
        <v>72701930560.089996</v>
      </c>
      <c r="E62" s="29">
        <f t="shared" ref="E62:E63" si="10">+D62/C62</f>
        <v>0.71678750798245428</v>
      </c>
      <c r="F62" s="28">
        <v>49653593159.519997</v>
      </c>
      <c r="G62" s="29">
        <f t="shared" si="8"/>
        <v>0.48954787072359857</v>
      </c>
      <c r="H62" s="28">
        <v>49620396800.720001</v>
      </c>
      <c r="I62" s="30">
        <f>+H62/C62</f>
        <v>0.48922057906689798</v>
      </c>
    </row>
    <row r="63" spans="2:9" ht="18" customHeight="1" x14ac:dyDescent="0.3">
      <c r="B63" s="27" t="s">
        <v>14</v>
      </c>
      <c r="C63" s="28">
        <v>96052600000</v>
      </c>
      <c r="D63" s="28">
        <v>51923147107.059998</v>
      </c>
      <c r="E63" s="29">
        <f t="shared" si="10"/>
        <v>0.54056992842525864</v>
      </c>
      <c r="F63" s="28">
        <v>51092939262.059998</v>
      </c>
      <c r="G63" s="29">
        <f t="shared" si="8"/>
        <v>0.53192666582747372</v>
      </c>
      <c r="H63" s="28">
        <v>51092939262.059998</v>
      </c>
      <c r="I63" s="30">
        <f t="shared" ref="I63:I64" si="11">+H63/C63</f>
        <v>0.53192666582747372</v>
      </c>
    </row>
    <row r="64" spans="2:9" ht="30" customHeight="1" x14ac:dyDescent="0.25">
      <c r="B64" s="34" t="s">
        <v>15</v>
      </c>
      <c r="C64" s="39">
        <v>4033300000</v>
      </c>
      <c r="D64" s="39">
        <v>3413217814.2800002</v>
      </c>
      <c r="E64" s="42">
        <f>+D64/C64</f>
        <v>0.84625934452681428</v>
      </c>
      <c r="F64" s="39">
        <v>3413217814.2800002</v>
      </c>
      <c r="G64" s="42">
        <f t="shared" si="8"/>
        <v>0.84625934452681428</v>
      </c>
      <c r="H64" s="39">
        <v>3413217814.2800002</v>
      </c>
      <c r="I64" s="43">
        <f t="shared" si="11"/>
        <v>0.84625934452681428</v>
      </c>
    </row>
    <row r="65" spans="2:9" ht="18" customHeight="1" x14ac:dyDescent="0.25">
      <c r="B65" s="17" t="s">
        <v>10</v>
      </c>
      <c r="C65" s="18">
        <v>83454348849</v>
      </c>
      <c r="D65" s="18">
        <v>49818199591.529999</v>
      </c>
      <c r="E65" s="19">
        <f>+D65/C65</f>
        <v>0.59695151036010929</v>
      </c>
      <c r="F65" s="18">
        <v>26217733924.849998</v>
      </c>
      <c r="G65" s="19">
        <f>+F65/C65</f>
        <v>0.31415659323263839</v>
      </c>
      <c r="H65" s="18">
        <v>26217733924.849998</v>
      </c>
      <c r="I65" s="19">
        <f>+H65/C65</f>
        <v>0.31415659323263839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298209104832.95996</v>
      </c>
      <c r="E67" s="22">
        <f>+D67/C67</f>
        <v>0.67377833789906005</v>
      </c>
      <c r="F67" s="21">
        <f>+F65+F60</f>
        <v>250730093920.70999</v>
      </c>
      <c r="G67" s="22">
        <f>+F67/C67</f>
        <v>0.56650351449798952</v>
      </c>
      <c r="H67" s="21">
        <f>+H65+H60</f>
        <v>248983154661.91</v>
      </c>
      <c r="I67" s="22">
        <f>+H67/C67</f>
        <v>0.56255645248301789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956786505534.00989</v>
      </c>
      <c r="E81" s="19">
        <f>+D81/C81</f>
        <v>0.6946855915500485</v>
      </c>
      <c r="F81" s="18">
        <f>+F82+F83+F84+F85+F86</f>
        <v>891269820509.13</v>
      </c>
      <c r="G81" s="19">
        <f>+F81/C81</f>
        <v>0.64711646632758879</v>
      </c>
      <c r="H81" s="18">
        <f>+H82+H83+H84+H85+H86</f>
        <v>883306292976.84985</v>
      </c>
      <c r="I81" s="19">
        <f>+H81/C81</f>
        <v>0.64133445769495301</v>
      </c>
    </row>
    <row r="82" spans="2:9" ht="18" customHeight="1" x14ac:dyDescent="0.3">
      <c r="B82" s="23" t="s">
        <v>8</v>
      </c>
      <c r="C82" s="24">
        <v>963337900000</v>
      </c>
      <c r="D82" s="24">
        <v>641067185791.31995</v>
      </c>
      <c r="E82" s="25">
        <f>+D82/C82</f>
        <v>0.66546451228724623</v>
      </c>
      <c r="F82" s="24">
        <v>638343443913.85999</v>
      </c>
      <c r="G82" s="25">
        <f t="shared" ref="G82:G86" si="12">+F82/C82</f>
        <v>0.66263711197686703</v>
      </c>
      <c r="H82" s="24">
        <v>634668487866.85999</v>
      </c>
      <c r="I82" s="26">
        <f t="shared" ref="I82" si="13">+H82/C82</f>
        <v>0.65882229679415705</v>
      </c>
    </row>
    <row r="83" spans="2:9" ht="18" customHeight="1" x14ac:dyDescent="0.3">
      <c r="B83" s="27" t="s">
        <v>13</v>
      </c>
      <c r="C83" s="28">
        <v>217476700000</v>
      </c>
      <c r="D83" s="28">
        <v>174502544501.22</v>
      </c>
      <c r="E83" s="29">
        <f t="shared" ref="E83:E84" si="14">+D83/C83</f>
        <v>0.80239650730961065</v>
      </c>
      <c r="F83" s="28">
        <v>141561024639.22</v>
      </c>
      <c r="G83" s="29">
        <f t="shared" si="12"/>
        <v>0.65092501697524374</v>
      </c>
      <c r="H83" s="28">
        <v>140893406581.79999</v>
      </c>
      <c r="I83" s="30">
        <f>+H83/C83</f>
        <v>0.6478551798045491</v>
      </c>
    </row>
    <row r="84" spans="2:9" ht="18" customHeight="1" x14ac:dyDescent="0.25">
      <c r="B84" s="27" t="s">
        <v>14</v>
      </c>
      <c r="C84" s="39">
        <v>79928700000</v>
      </c>
      <c r="D84" s="39">
        <v>50280099364.879997</v>
      </c>
      <c r="E84" s="42">
        <f t="shared" si="14"/>
        <v>0.62906189347355823</v>
      </c>
      <c r="F84" s="39">
        <v>33639226231.880001</v>
      </c>
      <c r="G84" s="42">
        <f t="shared" si="12"/>
        <v>0.42086542420782524</v>
      </c>
      <c r="H84" s="39">
        <v>33457220659.48</v>
      </c>
      <c r="I84" s="43">
        <f t="shared" ref="I84:I86" si="15">+H84/C84</f>
        <v>0.4185883250882349</v>
      </c>
    </row>
    <row r="85" spans="2:9" ht="18" customHeight="1" x14ac:dyDescent="0.25">
      <c r="B85" s="31" t="s">
        <v>9</v>
      </c>
      <c r="C85" s="39">
        <v>91595400000</v>
      </c>
      <c r="D85" s="39">
        <v>68315586029.589996</v>
      </c>
      <c r="E85" s="42">
        <f>+D85/C85</f>
        <v>0.74584079582151497</v>
      </c>
      <c r="F85" s="39">
        <v>55106588574.169998</v>
      </c>
      <c r="G85" s="42">
        <f t="shared" si="12"/>
        <v>0.60163052483170554</v>
      </c>
      <c r="H85" s="39">
        <v>51669350818.709999</v>
      </c>
      <c r="I85" s="43">
        <f t="shared" si="15"/>
        <v>0.56410421067771965</v>
      </c>
    </row>
    <row r="86" spans="2:9" ht="30" customHeight="1" x14ac:dyDescent="0.25">
      <c r="B86" s="34" t="s">
        <v>15</v>
      </c>
      <c r="C86" s="39">
        <v>24955600000</v>
      </c>
      <c r="D86" s="39">
        <v>22621089847</v>
      </c>
      <c r="E86" s="42">
        <f>+D86/C86</f>
        <v>0.90645345521646448</v>
      </c>
      <c r="F86" s="39">
        <v>22619537150</v>
      </c>
      <c r="G86" s="42">
        <f t="shared" si="12"/>
        <v>0.90639123683662182</v>
      </c>
      <c r="H86" s="39">
        <v>22617827050</v>
      </c>
      <c r="I86" s="43">
        <f t="shared" si="15"/>
        <v>0.90632271113497576</v>
      </c>
    </row>
    <row r="87" spans="2:9" ht="18" customHeight="1" x14ac:dyDescent="0.25">
      <c r="B87" s="17" t="s">
        <v>10</v>
      </c>
      <c r="C87" s="18">
        <v>2115927818</v>
      </c>
      <c r="D87" s="18">
        <v>1538244361</v>
      </c>
      <c r="E87" s="19">
        <f>+D87/C87</f>
        <v>0.72698338190665068</v>
      </c>
      <c r="F87" s="18">
        <v>334999453</v>
      </c>
      <c r="G87" s="19">
        <f>+F87/C87</f>
        <v>0.15832272261378247</v>
      </c>
      <c r="H87" s="18">
        <v>334999453</v>
      </c>
      <c r="I87" s="19">
        <f>+H87/C87</f>
        <v>0.15832272261378247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958324749895.00989</v>
      </c>
      <c r="E89" s="22">
        <f>+D89/C89</f>
        <v>0.69473513431238065</v>
      </c>
      <c r="F89" s="21">
        <f>+F87+F81</f>
        <v>891604819962.13</v>
      </c>
      <c r="G89" s="22">
        <f>+F89/C89</f>
        <v>0.64636668772023109</v>
      </c>
      <c r="H89" s="21">
        <f>+H87+H81</f>
        <v>883641292429.84985</v>
      </c>
      <c r="I89" s="22">
        <f>+H89/C89</f>
        <v>0.64059354832218762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82030618643</v>
      </c>
      <c r="D105" s="18">
        <f>+D106+D107+D108+D109</f>
        <v>60905214581.549995</v>
      </c>
      <c r="E105" s="19">
        <f>+D105/C105</f>
        <v>0.74246928267859991</v>
      </c>
      <c r="F105" s="18">
        <f>+F106+F107+F108+F109</f>
        <v>41455356918.349991</v>
      </c>
      <c r="G105" s="19">
        <f>+F105/C105</f>
        <v>0.50536443103964745</v>
      </c>
      <c r="H105" s="18">
        <f>+H106+H107+H108+H109</f>
        <v>41370525937.049995</v>
      </c>
      <c r="I105" s="19">
        <f>+H105/C105</f>
        <v>0.5043302930226079</v>
      </c>
    </row>
    <row r="106" spans="2:9" ht="18" customHeight="1" x14ac:dyDescent="0.3">
      <c r="B106" s="23" t="s">
        <v>8</v>
      </c>
      <c r="C106" s="24">
        <v>24014133333</v>
      </c>
      <c r="D106" s="24">
        <v>17221062592</v>
      </c>
      <c r="E106" s="25">
        <f>+D106/C106</f>
        <v>0.71712196951680018</v>
      </c>
      <c r="F106" s="24">
        <v>17221062382</v>
      </c>
      <c r="G106" s="25">
        <f t="shared" ref="G106:G109" si="16">+F106/C106</f>
        <v>0.7171219607719499</v>
      </c>
      <c r="H106" s="24">
        <v>17172988135</v>
      </c>
      <c r="I106" s="26">
        <f t="shared" ref="I106" si="17">+H106/C106</f>
        <v>0.71512004605225699</v>
      </c>
    </row>
    <row r="107" spans="2:9" ht="18" customHeight="1" x14ac:dyDescent="0.3">
      <c r="B107" s="27" t="s">
        <v>13</v>
      </c>
      <c r="C107" s="28">
        <v>11406258139</v>
      </c>
      <c r="D107" s="28">
        <v>9959205200.5599995</v>
      </c>
      <c r="E107" s="29">
        <f t="shared" ref="E107:E108" si="18">+D107/C107</f>
        <v>0.87313517537427354</v>
      </c>
      <c r="F107" s="28">
        <v>6397879619.4899998</v>
      </c>
      <c r="G107" s="29">
        <f t="shared" si="16"/>
        <v>0.56090959379698113</v>
      </c>
      <c r="H107" s="28">
        <v>6361122885.1899996</v>
      </c>
      <c r="I107" s="30">
        <f>+H107/C107</f>
        <v>0.55768708788381727</v>
      </c>
    </row>
    <row r="108" spans="2:9" ht="18" customHeight="1" x14ac:dyDescent="0.3">
      <c r="B108" s="27" t="s">
        <v>14</v>
      </c>
      <c r="C108" s="28">
        <v>46426818643</v>
      </c>
      <c r="D108" s="28">
        <v>33541538261.68</v>
      </c>
      <c r="E108" s="29">
        <f t="shared" si="18"/>
        <v>0.72246040633536335</v>
      </c>
      <c r="F108" s="28">
        <v>17653006389.549999</v>
      </c>
      <c r="G108" s="29">
        <f t="shared" si="16"/>
        <v>0.38023295382983624</v>
      </c>
      <c r="H108" s="28">
        <v>17653006389.549999</v>
      </c>
      <c r="I108" s="30">
        <f t="shared" ref="I108:I109" si="19">+H108/C108</f>
        <v>0.38023295382983624</v>
      </c>
    </row>
    <row r="109" spans="2:9" ht="30" customHeight="1" x14ac:dyDescent="0.25">
      <c r="B109" s="34" t="s">
        <v>15</v>
      </c>
      <c r="C109" s="39">
        <v>183408528</v>
      </c>
      <c r="D109" s="39">
        <v>183408527.31</v>
      </c>
      <c r="E109" s="40">
        <f>+D109/C109</f>
        <v>0.9999999962379067</v>
      </c>
      <c r="F109" s="39">
        <v>183408527.31</v>
      </c>
      <c r="G109" s="40">
        <f t="shared" si="16"/>
        <v>0.9999999962379067</v>
      </c>
      <c r="H109" s="39">
        <v>183408527.31</v>
      </c>
      <c r="I109" s="41">
        <f t="shared" si="19"/>
        <v>0.9999999962379067</v>
      </c>
    </row>
    <row r="110" spans="2:9" ht="18" customHeight="1" x14ac:dyDescent="0.25">
      <c r="B110" s="17" t="s">
        <v>10</v>
      </c>
      <c r="C110" s="18">
        <v>9171272524</v>
      </c>
      <c r="D110" s="18">
        <v>3641410682</v>
      </c>
      <c r="E110" s="19">
        <f>+D110/C110</f>
        <v>0.39704530341573785</v>
      </c>
      <c r="F110" s="18">
        <v>1028238066</v>
      </c>
      <c r="G110" s="19">
        <f>+F110/C110</f>
        <v>0.11211509235051491</v>
      </c>
      <c r="H110" s="18">
        <v>1028238066</v>
      </c>
      <c r="I110" s="19">
        <f>+H110/C110</f>
        <v>0.11211509235051491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91201891167</v>
      </c>
      <c r="D112" s="21">
        <f>+D110+D105</f>
        <v>64546625263.549995</v>
      </c>
      <c r="E112" s="22">
        <f>+D112/C112</f>
        <v>0.70773340813030416</v>
      </c>
      <c r="F112" s="21">
        <f>+F110+F105</f>
        <v>42483594984.349991</v>
      </c>
      <c r="G112" s="22">
        <f>+F112/C112</f>
        <v>0.46581923292092903</v>
      </c>
      <c r="H112" s="21">
        <f>+H110+H105</f>
        <v>42398764003.049995</v>
      </c>
      <c r="I112" s="22">
        <f>+H112/C112</f>
        <v>0.46488908794022177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743666190723.12</v>
      </c>
      <c r="E126" s="19">
        <f>+D126/C126</f>
        <v>0.88060919887458777</v>
      </c>
      <c r="F126" s="18">
        <f>+F127+F128+F129+F130</f>
        <v>482938770571.93994</v>
      </c>
      <c r="G126" s="19">
        <f>+F126/C126</f>
        <v>0.57186991847149027</v>
      </c>
      <c r="H126" s="18">
        <f>+H127+H128+H129+H130</f>
        <v>476644313969.12</v>
      </c>
      <c r="I126" s="19">
        <f>+H126/C126</f>
        <v>0.56441636410058327</v>
      </c>
    </row>
    <row r="127" spans="2:9" ht="18" customHeight="1" x14ac:dyDescent="0.3">
      <c r="B127" s="23" t="s">
        <v>8</v>
      </c>
      <c r="C127" s="24">
        <v>20819700000</v>
      </c>
      <c r="D127" s="24">
        <v>14972179178</v>
      </c>
      <c r="E127" s="25">
        <f>+D127/C127</f>
        <v>0.71913520262059494</v>
      </c>
      <c r="F127" s="24">
        <v>14953206862</v>
      </c>
      <c r="G127" s="25">
        <f t="shared" ref="G127:G130" si="20">+F127/C127</f>
        <v>0.71822393511914195</v>
      </c>
      <c r="H127" s="24">
        <v>14953206862</v>
      </c>
      <c r="I127" s="26">
        <f t="shared" ref="I127" si="21">+H127/C127</f>
        <v>0.71822393511914195</v>
      </c>
    </row>
    <row r="128" spans="2:9" ht="18" customHeight="1" x14ac:dyDescent="0.3">
      <c r="B128" s="27" t="s">
        <v>13</v>
      </c>
      <c r="C128" s="28">
        <v>90369378799</v>
      </c>
      <c r="D128" s="28">
        <v>70881323178.800003</v>
      </c>
      <c r="E128" s="29">
        <f t="shared" ref="E128:E129" si="22">+D128/C128</f>
        <v>0.78435111672566193</v>
      </c>
      <c r="F128" s="28">
        <v>32947112532.720001</v>
      </c>
      <c r="G128" s="29">
        <f t="shared" si="20"/>
        <v>0.36458270456855885</v>
      </c>
      <c r="H128" s="28">
        <v>32945228831.119999</v>
      </c>
      <c r="I128" s="30">
        <f>+H128/C128</f>
        <v>0.36456186010083053</v>
      </c>
    </row>
    <row r="129" spans="2:9" ht="18" customHeight="1" x14ac:dyDescent="0.3">
      <c r="B129" s="27" t="s">
        <v>14</v>
      </c>
      <c r="C129" s="28">
        <v>732067321201</v>
      </c>
      <c r="D129" s="28">
        <v>656595682681.31995</v>
      </c>
      <c r="E129" s="29">
        <f t="shared" si="22"/>
        <v>0.89690615011217223</v>
      </c>
      <c r="F129" s="28">
        <v>433821761292.21997</v>
      </c>
      <c r="G129" s="29">
        <f t="shared" si="20"/>
        <v>0.59259817878567445</v>
      </c>
      <c r="H129" s="28">
        <v>427529188391</v>
      </c>
      <c r="I129" s="30">
        <f t="shared" ref="I129:I130" si="23">+H129/C129</f>
        <v>0.58400255824780289</v>
      </c>
    </row>
    <row r="130" spans="2:9" ht="30" customHeight="1" x14ac:dyDescent="0.25">
      <c r="B130" s="34" t="s">
        <v>15</v>
      </c>
      <c r="C130" s="39">
        <v>1234200000</v>
      </c>
      <c r="D130" s="39">
        <v>1217005685</v>
      </c>
      <c r="E130" s="40">
        <f>+D130/C130</f>
        <v>0.98606845324906822</v>
      </c>
      <c r="F130" s="39">
        <v>1216689885</v>
      </c>
      <c r="G130" s="40">
        <f t="shared" si="20"/>
        <v>0.98581257899854158</v>
      </c>
      <c r="H130" s="39">
        <v>1216689885</v>
      </c>
      <c r="I130" s="41">
        <f t="shared" si="23"/>
        <v>0.98581257899854158</v>
      </c>
    </row>
    <row r="131" spans="2:9" ht="18" customHeight="1" x14ac:dyDescent="0.25">
      <c r="B131" s="17" t="s">
        <v>10</v>
      </c>
      <c r="C131" s="18">
        <v>379254440000</v>
      </c>
      <c r="D131" s="18">
        <v>238499806766.42001</v>
      </c>
      <c r="E131" s="19">
        <f>+D131/C131</f>
        <v>0.62886490337837575</v>
      </c>
      <c r="F131" s="18">
        <v>35962767130.050003</v>
      </c>
      <c r="G131" s="19">
        <f>+F131/C131</f>
        <v>9.4824907336747338E-2</v>
      </c>
      <c r="H131" s="18">
        <v>34195075153.93</v>
      </c>
      <c r="I131" s="19">
        <f>+H131/C131</f>
        <v>9.0163941532049041E-2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982165997489.54004</v>
      </c>
      <c r="E133" s="9">
        <f>+D133/C133</f>
        <v>0.80259038066421096</v>
      </c>
      <c r="F133" s="8">
        <f>+F126+F131</f>
        <v>518901537701.98993</v>
      </c>
      <c r="G133" s="9">
        <f>+F133/C133</f>
        <v>0.42402748999251505</v>
      </c>
      <c r="H133" s="8">
        <f>+H126+H131</f>
        <v>510839389123.04999</v>
      </c>
      <c r="I133" s="9">
        <f>+H133/C133</f>
        <v>0.4174393949928083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2TV4CCKVFCYA-94321226-93</_dlc_DocId>
    <_dlc_DocIdUrl xmlns="81cc8fc0-8d1e-4295-8f37-5d076116407c">
      <Url>https://www.minjusticia.gov.co/ministerio/_layouts/15/DocIdRedir.aspx?ID=2TV4CCKVFCYA-94321226-93</Url>
      <Description>2TV4CCKVFCYA-94321226-93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9177C3-DFBE-4E3F-8919-9DB4D0EF0D7F}"/>
</file>

<file path=customXml/itemProps2.xml><?xml version="1.0" encoding="utf-8"?>
<ds:datastoreItem xmlns:ds="http://schemas.openxmlformats.org/officeDocument/2006/customXml" ds:itemID="{32432126-EF28-44BC-B5DB-D0209EA805CF}"/>
</file>

<file path=customXml/itemProps3.xml><?xml version="1.0" encoding="utf-8"?>
<ds:datastoreItem xmlns:ds="http://schemas.openxmlformats.org/officeDocument/2006/customXml" ds:itemID="{38223108-4A56-4F84-8BAF-41F1F1CAF28C}"/>
</file>

<file path=customXml/itemProps4.xml><?xml version="1.0" encoding="utf-8"?>
<ds:datastoreItem xmlns:ds="http://schemas.openxmlformats.org/officeDocument/2006/customXml" ds:itemID="{229B5B26-2BCA-43BB-B04E-265DA0506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2020-11-04T21:55:34Z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ce4dff6e-b00d-4e6a-953a-86fb8ba68e57</vt:lpwstr>
  </property>
</Properties>
</file>