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RIANA\Documents\MINJUSTICIA\Informe  de gestion Minjusticia\2020\SeguimientoS\Presupuestal\INFORMES PARA PUBLICAR Y PARA HACIENDA\Vigencia\"/>
    </mc:Choice>
  </mc:AlternateContent>
  <bookViews>
    <workbookView xWindow="0" yWindow="0" windowWidth="20490" windowHeight="90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C17" i="1" l="1"/>
  <c r="H22" i="1" l="1"/>
  <c r="E87" i="1" l="1"/>
  <c r="E39" i="1"/>
  <c r="G39" i="1"/>
  <c r="D22" i="1"/>
  <c r="F21" i="1"/>
  <c r="H21" i="1"/>
  <c r="H20" i="1"/>
  <c r="H18" i="1"/>
  <c r="H17" i="1"/>
  <c r="I17" i="1" s="1"/>
  <c r="F20" i="1"/>
  <c r="F19" i="1"/>
  <c r="F18" i="1"/>
  <c r="F17" i="1"/>
  <c r="G17" i="1" s="1"/>
  <c r="D17" i="1"/>
  <c r="E17" i="1" s="1"/>
  <c r="D18" i="1"/>
  <c r="D19" i="1"/>
  <c r="D20" i="1"/>
  <c r="D21" i="1"/>
  <c r="C22" i="1"/>
  <c r="I22" i="1" s="1"/>
  <c r="C21" i="1"/>
  <c r="C19" i="1"/>
  <c r="C18" i="1"/>
  <c r="H126" i="1"/>
  <c r="H133" i="1" s="1"/>
  <c r="F126" i="1"/>
  <c r="F133" i="1" s="1"/>
  <c r="D126" i="1"/>
  <c r="D133" i="1" s="1"/>
  <c r="C126" i="1"/>
  <c r="C133" i="1" s="1"/>
  <c r="H105" i="1"/>
  <c r="F105" i="1"/>
  <c r="D105" i="1"/>
  <c r="D112" i="1" s="1"/>
  <c r="C105" i="1"/>
  <c r="C112" i="1" s="1"/>
  <c r="F60" i="1"/>
  <c r="D60" i="1"/>
  <c r="D67" i="1" s="1"/>
  <c r="C60" i="1"/>
  <c r="C67" i="1" s="1"/>
  <c r="H38" i="1"/>
  <c r="H45" i="1" s="1"/>
  <c r="F38" i="1"/>
  <c r="F45" i="1" s="1"/>
  <c r="D38" i="1"/>
  <c r="D45" i="1" s="1"/>
  <c r="C38" i="1"/>
  <c r="C45" i="1" s="1"/>
  <c r="I130" i="1"/>
  <c r="G130" i="1"/>
  <c r="E130" i="1"/>
  <c r="I129" i="1"/>
  <c r="I128" i="1"/>
  <c r="G128" i="1"/>
  <c r="G127" i="1"/>
  <c r="I109" i="1"/>
  <c r="G109" i="1"/>
  <c r="E109" i="1"/>
  <c r="I86" i="1"/>
  <c r="G86" i="1"/>
  <c r="E86" i="1"/>
  <c r="I64" i="1"/>
  <c r="G64" i="1"/>
  <c r="E64" i="1"/>
  <c r="I42" i="1"/>
  <c r="G42" i="1"/>
  <c r="E42" i="1"/>
  <c r="G60" i="1"/>
  <c r="E21" i="1"/>
  <c r="E127" i="1"/>
  <c r="E128" i="1"/>
  <c r="G131" i="1"/>
  <c r="I131" i="1"/>
  <c r="I106" i="1"/>
  <c r="I85" i="1"/>
  <c r="E85" i="1"/>
  <c r="G87" i="1"/>
  <c r="G106" i="1"/>
  <c r="I127" i="1"/>
  <c r="G85" i="1"/>
  <c r="E82" i="1"/>
  <c r="E131" i="1"/>
  <c r="G107" i="1"/>
  <c r="E110" i="1"/>
  <c r="G129" i="1"/>
  <c r="E108" i="1"/>
  <c r="E129" i="1"/>
  <c r="E106" i="1"/>
  <c r="G43" i="1"/>
  <c r="G65" i="1"/>
  <c r="I107" i="1"/>
  <c r="I82" i="1"/>
  <c r="E43" i="1"/>
  <c r="I110" i="1"/>
  <c r="G110" i="1"/>
  <c r="F22" i="1"/>
  <c r="G22" i="1" s="1"/>
  <c r="I43" i="1"/>
  <c r="I87" i="1"/>
  <c r="E63" i="1"/>
  <c r="I65" i="1"/>
  <c r="G63" i="1"/>
  <c r="E84" i="1"/>
  <c r="G108" i="1"/>
  <c r="I108" i="1"/>
  <c r="I84" i="1"/>
  <c r="G82" i="1"/>
  <c r="E107" i="1"/>
  <c r="E65" i="1"/>
  <c r="E105" i="1"/>
  <c r="G84" i="1"/>
  <c r="F112" i="1"/>
  <c r="G83" i="1"/>
  <c r="E83" i="1"/>
  <c r="D81" i="1"/>
  <c r="D89" i="1" s="1"/>
  <c r="H81" i="1"/>
  <c r="H89" i="1" s="1"/>
  <c r="F81" i="1"/>
  <c r="F89" i="1" s="1"/>
  <c r="I61" i="1"/>
  <c r="E40" i="1"/>
  <c r="G61" i="1"/>
  <c r="C81" i="1"/>
  <c r="C89" i="1" s="1"/>
  <c r="E61" i="1"/>
  <c r="I83" i="1"/>
  <c r="E41" i="1"/>
  <c r="I40" i="1"/>
  <c r="G62" i="1"/>
  <c r="I41" i="1"/>
  <c r="E62" i="1"/>
  <c r="G41" i="1"/>
  <c r="I62" i="1"/>
  <c r="F67" i="1"/>
  <c r="I39" i="1"/>
  <c r="C20" i="1"/>
  <c r="I63" i="1"/>
  <c r="H60" i="1"/>
  <c r="H19" i="1"/>
  <c r="I19" i="1" s="1"/>
  <c r="G105" i="1" l="1"/>
  <c r="G126" i="1"/>
  <c r="E126" i="1"/>
  <c r="E20" i="1"/>
  <c r="I20" i="1"/>
  <c r="E22" i="1"/>
  <c r="G112" i="1"/>
  <c r="G21" i="1"/>
  <c r="E112" i="1"/>
  <c r="I105" i="1"/>
  <c r="H112" i="1"/>
  <c r="I112" i="1" s="1"/>
  <c r="G20" i="1"/>
  <c r="C16" i="1"/>
  <c r="C24" i="1" s="1"/>
  <c r="E19" i="1"/>
  <c r="G19" i="1"/>
  <c r="I18" i="1"/>
  <c r="E81" i="1"/>
  <c r="G81" i="1"/>
  <c r="E60" i="1"/>
  <c r="D16" i="1"/>
  <c r="D24" i="1" s="1"/>
  <c r="I60" i="1"/>
  <c r="E18" i="1"/>
  <c r="E38" i="1"/>
  <c r="I126" i="1"/>
  <c r="I133" i="1"/>
  <c r="G133" i="1"/>
  <c r="E133" i="1"/>
  <c r="G18" i="1"/>
  <c r="I21" i="1"/>
  <c r="H16" i="1"/>
  <c r="H24" i="1" s="1"/>
  <c r="I81" i="1"/>
  <c r="I89" i="1"/>
  <c r="G89" i="1"/>
  <c r="E89" i="1"/>
  <c r="H67" i="1"/>
  <c r="I67" i="1" s="1"/>
  <c r="F16" i="1"/>
  <c r="F24" i="1" s="1"/>
  <c r="G67" i="1"/>
  <c r="E67" i="1"/>
  <c r="E45" i="1"/>
  <c r="G38" i="1"/>
  <c r="G45" i="1"/>
  <c r="I45" i="1"/>
  <c r="I38" i="1"/>
  <c r="G24" i="1" l="1"/>
  <c r="I24" i="1"/>
  <c r="E24" i="1"/>
  <c r="E16" i="1"/>
  <c r="G16" i="1"/>
  <c r="I16" i="1"/>
</calcChain>
</file>

<file path=xl/sharedStrings.xml><?xml version="1.0" encoding="utf-8"?>
<sst xmlns="http://schemas.openxmlformats.org/spreadsheetml/2006/main" count="99" uniqueCount="17">
  <si>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</si>
  <si>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</si>
  <si>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</si>
  <si>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</si>
  <si>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</si>
  <si>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</si>
  <si>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</si>
  <si>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</si>
  <si>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</si>
  <si>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</si>
  <si>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</si>
  <si>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</si>
  <si>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</si>
  <si>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</si>
  <si>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</si>
  <si>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</si>
  <si>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Ejecución Presupuestal a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</si>
</sst>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0" fillId="0" borderId="0" xfId="0" applyBorder="1"/>
    <xf numFmtId="0" fontId="4" fillId="0" borderId="0" xfId="2" applyFont="1" applyFill="1" applyBorder="1"/>
    <xf numFmtId="0" fontId="0" fillId="0" borderId="0" xfId="0" applyBorder="1" applyAlignment="1">
      <alignment wrapText="1"/>
    </xf>
    <xf numFmtId="0" fontId="5" fillId="0" borderId="0" xfId="2" applyFont="1" applyFill="1" applyBorder="1"/>
    <xf numFmtId="0" fontId="0" fillId="3" borderId="0" xfId="0" applyFill="1" applyBorder="1"/>
    <xf numFmtId="0" fontId="5" fillId="0" borderId="0" xfId="2" applyFont="1" applyFill="1" applyBorder="1" applyAlignment="1">
      <alignment horizontal="center"/>
    </xf>
    <xf numFmtId="0" fontId="7" fillId="4" borderId="0" xfId="2" applyFont="1" applyFill="1" applyBorder="1"/>
    <xf numFmtId="4" fontId="7" fillId="4" borderId="0" xfId="2" applyNumberFormat="1" applyFont="1" applyFill="1" applyBorder="1"/>
    <xf numFmtId="10" fontId="7" fillId="4" borderId="0" xfId="2" applyNumberFormat="1" applyFont="1" applyFill="1" applyBorder="1" applyAlignment="1">
      <alignment horizontal="center"/>
    </xf>
    <xf numFmtId="0" fontId="8" fillId="0" borderId="0" xfId="2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10" fontId="0" fillId="0" borderId="0" xfId="1" applyNumberFormat="1" applyFont="1"/>
    <xf numFmtId="0" fontId="9" fillId="2" borderId="0" xfId="2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6" fillId="6" borderId="0" xfId="2" applyFont="1" applyFill="1" applyBorder="1"/>
    <xf numFmtId="4" fontId="6" fillId="6" borderId="0" xfId="2" applyNumberFormat="1" applyFont="1" applyFill="1" applyBorder="1"/>
    <xf numFmtId="10" fontId="6" fillId="6" borderId="0" xfId="2" applyNumberFormat="1" applyFont="1" applyFill="1" applyBorder="1" applyAlignment="1">
      <alignment horizontal="center"/>
    </xf>
    <xf numFmtId="0" fontId="7" fillId="5" borderId="0" xfId="2" applyFont="1" applyFill="1" applyBorder="1"/>
    <xf numFmtId="4" fontId="7" fillId="5" borderId="0" xfId="2" applyNumberFormat="1" applyFont="1" applyFill="1" applyBorder="1"/>
    <xf numFmtId="10" fontId="7" fillId="5" borderId="0" xfId="2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left" vertical="center"/>
    </xf>
    <xf numFmtId="4" fontId="5" fillId="0" borderId="2" xfId="2" applyNumberFormat="1" applyFont="1" applyFill="1" applyBorder="1"/>
    <xf numFmtId="10" fontId="5" fillId="0" borderId="2" xfId="2" applyNumberFormat="1" applyFont="1" applyFill="1" applyBorder="1" applyAlignment="1">
      <alignment horizontal="center"/>
    </xf>
    <xf numFmtId="10" fontId="5" fillId="0" borderId="3" xfId="2" applyNumberFormat="1" applyFont="1" applyFill="1" applyBorder="1" applyAlignment="1">
      <alignment horizontal="center"/>
    </xf>
    <xf numFmtId="0" fontId="5" fillId="0" borderId="4" xfId="2" applyFont="1" applyFill="1" applyBorder="1" applyAlignment="1">
      <alignment horizontal="left" vertical="center"/>
    </xf>
    <xf numFmtId="4" fontId="5" fillId="0" borderId="5" xfId="2" applyNumberFormat="1" applyFont="1" applyFill="1" applyBorder="1"/>
    <xf numFmtId="10" fontId="5" fillId="0" borderId="5" xfId="2" applyNumberFormat="1" applyFont="1" applyFill="1" applyBorder="1" applyAlignment="1">
      <alignment horizontal="center"/>
    </xf>
    <xf numFmtId="10" fontId="5" fillId="0" borderId="6" xfId="2" applyNumberFormat="1" applyFont="1" applyFill="1" applyBorder="1" applyAlignment="1">
      <alignment horizontal="center"/>
    </xf>
    <xf numFmtId="0" fontId="5" fillId="0" borderId="4" xfId="2" applyFont="1" applyFill="1" applyBorder="1" applyAlignment="1">
      <alignment horizontal="left" vertical="center" wrapText="1"/>
    </xf>
    <xf numFmtId="10" fontId="5" fillId="0" borderId="5" xfId="1" applyNumberFormat="1" applyFont="1" applyFill="1" applyBorder="1" applyAlignment="1">
      <alignment horizontal="center"/>
    </xf>
    <xf numFmtId="10" fontId="5" fillId="0" borderId="6" xfId="1" applyNumberFormat="1" applyFont="1" applyFill="1" applyBorder="1" applyAlignment="1">
      <alignment horizontal="center"/>
    </xf>
    <xf numFmtId="0" fontId="5" fillId="0" borderId="7" xfId="2" applyFont="1" applyFill="1" applyBorder="1" applyAlignment="1">
      <alignment horizontal="left" vertical="center" wrapText="1"/>
    </xf>
    <xf numFmtId="0" fontId="6" fillId="0" borderId="0" xfId="2" applyFont="1" applyFill="1" applyBorder="1"/>
    <xf numFmtId="4" fontId="6" fillId="0" borderId="0" xfId="2" applyNumberFormat="1" applyFont="1" applyFill="1" applyBorder="1"/>
    <xf numFmtId="10" fontId="6" fillId="0" borderId="0" xfId="2" applyNumberFormat="1" applyFont="1" applyFill="1" applyBorder="1" applyAlignment="1">
      <alignment horizontal="center"/>
    </xf>
    <xf numFmtId="0" fontId="0" fillId="0" borderId="0" xfId="0" applyFill="1"/>
    <xf numFmtId="4" fontId="5" fillId="0" borderId="5" xfId="2" applyNumberFormat="1" applyFont="1" applyFill="1" applyBorder="1" applyAlignment="1">
      <alignment vertical="center"/>
    </xf>
    <xf numFmtId="10" fontId="5" fillId="0" borderId="5" xfId="1" applyNumberFormat="1" applyFont="1" applyFill="1" applyBorder="1" applyAlignment="1">
      <alignment horizontal="center" vertical="center"/>
    </xf>
    <xf numFmtId="10" fontId="5" fillId="0" borderId="6" xfId="1" applyNumberFormat="1" applyFont="1" applyFill="1" applyBorder="1" applyAlignment="1">
      <alignment horizontal="center" vertical="center"/>
    </xf>
    <xf numFmtId="10" fontId="5" fillId="0" borderId="5" xfId="2" applyNumberFormat="1" applyFont="1" applyFill="1" applyBorder="1" applyAlignment="1">
      <alignment horizontal="center" vertical="center"/>
    </xf>
    <xf numFmtId="10" fontId="5" fillId="0" borderId="6" xfId="2" applyNumberFormat="1" applyFont="1" applyFill="1" applyBorder="1" applyAlignment="1">
      <alignment horizontal="center" vertical="center"/>
    </xf>
    <xf numFmtId="9" fontId="5" fillId="0" borderId="5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49</xdr:row>
      <xdr:rowOff>114299</xdr:rowOff>
    </xdr:from>
    <xdr:to>
      <xdr:col>2</xdr:col>
      <xdr:colOff>914400</xdr:colOff>
      <xdr:row>55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72</xdr:row>
      <xdr:rowOff>28575</xdr:rowOff>
    </xdr:from>
    <xdr:to>
      <xdr:col>2</xdr:col>
      <xdr:colOff>1000125</xdr:colOff>
      <xdr:row>76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2</xdr:col>
      <xdr:colOff>933420</xdr:colOff>
      <xdr:row>99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2231350"/>
          <a:ext cx="4048095" cy="112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136071</xdr:colOff>
      <xdr:row>117</xdr:row>
      <xdr:rowOff>176893</xdr:rowOff>
    </xdr:from>
    <xdr:to>
      <xdr:col>2</xdr:col>
      <xdr:colOff>465935</xdr:colOff>
      <xdr:row>121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8071" y="24492857"/>
          <a:ext cx="3445900" cy="693964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29</xdr:row>
      <xdr:rowOff>134343</xdr:rowOff>
    </xdr:from>
    <xdr:to>
      <xdr:col>3</xdr:col>
      <xdr:colOff>9525</xdr:colOff>
      <xdr:row>33</xdr:row>
      <xdr:rowOff>136662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6116043"/>
          <a:ext cx="4210050" cy="878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238126</xdr:colOff>
      <xdr:row>1</xdr:row>
      <xdr:rowOff>95250</xdr:rowOff>
    </xdr:from>
    <xdr:to>
      <xdr:col>1</xdr:col>
      <xdr:colOff>1945822</xdr:colOff>
      <xdr:row>9</xdr:row>
      <xdr:rowOff>149679</xdr:rowOff>
    </xdr:to>
    <xdr:pic>
      <xdr:nvPicPr>
        <xdr:cNvPr id="10" name="Imagen 9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r="61419"/>
        <a:stretch/>
      </xdr:blipFill>
      <xdr:spPr>
        <a:xfrm>
          <a:off x="1000126" y="285750"/>
          <a:ext cx="1707696" cy="1687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33"/>
  <sheetViews>
    <sheetView showGridLines="0" tabSelected="1" zoomScale="70" zoomScaleNormal="70" workbookViewId="0">
      <selection activeCell="D29" sqref="D29"/>
    </sheetView>
  </sheetViews>
  <sheetFormatPr baseColWidth="10" defaultRowHeight="15" x14ac:dyDescent="0.25"/>
  <cols>
    <col min="2" max="2" width="46.7109375" bestFit="1" customWidth="1"/>
    <col min="3" max="4" width="31.7109375" customWidth="1"/>
    <col min="5" max="5" width="15.7109375" customWidth="1"/>
    <col min="6" max="6" width="31.7109375" customWidth="1"/>
    <col min="7" max="7" width="15.7109375" customWidth="1"/>
    <col min="8" max="8" width="31.7109375" customWidth="1"/>
    <col min="9" max="9" width="15.7109375" customWidth="1"/>
  </cols>
  <sheetData>
    <row r="8" spans="2:9" ht="24" x14ac:dyDescent="0.35">
      <c r="D8" s="45" t="s">
        <v>16</v>
      </c>
      <c r="E8" s="45"/>
      <c r="F8" s="45"/>
      <c r="G8" s="45"/>
      <c r="H8" s="45"/>
      <c r="I8" s="45"/>
    </row>
    <row r="12" spans="2:9" s="15" customFormat="1" ht="21" customHeight="1" x14ac:dyDescent="0.35">
      <c r="B12" s="46" t="s">
        <v>0</v>
      </c>
      <c r="C12" s="46"/>
      <c r="D12" s="46"/>
      <c r="E12" s="46"/>
      <c r="F12" s="46"/>
      <c r="G12" s="46"/>
      <c r="H12" s="46"/>
      <c r="I12" s="46"/>
    </row>
    <row r="13" spans="2:9" s="1" customFormat="1" ht="6" customHeight="1" x14ac:dyDescent="0.3">
      <c r="B13" s="2"/>
      <c r="C13" s="2"/>
      <c r="D13" s="2"/>
      <c r="E13" s="2"/>
      <c r="F13" s="2"/>
      <c r="G13" s="2"/>
      <c r="H13" s="2"/>
      <c r="I13" s="2"/>
    </row>
    <row r="14" spans="2:9" s="3" customFormat="1" ht="18" customHeight="1" x14ac:dyDescent="0.25"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4</v>
      </c>
      <c r="H14" s="11" t="s">
        <v>6</v>
      </c>
      <c r="I14" s="11" t="s">
        <v>4</v>
      </c>
    </row>
    <row r="15" spans="2:9" s="1" customFormat="1" ht="6" customHeight="1" x14ac:dyDescent="0.3">
      <c r="B15" s="4"/>
      <c r="C15" s="4"/>
      <c r="D15" s="4"/>
      <c r="E15" s="4"/>
      <c r="F15" s="4"/>
      <c r="G15" s="4"/>
      <c r="H15" s="4"/>
      <c r="I15" s="4"/>
    </row>
    <row r="16" spans="2:9" s="5" customFormat="1" ht="18" x14ac:dyDescent="0.25">
      <c r="B16" s="17" t="s">
        <v>7</v>
      </c>
      <c r="C16" s="18">
        <f>+C17+C18+C19+C20+C21</f>
        <v>2742719370643</v>
      </c>
      <c r="D16" s="18">
        <f>+D17+D18+D19+D20+D21</f>
        <v>1855129056475.2703</v>
      </c>
      <c r="E16" s="19">
        <f>+D16/C16</f>
        <v>0.67638310952693492</v>
      </c>
      <c r="F16" s="18">
        <f>+F17+F18+F19+F20+F21</f>
        <v>1448192308725.8999</v>
      </c>
      <c r="G16" s="19">
        <f>+F16/C16</f>
        <v>0.52801330104231092</v>
      </c>
      <c r="H16" s="18">
        <f>+H17+H18+H19+H20+H21</f>
        <v>1434595343270.6899</v>
      </c>
      <c r="I16" s="19">
        <f>+H16/C16</f>
        <v>0.52305582504212422</v>
      </c>
    </row>
    <row r="17" spans="2:9" s="1" customFormat="1" ht="18" customHeight="1" x14ac:dyDescent="0.3">
      <c r="B17" s="23" t="s">
        <v>8</v>
      </c>
      <c r="C17" s="24">
        <f>+C39+C61+C82+C106+C127</f>
        <v>1198712933333</v>
      </c>
      <c r="D17" s="24">
        <f t="shared" ref="C17:D19" si="0">+D39+D61+D82+D106+D127</f>
        <v>730255309272.52002</v>
      </c>
      <c r="E17" s="25">
        <f>+D17/C17</f>
        <v>0.6091994913595018</v>
      </c>
      <c r="F17" s="24">
        <f>+F39+F61+F82+F106+F127</f>
        <v>727407792525.45996</v>
      </c>
      <c r="G17" s="25">
        <f t="shared" ref="G17:G21" si="1">+F17/C17</f>
        <v>0.60682401290433696</v>
      </c>
      <c r="H17" s="24">
        <f>+H39+H61+H82+H106+H127</f>
        <v>722869746016.45996</v>
      </c>
      <c r="I17" s="26">
        <f t="shared" ref="I17:I21" si="2">+H17/C17</f>
        <v>0.60303824703595499</v>
      </c>
    </row>
    <row r="18" spans="2:9" s="1" customFormat="1" ht="18" customHeight="1" x14ac:dyDescent="0.3">
      <c r="B18" s="27" t="s">
        <v>13</v>
      </c>
      <c r="C18" s="28">
        <f t="shared" si="0"/>
        <v>439590073466</v>
      </c>
      <c r="D18" s="28">
        <f t="shared" si="0"/>
        <v>319935397337.87006</v>
      </c>
      <c r="E18" s="29">
        <f t="shared" ref="E18:E19" si="3">+D18/C18</f>
        <v>0.72780396248555279</v>
      </c>
      <c r="F18" s="28">
        <f>+F40+F62+F83+F107+F128</f>
        <v>210331331561.39001</v>
      </c>
      <c r="G18" s="29">
        <f t="shared" si="1"/>
        <v>0.4784715221228899</v>
      </c>
      <c r="H18" s="28">
        <f>+H40+H62+H83+H107+H128</f>
        <v>209328373668.11002</v>
      </c>
      <c r="I18" s="30">
        <f>+H18/C18</f>
        <v>0.47618994673295434</v>
      </c>
    </row>
    <row r="19" spans="2:9" s="1" customFormat="1" ht="18" customHeight="1" x14ac:dyDescent="0.3">
      <c r="B19" s="27" t="s">
        <v>14</v>
      </c>
      <c r="C19" s="28">
        <f t="shared" si="0"/>
        <v>982257863844</v>
      </c>
      <c r="D19" s="28">
        <f t="shared" si="0"/>
        <v>714860155830.53003</v>
      </c>
      <c r="E19" s="29">
        <f t="shared" si="3"/>
        <v>0.72777239271261518</v>
      </c>
      <c r="F19" s="28">
        <f>+F41+F63+F84+F108+F129</f>
        <v>435868501791.54999</v>
      </c>
      <c r="G19" s="29">
        <f t="shared" si="1"/>
        <v>0.44374142252810067</v>
      </c>
      <c r="H19" s="28">
        <f>+H41+H63+H84+H108+H129</f>
        <v>431972987317.79999</v>
      </c>
      <c r="I19" s="30">
        <f t="shared" si="2"/>
        <v>0.43977554491373866</v>
      </c>
    </row>
    <row r="20" spans="2:9" s="1" customFormat="1" ht="18" customHeight="1" x14ac:dyDescent="0.3">
      <c r="B20" s="31" t="s">
        <v>9</v>
      </c>
      <c r="C20" s="28">
        <f>+C85</f>
        <v>91595400000</v>
      </c>
      <c r="D20" s="28">
        <f>+D85</f>
        <v>64813498797.760002</v>
      </c>
      <c r="E20" s="32">
        <f>+D20/C20</f>
        <v>0.70760648239715096</v>
      </c>
      <c r="F20" s="28">
        <f>+F85</f>
        <v>49341482062.910004</v>
      </c>
      <c r="G20" s="32">
        <f t="shared" si="1"/>
        <v>0.53868952002949932</v>
      </c>
      <c r="H20" s="28">
        <f>+H85</f>
        <v>45184558683.730003</v>
      </c>
      <c r="I20" s="33">
        <f t="shared" si="2"/>
        <v>0.49330598134546061</v>
      </c>
    </row>
    <row r="21" spans="2:9" s="1" customFormat="1" ht="30" customHeight="1" x14ac:dyDescent="0.25">
      <c r="B21" s="34" t="s">
        <v>15</v>
      </c>
      <c r="C21" s="39">
        <f>+C42+C64+C86+C109+C130</f>
        <v>30563100000</v>
      </c>
      <c r="D21" s="39">
        <f>+D42+D64+D86+D109+D130</f>
        <v>25264695236.59</v>
      </c>
      <c r="E21" s="40">
        <f>+D21/C21</f>
        <v>0.82664046633325805</v>
      </c>
      <c r="F21" s="39">
        <f>+F42+F64+F86+F109+F130</f>
        <v>25243200784.59</v>
      </c>
      <c r="G21" s="40">
        <f t="shared" si="1"/>
        <v>0.82593718518703929</v>
      </c>
      <c r="H21" s="39">
        <f>+H42+H64+H86+H109+H130</f>
        <v>25239677584.59</v>
      </c>
      <c r="I21" s="41">
        <f t="shared" si="2"/>
        <v>0.82582190892252427</v>
      </c>
    </row>
    <row r="22" spans="2:9" s="5" customFormat="1" ht="18" x14ac:dyDescent="0.25">
      <c r="B22" s="17" t="s">
        <v>10</v>
      </c>
      <c r="C22" s="18">
        <f>+C43+C65+C87+C110+C131</f>
        <v>506953086874</v>
      </c>
      <c r="D22" s="18">
        <f>+D43+D65+D87+D110+D131</f>
        <v>285550056476.45001</v>
      </c>
      <c r="E22" s="19">
        <f>+D22/C22</f>
        <v>0.56326722110959682</v>
      </c>
      <c r="F22" s="18">
        <f>+F43+F65+F87+F110+F131</f>
        <v>63410796317.529999</v>
      </c>
      <c r="G22" s="19">
        <f>+F22/C22</f>
        <v>0.12508217813316197</v>
      </c>
      <c r="H22" s="18">
        <f>+H43+H65+H87+H110+H131</f>
        <v>63106173230.900002</v>
      </c>
      <c r="I22" s="19">
        <f>+H22/C22</f>
        <v>0.12448128804191431</v>
      </c>
    </row>
    <row r="23" spans="2:9" s="1" customFormat="1" ht="6" customHeight="1" x14ac:dyDescent="0.3">
      <c r="B23" s="4"/>
      <c r="C23" s="4"/>
      <c r="D23" s="4"/>
      <c r="E23" s="6"/>
      <c r="F23" s="4"/>
      <c r="G23" s="6"/>
      <c r="H23" s="4"/>
      <c r="I23" s="6"/>
    </row>
    <row r="24" spans="2:9" s="5" customFormat="1" ht="18" x14ac:dyDescent="0.25">
      <c r="B24" s="20" t="s">
        <v>11</v>
      </c>
      <c r="C24" s="21">
        <f>+C22+C16</f>
        <v>3249672457517</v>
      </c>
      <c r="D24" s="21">
        <f>+D22+D16</f>
        <v>2140679112951.7202</v>
      </c>
      <c r="E24" s="22">
        <f>+D24/C24</f>
        <v>0.65873688531285512</v>
      </c>
      <c r="F24" s="21">
        <f>+F22+F16</f>
        <v>1511603105043.4299</v>
      </c>
      <c r="G24" s="22">
        <f>+F24/C24</f>
        <v>0.46515552715069969</v>
      </c>
      <c r="H24" s="21">
        <f>+H22+H16</f>
        <v>1497701516501.5898</v>
      </c>
      <c r="I24" s="22">
        <f>+H24/C24</f>
        <v>0.46087768416080588</v>
      </c>
    </row>
    <row r="26" spans="2:9" x14ac:dyDescent="0.25">
      <c r="C26" s="16"/>
      <c r="D26" s="16"/>
      <c r="E26" s="16"/>
      <c r="F26" s="16"/>
      <c r="G26" s="16"/>
      <c r="H26" s="16"/>
      <c r="I26" s="16"/>
    </row>
    <row r="27" spans="2:9" x14ac:dyDescent="0.25">
      <c r="C27" s="16"/>
      <c r="D27" s="16"/>
      <c r="E27" s="16"/>
      <c r="F27" s="16"/>
      <c r="G27" s="16"/>
      <c r="H27" s="16"/>
      <c r="I27" s="16"/>
    </row>
    <row r="28" spans="2:9" x14ac:dyDescent="0.25">
      <c r="F28" s="16"/>
    </row>
    <row r="32" spans="2:9" ht="24" x14ac:dyDescent="0.35">
      <c r="B32" s="10"/>
      <c r="C32" s="10"/>
      <c r="D32" s="45" t="s">
        <v>16</v>
      </c>
      <c r="E32" s="45"/>
      <c r="F32" s="45"/>
      <c r="G32" s="45"/>
      <c r="H32" s="45"/>
      <c r="I32" s="45"/>
    </row>
    <row r="36" spans="2:9" ht="18" customHeight="1" x14ac:dyDescent="0.25">
      <c r="B36" s="11" t="s">
        <v>1</v>
      </c>
      <c r="C36" s="11" t="s">
        <v>2</v>
      </c>
      <c r="D36" s="11" t="s">
        <v>3</v>
      </c>
      <c r="E36" s="11" t="s">
        <v>4</v>
      </c>
      <c r="F36" s="11" t="s">
        <v>5</v>
      </c>
      <c r="G36" s="11" t="s">
        <v>4</v>
      </c>
      <c r="H36" s="11" t="s">
        <v>6</v>
      </c>
      <c r="I36" s="11" t="s">
        <v>4</v>
      </c>
    </row>
    <row r="37" spans="2:9" ht="6" customHeight="1" x14ac:dyDescent="0.3">
      <c r="B37" s="12"/>
      <c r="C37" s="12"/>
      <c r="D37" s="12"/>
      <c r="E37" s="12"/>
      <c r="F37" s="12"/>
      <c r="G37" s="12"/>
      <c r="H37" s="12"/>
      <c r="I37" s="12"/>
    </row>
    <row r="38" spans="2:9" ht="18" customHeight="1" x14ac:dyDescent="0.25">
      <c r="B38" s="17" t="s">
        <v>7</v>
      </c>
      <c r="C38" s="18">
        <f>+C39+C40+C41+C42</f>
        <v>79765900000</v>
      </c>
      <c r="D38" s="18">
        <f>+D39+D40+D41+D42</f>
        <v>46505739520.389999</v>
      </c>
      <c r="E38" s="19">
        <f>+D38/C38</f>
        <v>0.58302782919004237</v>
      </c>
      <c r="F38" s="18">
        <f>+F39+F40+F41+F42</f>
        <v>37915128923.239998</v>
      </c>
      <c r="G38" s="19">
        <f>+F38/C38</f>
        <v>0.47533004608786461</v>
      </c>
      <c r="H38" s="18">
        <f>+H39+H40+H41+H42</f>
        <v>37404084817.32</v>
      </c>
      <c r="I38" s="19">
        <f>+H38/C38</f>
        <v>0.46892324686764647</v>
      </c>
    </row>
    <row r="39" spans="2:9" ht="18" customHeight="1" x14ac:dyDescent="0.3">
      <c r="B39" s="23" t="s">
        <v>8</v>
      </c>
      <c r="C39" s="24">
        <v>32916600000</v>
      </c>
      <c r="D39" s="24">
        <v>23332901077</v>
      </c>
      <c r="E39" s="25">
        <f>+D39/C39</f>
        <v>0.7088490632993687</v>
      </c>
      <c r="F39" s="24">
        <v>23132060704</v>
      </c>
      <c r="G39" s="25">
        <f t="shared" ref="G39:G42" si="4">+F39/C39</f>
        <v>0.70274757125584053</v>
      </c>
      <c r="H39" s="24">
        <v>22637336304</v>
      </c>
      <c r="I39" s="26">
        <f t="shared" ref="I39" si="5">+H39/C39</f>
        <v>0.68771793879076215</v>
      </c>
    </row>
    <row r="40" spans="2:9" ht="18" customHeight="1" x14ac:dyDescent="0.3">
      <c r="B40" s="27" t="s">
        <v>13</v>
      </c>
      <c r="C40" s="28">
        <v>18795976000</v>
      </c>
      <c r="D40" s="28">
        <v>9042568852.7900009</v>
      </c>
      <c r="E40" s="29">
        <f t="shared" ref="E40:E41" si="6">+D40/C40</f>
        <v>0.48109067881284806</v>
      </c>
      <c r="F40" s="28">
        <v>5505409995</v>
      </c>
      <c r="G40" s="29">
        <f t="shared" si="4"/>
        <v>0.29290365102615579</v>
      </c>
      <c r="H40" s="28">
        <v>5489090289.0799999</v>
      </c>
      <c r="I40" s="30">
        <f>+H40/C40</f>
        <v>0.29203539571874321</v>
      </c>
    </row>
    <row r="41" spans="2:9" ht="18" customHeight="1" x14ac:dyDescent="0.3">
      <c r="B41" s="27" t="s">
        <v>14</v>
      </c>
      <c r="C41" s="28">
        <v>27782424000</v>
      </c>
      <c r="D41" s="28">
        <v>14036059190.6</v>
      </c>
      <c r="E41" s="29">
        <f t="shared" si="6"/>
        <v>0.50521362680952531</v>
      </c>
      <c r="F41" s="28">
        <v>9183447824.2399998</v>
      </c>
      <c r="G41" s="29">
        <f t="shared" si="4"/>
        <v>0.33054883275267843</v>
      </c>
      <c r="H41" s="28">
        <v>9183447824.2399998</v>
      </c>
      <c r="I41" s="30">
        <f t="shared" ref="I41:I42" si="7">+H41/C41</f>
        <v>0.33054883275267843</v>
      </c>
    </row>
    <row r="42" spans="2:9" ht="30" customHeight="1" x14ac:dyDescent="0.25">
      <c r="B42" s="34" t="s">
        <v>15</v>
      </c>
      <c r="C42" s="39">
        <v>270900000</v>
      </c>
      <c r="D42" s="39">
        <v>94210400</v>
      </c>
      <c r="E42" s="42">
        <f>+D42/C42</f>
        <v>0.34776818014027316</v>
      </c>
      <c r="F42" s="39">
        <v>94210400</v>
      </c>
      <c r="G42" s="44">
        <f t="shared" si="4"/>
        <v>0.34776818014027316</v>
      </c>
      <c r="H42" s="39">
        <v>94210400</v>
      </c>
      <c r="I42" s="43">
        <f t="shared" si="7"/>
        <v>0.34776818014027316</v>
      </c>
    </row>
    <row r="43" spans="2:9" ht="18" customHeight="1" x14ac:dyDescent="0.25">
      <c r="B43" s="17" t="s">
        <v>10</v>
      </c>
      <c r="C43" s="18">
        <v>32957097683</v>
      </c>
      <c r="D43" s="18">
        <v>18315891451.540001</v>
      </c>
      <c r="E43" s="19">
        <f>+D43/C43</f>
        <v>0.5557495270885987</v>
      </c>
      <c r="F43" s="18">
        <v>8041313182</v>
      </c>
      <c r="G43" s="19">
        <f>+F43/C43</f>
        <v>0.24399336553679263</v>
      </c>
      <c r="H43" s="18">
        <v>8041313182</v>
      </c>
      <c r="I43" s="19">
        <f>+H43/C43</f>
        <v>0.24399336553679263</v>
      </c>
    </row>
    <row r="44" spans="2:9" ht="6" customHeight="1" x14ac:dyDescent="0.3">
      <c r="B44" s="4"/>
      <c r="C44" s="4"/>
      <c r="D44" s="4"/>
      <c r="E44" s="6"/>
      <c r="F44" s="4"/>
      <c r="G44" s="6"/>
      <c r="H44" s="4"/>
      <c r="I44" s="6"/>
    </row>
    <row r="45" spans="2:9" ht="18" customHeight="1" x14ac:dyDescent="0.25">
      <c r="B45" s="20" t="s">
        <v>11</v>
      </c>
      <c r="C45" s="21">
        <f>+C43+C38</f>
        <v>112722997683</v>
      </c>
      <c r="D45" s="21">
        <f>+D43+D38</f>
        <v>64821630971.93</v>
      </c>
      <c r="E45" s="22">
        <f>+D45/C45</f>
        <v>0.57505240549245873</v>
      </c>
      <c r="F45" s="21">
        <f>+F43+F38</f>
        <v>45956442105.239998</v>
      </c>
      <c r="G45" s="22">
        <f>+F45/C45</f>
        <v>0.40769357673115525</v>
      </c>
      <c r="H45" s="21">
        <f>+H43+H38</f>
        <v>45445397999.32</v>
      </c>
      <c r="I45" s="22">
        <f>+H45/C45</f>
        <v>0.40315994902053354</v>
      </c>
    </row>
    <row r="47" spans="2:9" x14ac:dyDescent="0.25">
      <c r="E47" s="13"/>
    </row>
    <row r="48" spans="2:9" x14ac:dyDescent="0.25">
      <c r="E48" s="13"/>
    </row>
    <row r="49" spans="2:9" x14ac:dyDescent="0.25">
      <c r="E49" s="13"/>
    </row>
    <row r="53" spans="2:9" ht="24" x14ac:dyDescent="0.35">
      <c r="D53" s="45" t="s">
        <v>16</v>
      </c>
      <c r="E53" s="45"/>
      <c r="F53" s="45"/>
      <c r="G53" s="45"/>
      <c r="H53" s="45"/>
      <c r="I53" s="45"/>
    </row>
    <row r="57" spans="2:9" ht="16.5" x14ac:dyDescent="0.3">
      <c r="B57" s="2"/>
      <c r="C57" s="2"/>
      <c r="D57" s="2"/>
      <c r="E57" s="2"/>
      <c r="F57" s="2"/>
      <c r="G57" s="2"/>
      <c r="H57" s="2"/>
      <c r="I57" s="2"/>
    </row>
    <row r="58" spans="2:9" ht="21" customHeight="1" x14ac:dyDescent="0.25">
      <c r="B58" s="14" t="s">
        <v>1</v>
      </c>
      <c r="C58" s="14" t="s">
        <v>2</v>
      </c>
      <c r="D58" s="14" t="s">
        <v>3</v>
      </c>
      <c r="E58" s="14" t="s">
        <v>12</v>
      </c>
      <c r="F58" s="14" t="s">
        <v>5</v>
      </c>
      <c r="G58" s="14" t="s">
        <v>12</v>
      </c>
      <c r="H58" s="14" t="s">
        <v>6</v>
      </c>
      <c r="I58" s="14" t="s">
        <v>12</v>
      </c>
    </row>
    <row r="59" spans="2:9" ht="6" customHeight="1" x14ac:dyDescent="0.3">
      <c r="B59" s="4"/>
      <c r="C59" s="4"/>
      <c r="D59" s="4"/>
      <c r="E59" s="4"/>
      <c r="F59" s="4"/>
      <c r="G59" s="4"/>
      <c r="H59" s="4"/>
      <c r="I59" s="4"/>
    </row>
    <row r="60" spans="2:9" ht="18" customHeight="1" x14ac:dyDescent="0.25">
      <c r="B60" s="17" t="s">
        <v>7</v>
      </c>
      <c r="C60" s="18">
        <f>+C61+C62+C63+C64</f>
        <v>359137952000</v>
      </c>
      <c r="D60" s="18">
        <f>+D61+D62+D63+D64</f>
        <v>216983031120.09</v>
      </c>
      <c r="E60" s="19">
        <f>+D60/C60</f>
        <v>0.60417739175638552</v>
      </c>
      <c r="F60" s="18">
        <f>+F61+F62+F63+F64</f>
        <v>190703105945.16</v>
      </c>
      <c r="G60" s="19">
        <f>+F60/C60</f>
        <v>0.53100237633799285</v>
      </c>
      <c r="H60" s="18">
        <f>+H61+H62+H63+H64</f>
        <v>190700198566.16</v>
      </c>
      <c r="I60" s="19">
        <f>+H60/C60</f>
        <v>0.53099428090005929</v>
      </c>
    </row>
    <row r="61" spans="2:9" ht="18" customHeight="1" x14ac:dyDescent="0.3">
      <c r="B61" s="23" t="s">
        <v>8</v>
      </c>
      <c r="C61" s="24">
        <v>157624600000</v>
      </c>
      <c r="D61" s="24">
        <v>101599502717</v>
      </c>
      <c r="E61" s="25">
        <f>+D61/C61</f>
        <v>0.64456628417772355</v>
      </c>
      <c r="F61" s="24">
        <v>101599502717</v>
      </c>
      <c r="G61" s="25">
        <f t="shared" ref="G61:G64" si="8">+F61/C61</f>
        <v>0.64456628417772355</v>
      </c>
      <c r="H61" s="24">
        <v>101599502717</v>
      </c>
      <c r="I61" s="26">
        <f t="shared" ref="I61" si="9">+H61/C61</f>
        <v>0.64456628417772355</v>
      </c>
    </row>
    <row r="62" spans="2:9" ht="18" customHeight="1" x14ac:dyDescent="0.3">
      <c r="B62" s="27" t="s">
        <v>13</v>
      </c>
      <c r="C62" s="28">
        <v>101427452000</v>
      </c>
      <c r="D62" s="28">
        <v>69494656616.75</v>
      </c>
      <c r="E62" s="29">
        <f t="shared" ref="E62:E63" si="10">+D62/C62</f>
        <v>0.68516614828054634</v>
      </c>
      <c r="F62" s="28">
        <v>44014431441.820007</v>
      </c>
      <c r="G62" s="29">
        <f t="shared" si="8"/>
        <v>0.43394988806206042</v>
      </c>
      <c r="H62" s="28">
        <v>44011524062.820007</v>
      </c>
      <c r="I62" s="30">
        <f>+H62/C62</f>
        <v>0.43392122344569994</v>
      </c>
    </row>
    <row r="63" spans="2:9" ht="18" customHeight="1" x14ac:dyDescent="0.3">
      <c r="B63" s="27" t="s">
        <v>14</v>
      </c>
      <c r="C63" s="28">
        <v>96052600000</v>
      </c>
      <c r="D63" s="28">
        <v>43331824917.059998</v>
      </c>
      <c r="E63" s="29">
        <f t="shared" si="10"/>
        <v>0.45112599676697973</v>
      </c>
      <c r="F63" s="28">
        <v>42532124917.059998</v>
      </c>
      <c r="G63" s="29">
        <f t="shared" si="8"/>
        <v>0.44280035019416442</v>
      </c>
      <c r="H63" s="28">
        <v>42532124917.059998</v>
      </c>
      <c r="I63" s="30">
        <f t="shared" ref="I63:I64" si="11">+H63/C63</f>
        <v>0.44280035019416442</v>
      </c>
    </row>
    <row r="64" spans="2:9" ht="30" customHeight="1" x14ac:dyDescent="0.25">
      <c r="B64" s="34" t="s">
        <v>15</v>
      </c>
      <c r="C64" s="39">
        <v>4033300000</v>
      </c>
      <c r="D64" s="39">
        <v>2557046869.2800002</v>
      </c>
      <c r="E64" s="42">
        <f>+D64/C64</f>
        <v>0.63398380216696015</v>
      </c>
      <c r="F64" s="39">
        <v>2557046869.2800002</v>
      </c>
      <c r="G64" s="42">
        <f t="shared" si="8"/>
        <v>0.63398380216696015</v>
      </c>
      <c r="H64" s="39">
        <v>2557046869.2800002</v>
      </c>
      <c r="I64" s="43">
        <f t="shared" si="11"/>
        <v>0.63398380216696015</v>
      </c>
    </row>
    <row r="65" spans="2:9" ht="18" customHeight="1" x14ac:dyDescent="0.25">
      <c r="B65" s="17" t="s">
        <v>10</v>
      </c>
      <c r="C65" s="18">
        <v>83454348849</v>
      </c>
      <c r="D65" s="18">
        <v>48395026550.400002</v>
      </c>
      <c r="E65" s="19">
        <f>+D65/C65</f>
        <v>0.57989819845056401</v>
      </c>
      <c r="F65" s="18">
        <v>22883931676.900002</v>
      </c>
      <c r="G65" s="19">
        <f>+F65/C65</f>
        <v>0.27420897763285601</v>
      </c>
      <c r="H65" s="18">
        <v>22880345176.900002</v>
      </c>
      <c r="I65" s="19">
        <f>+H65/C65</f>
        <v>0.27416600204141628</v>
      </c>
    </row>
    <row r="66" spans="2:9" ht="6" customHeight="1" x14ac:dyDescent="0.3">
      <c r="B66" s="4"/>
      <c r="C66" s="4"/>
      <c r="D66" s="4"/>
      <c r="E66" s="6"/>
      <c r="F66" s="4"/>
      <c r="G66" s="6"/>
      <c r="H66" s="4"/>
      <c r="I66" s="6"/>
    </row>
    <row r="67" spans="2:9" ht="18" customHeight="1" x14ac:dyDescent="0.25">
      <c r="B67" s="20" t="s">
        <v>11</v>
      </c>
      <c r="C67" s="21">
        <f>+C65+C60</f>
        <v>442592300849</v>
      </c>
      <c r="D67" s="21">
        <f>+D65+D60</f>
        <v>265378057670.48999</v>
      </c>
      <c r="E67" s="22">
        <f>+D67/C67</f>
        <v>0.59959935399108877</v>
      </c>
      <c r="F67" s="21">
        <f>+F65+F60</f>
        <v>213587037622.06</v>
      </c>
      <c r="G67" s="22">
        <f>+F67/C67</f>
        <v>0.4825819093833037</v>
      </c>
      <c r="H67" s="21">
        <f>+H65+H60</f>
        <v>213580543743.06</v>
      </c>
      <c r="I67" s="22">
        <f>+H67/C67</f>
        <v>0.48256723701103793</v>
      </c>
    </row>
    <row r="75" spans="2:9" ht="24" x14ac:dyDescent="0.35">
      <c r="B75" s="10"/>
      <c r="C75" s="10"/>
      <c r="D75" s="45" t="s">
        <v>16</v>
      </c>
      <c r="E75" s="45"/>
      <c r="F75" s="45"/>
      <c r="G75" s="45"/>
      <c r="H75" s="45"/>
      <c r="I75" s="45"/>
    </row>
    <row r="79" spans="2:9" ht="18" customHeight="1" x14ac:dyDescent="0.25">
      <c r="B79" s="11" t="s">
        <v>1</v>
      </c>
      <c r="C79" s="11" t="s">
        <v>2</v>
      </c>
      <c r="D79" s="11" t="s">
        <v>3</v>
      </c>
      <c r="E79" s="11" t="s">
        <v>4</v>
      </c>
      <c r="F79" s="11" t="s">
        <v>5</v>
      </c>
      <c r="G79" s="11" t="s">
        <v>4</v>
      </c>
      <c r="H79" s="11" t="s">
        <v>6</v>
      </c>
      <c r="I79" s="11" t="s">
        <v>4</v>
      </c>
    </row>
    <row r="80" spans="2:9" ht="6" customHeight="1" x14ac:dyDescent="0.3">
      <c r="B80" s="12"/>
      <c r="C80" s="12"/>
      <c r="D80" s="12"/>
      <c r="E80" s="12"/>
      <c r="F80" s="12"/>
      <c r="G80" s="12"/>
      <c r="H80" s="12"/>
      <c r="I80" s="12"/>
    </row>
    <row r="81" spans="2:9" ht="18" customHeight="1" x14ac:dyDescent="0.25">
      <c r="B81" s="17" t="s">
        <v>7</v>
      </c>
      <c r="C81" s="18">
        <f>+C82+C83+C84+C85+C86</f>
        <v>1377294300000</v>
      </c>
      <c r="D81" s="18">
        <f>+D82+D83+D84+D85+D86</f>
        <v>871633511145.12</v>
      </c>
      <c r="E81" s="19">
        <f>+D81/C81</f>
        <v>0.63285930330585116</v>
      </c>
      <c r="F81" s="18">
        <f>+F82+F83+F84+F85+F86</f>
        <v>803192282908.47998</v>
      </c>
      <c r="G81" s="19">
        <f>+F81/C81</f>
        <v>0.58316678062813443</v>
      </c>
      <c r="H81" s="18">
        <f>+H82+H83+H84+H85+H86</f>
        <v>794320863386.96997</v>
      </c>
      <c r="I81" s="19">
        <f>+H81/C81</f>
        <v>0.57672558681682629</v>
      </c>
    </row>
    <row r="82" spans="2:9" ht="18" customHeight="1" x14ac:dyDescent="0.3">
      <c r="B82" s="23" t="s">
        <v>8</v>
      </c>
      <c r="C82" s="24">
        <v>963337900000</v>
      </c>
      <c r="D82" s="24">
        <v>576460375405.52002</v>
      </c>
      <c r="E82" s="25">
        <f>+D82/C82</f>
        <v>0.59839893707651282</v>
      </c>
      <c r="F82" s="24">
        <v>573825606874.45996</v>
      </c>
      <c r="G82" s="25">
        <f t="shared" ref="G82:G86" si="12">+F82/C82</f>
        <v>0.59566389620346083</v>
      </c>
      <c r="H82" s="24">
        <v>569947364757.45996</v>
      </c>
      <c r="I82" s="26">
        <f t="shared" ref="I82" si="13">+H82/C82</f>
        <v>0.59163805841902406</v>
      </c>
    </row>
    <row r="83" spans="2:9" ht="18" customHeight="1" x14ac:dyDescent="0.3">
      <c r="B83" s="27" t="s">
        <v>13</v>
      </c>
      <c r="C83" s="28">
        <v>217476700000</v>
      </c>
      <c r="D83" s="28">
        <v>163077874453.97003</v>
      </c>
      <c r="E83" s="29">
        <f t="shared" ref="E83:E84" si="14">+D83/C83</f>
        <v>0.74986366104493052</v>
      </c>
      <c r="F83" s="28">
        <v>130669642168.14</v>
      </c>
      <c r="G83" s="29">
        <f t="shared" si="12"/>
        <v>0.60084433030361417</v>
      </c>
      <c r="H83" s="28">
        <v>129891147176.81</v>
      </c>
      <c r="I83" s="30">
        <f>+H83/C83</f>
        <v>0.59726465950977736</v>
      </c>
    </row>
    <row r="84" spans="2:9" ht="18" customHeight="1" x14ac:dyDescent="0.25">
      <c r="B84" s="27" t="s">
        <v>14</v>
      </c>
      <c r="C84" s="39">
        <v>79928700000</v>
      </c>
      <c r="D84" s="39">
        <v>44677906113.869995</v>
      </c>
      <c r="E84" s="42">
        <f t="shared" si="14"/>
        <v>0.55897201022749021</v>
      </c>
      <c r="F84" s="39">
        <v>26773189880.970001</v>
      </c>
      <c r="G84" s="42">
        <f t="shared" si="12"/>
        <v>0.33496340965097643</v>
      </c>
      <c r="H84" s="39">
        <v>26718954046.970001</v>
      </c>
      <c r="I84" s="43">
        <f t="shared" ref="I84:I86" si="15">+H84/C84</f>
        <v>0.33428485696589588</v>
      </c>
    </row>
    <row r="85" spans="2:9" ht="18" customHeight="1" x14ac:dyDescent="0.25">
      <c r="B85" s="31" t="s">
        <v>9</v>
      </c>
      <c r="C85" s="39">
        <v>91595400000</v>
      </c>
      <c r="D85" s="39">
        <v>64813498797.760002</v>
      </c>
      <c r="E85" s="42">
        <f>+D85/C85</f>
        <v>0.70760648239715096</v>
      </c>
      <c r="F85" s="39">
        <v>49341482062.910004</v>
      </c>
      <c r="G85" s="42">
        <f t="shared" si="12"/>
        <v>0.53868952002949932</v>
      </c>
      <c r="H85" s="39">
        <v>45184558683.730003</v>
      </c>
      <c r="I85" s="43">
        <f t="shared" si="15"/>
        <v>0.49330598134546061</v>
      </c>
    </row>
    <row r="86" spans="2:9" ht="30" customHeight="1" x14ac:dyDescent="0.25">
      <c r="B86" s="34" t="s">
        <v>15</v>
      </c>
      <c r="C86" s="39">
        <v>24955600000</v>
      </c>
      <c r="D86" s="39">
        <v>22603856374</v>
      </c>
      <c r="E86" s="42">
        <f>+D86/C86</f>
        <v>0.90576288985237785</v>
      </c>
      <c r="F86" s="39">
        <v>22582361922</v>
      </c>
      <c r="G86" s="42">
        <f t="shared" si="12"/>
        <v>0.90490158208979143</v>
      </c>
      <c r="H86" s="39">
        <v>22578838722</v>
      </c>
      <c r="I86" s="43">
        <f t="shared" si="15"/>
        <v>0.90476040335636088</v>
      </c>
    </row>
    <row r="87" spans="2:9" ht="18" customHeight="1" x14ac:dyDescent="0.25">
      <c r="B87" s="17" t="s">
        <v>10</v>
      </c>
      <c r="C87" s="18">
        <v>2115927818</v>
      </c>
      <c r="D87" s="18">
        <v>839283341</v>
      </c>
      <c r="E87" s="19">
        <f>+D87/C87</f>
        <v>0.39665027032599842</v>
      </c>
      <c r="F87" s="18">
        <v>334999453</v>
      </c>
      <c r="G87" s="19">
        <f>+F87/C87</f>
        <v>0.15832272261378247</v>
      </c>
      <c r="H87" s="18">
        <v>334999453</v>
      </c>
      <c r="I87" s="19">
        <f>+H87/C87</f>
        <v>0.15832272261378247</v>
      </c>
    </row>
    <row r="88" spans="2:9" ht="6" customHeight="1" x14ac:dyDescent="0.3">
      <c r="B88" s="4"/>
      <c r="C88" s="4"/>
      <c r="D88" s="4"/>
      <c r="E88" s="6"/>
      <c r="F88" s="4"/>
      <c r="G88" s="6"/>
      <c r="H88" s="4"/>
      <c r="I88" s="6"/>
    </row>
    <row r="89" spans="2:9" ht="18" customHeight="1" x14ac:dyDescent="0.25">
      <c r="B89" s="20" t="s">
        <v>11</v>
      </c>
      <c r="C89" s="21">
        <f>+C87+C81</f>
        <v>1379410227818</v>
      </c>
      <c r="D89" s="21">
        <f>+D87+D81</f>
        <v>872472794486.12</v>
      </c>
      <c r="E89" s="22">
        <f>+D89/C89</f>
        <v>0.63249697362780066</v>
      </c>
      <c r="F89" s="21">
        <f>+F87+F81</f>
        <v>803527282361.47998</v>
      </c>
      <c r="G89" s="22">
        <f>+F89/C89</f>
        <v>0.58251509678344771</v>
      </c>
      <c r="H89" s="21">
        <f>+H87+H81</f>
        <v>794655862839.96997</v>
      </c>
      <c r="I89" s="22">
        <f>+H89/C89</f>
        <v>0.57608378335499566</v>
      </c>
    </row>
    <row r="98" spans="2:9" ht="24" x14ac:dyDescent="0.35">
      <c r="D98" s="45" t="s">
        <v>16</v>
      </c>
      <c r="E98" s="45"/>
      <c r="F98" s="45"/>
      <c r="G98" s="45"/>
      <c r="H98" s="45"/>
      <c r="I98" s="45"/>
    </row>
    <row r="102" spans="2:9" ht="16.5" x14ac:dyDescent="0.3">
      <c r="B102" s="2"/>
      <c r="C102" s="2"/>
      <c r="D102" s="2"/>
      <c r="E102" s="2"/>
      <c r="F102" s="2"/>
      <c r="G102" s="2"/>
      <c r="H102" s="2"/>
      <c r="I102" s="2"/>
    </row>
    <row r="103" spans="2:9" ht="23.25" customHeight="1" x14ac:dyDescent="0.25">
      <c r="B103" s="14" t="s">
        <v>1</v>
      </c>
      <c r="C103" s="11" t="s">
        <v>2</v>
      </c>
      <c r="D103" s="11" t="s">
        <v>3</v>
      </c>
      <c r="E103" s="11" t="s">
        <v>4</v>
      </c>
      <c r="F103" s="11" t="s">
        <v>5</v>
      </c>
      <c r="G103" s="11" t="s">
        <v>4</v>
      </c>
      <c r="H103" s="11" t="s">
        <v>6</v>
      </c>
      <c r="I103" s="11" t="s">
        <v>4</v>
      </c>
    </row>
    <row r="104" spans="2:9" ht="6" customHeight="1" x14ac:dyDescent="0.3">
      <c r="B104" s="4"/>
      <c r="C104" s="4"/>
      <c r="D104" s="4"/>
      <c r="E104" s="4"/>
      <c r="F104" s="4"/>
      <c r="G104" s="4"/>
      <c r="H104" s="4"/>
      <c r="I104" s="4"/>
    </row>
    <row r="105" spans="2:9" ht="18" customHeight="1" x14ac:dyDescent="0.25">
      <c r="B105" s="17" t="s">
        <v>7</v>
      </c>
      <c r="C105" s="18">
        <f>+C106+C107+C108+C109</f>
        <v>82030618643</v>
      </c>
      <c r="D105" s="18">
        <f>+D106+D107+D108+D109</f>
        <v>49817598386.089996</v>
      </c>
      <c r="E105" s="19">
        <f>+D105/C105</f>
        <v>0.60730492114045675</v>
      </c>
      <c r="F105" s="18">
        <f>+F106+F107+F108+F109</f>
        <v>35423645865.419998</v>
      </c>
      <c r="G105" s="19">
        <f>+F105/C105</f>
        <v>0.4318344351343355</v>
      </c>
      <c r="H105" s="18">
        <f>+H106+H107+H108+H109</f>
        <v>35348209752.419998</v>
      </c>
      <c r="I105" s="19">
        <f>+H105/C105</f>
        <v>0.43091482591709557</v>
      </c>
    </row>
    <row r="106" spans="2:9" ht="18" customHeight="1" x14ac:dyDescent="0.3">
      <c r="B106" s="23" t="s">
        <v>8</v>
      </c>
      <c r="C106" s="24">
        <v>24014133333</v>
      </c>
      <c r="D106" s="24">
        <v>15332744067</v>
      </c>
      <c r="E106" s="25">
        <f>+D106/C106</f>
        <v>0.63848833744626066</v>
      </c>
      <c r="F106" s="24">
        <v>15332743857</v>
      </c>
      <c r="G106" s="25">
        <f t="shared" ref="G106:G109" si="16">+F106/C106</f>
        <v>0.63848832870141037</v>
      </c>
      <c r="H106" s="24">
        <v>15310804796</v>
      </c>
      <c r="I106" s="26">
        <f t="shared" ref="I106" si="17">+H106/C106</f>
        <v>0.63757473916245955</v>
      </c>
    </row>
    <row r="107" spans="2:9" ht="18" customHeight="1" x14ac:dyDescent="0.3">
      <c r="B107" s="27" t="s">
        <v>13</v>
      </c>
      <c r="C107" s="28">
        <v>11520566667</v>
      </c>
      <c r="D107" s="28">
        <v>9884386204.1000004</v>
      </c>
      <c r="E107" s="29">
        <f t="shared" ref="E107:E108" si="18">+D107/C107</f>
        <v>0.85797743199674859</v>
      </c>
      <c r="F107" s="28">
        <v>6033907133.2799997</v>
      </c>
      <c r="G107" s="29">
        <f t="shared" si="16"/>
        <v>0.52375089765018068</v>
      </c>
      <c r="H107" s="28">
        <v>5985410081.2799997</v>
      </c>
      <c r="I107" s="30">
        <f>+H107/C107</f>
        <v>0.51954129117839853</v>
      </c>
    </row>
    <row r="108" spans="2:9" ht="18" customHeight="1" x14ac:dyDescent="0.3">
      <c r="B108" s="27" t="s">
        <v>14</v>
      </c>
      <c r="C108" s="28">
        <v>46426818643</v>
      </c>
      <c r="D108" s="28">
        <v>24592177626.68</v>
      </c>
      <c r="E108" s="29">
        <f t="shared" si="18"/>
        <v>0.52969766926702577</v>
      </c>
      <c r="F108" s="28">
        <v>14048704386.83</v>
      </c>
      <c r="G108" s="29">
        <f t="shared" si="16"/>
        <v>0.30259890290691266</v>
      </c>
      <c r="H108" s="28">
        <v>14043704386.83</v>
      </c>
      <c r="I108" s="30">
        <f t="shared" ref="I108:I109" si="19">+H108/C108</f>
        <v>0.30249120653343409</v>
      </c>
    </row>
    <row r="109" spans="2:9" ht="30" customHeight="1" x14ac:dyDescent="0.25">
      <c r="B109" s="34" t="s">
        <v>15</v>
      </c>
      <c r="C109" s="39">
        <v>69100000</v>
      </c>
      <c r="D109" s="39">
        <v>8290488.3099999996</v>
      </c>
      <c r="E109" s="40">
        <f>+D109/C109</f>
        <v>0.11997812315484804</v>
      </c>
      <c r="F109" s="39">
        <v>8290488.3099999996</v>
      </c>
      <c r="G109" s="40">
        <f t="shared" si="16"/>
        <v>0.11997812315484804</v>
      </c>
      <c r="H109" s="39">
        <v>8290488.3099999996</v>
      </c>
      <c r="I109" s="41">
        <f t="shared" si="19"/>
        <v>0.11997812315484804</v>
      </c>
    </row>
    <row r="110" spans="2:9" ht="18" customHeight="1" x14ac:dyDescent="0.25">
      <c r="B110" s="17" t="s">
        <v>10</v>
      </c>
      <c r="C110" s="18">
        <v>9171272524</v>
      </c>
      <c r="D110" s="18">
        <v>2792617618</v>
      </c>
      <c r="E110" s="19">
        <f>+D110/C110</f>
        <v>0.30449619839472564</v>
      </c>
      <c r="F110" s="18">
        <v>654503327</v>
      </c>
      <c r="G110" s="19">
        <f>+F110/C110</f>
        <v>7.1364505338517847E-2</v>
      </c>
      <c r="H110" s="18">
        <v>654503327</v>
      </c>
      <c r="I110" s="19">
        <f>+H110/C110</f>
        <v>7.1364505338517847E-2</v>
      </c>
    </row>
    <row r="111" spans="2:9" ht="6" customHeight="1" x14ac:dyDescent="0.3">
      <c r="B111" s="4"/>
      <c r="C111" s="4"/>
      <c r="D111" s="4"/>
      <c r="E111" s="6"/>
      <c r="F111" s="4"/>
      <c r="G111" s="6"/>
      <c r="H111" s="4"/>
      <c r="I111" s="6"/>
    </row>
    <row r="112" spans="2:9" ht="18" customHeight="1" x14ac:dyDescent="0.25">
      <c r="B112" s="20" t="s">
        <v>11</v>
      </c>
      <c r="C112" s="21">
        <f>+C110+C105</f>
        <v>91201891167</v>
      </c>
      <c r="D112" s="21">
        <f>+D110+D105</f>
        <v>52610216004.089996</v>
      </c>
      <c r="E112" s="22">
        <f>+D112/C112</f>
        <v>0.57685444162287491</v>
      </c>
      <c r="F112" s="21">
        <f>+F110+F105</f>
        <v>36078149192.419998</v>
      </c>
      <c r="G112" s="22">
        <f>+F112/C112</f>
        <v>0.39558553809325309</v>
      </c>
      <c r="H112" s="21">
        <f>+H110+H105</f>
        <v>36002713079.419998</v>
      </c>
      <c r="I112" s="22">
        <f>+H112/C112</f>
        <v>0.39475840488324243</v>
      </c>
    </row>
    <row r="115" spans="2:9" x14ac:dyDescent="0.25">
      <c r="F115" s="16"/>
    </row>
    <row r="119" spans="2:9" ht="24" x14ac:dyDescent="0.35">
      <c r="D119" s="45" t="s">
        <v>16</v>
      </c>
      <c r="E119" s="45"/>
      <c r="F119" s="45"/>
      <c r="G119" s="45"/>
      <c r="H119" s="45"/>
      <c r="I119" s="45"/>
    </row>
    <row r="123" spans="2:9" ht="16.5" x14ac:dyDescent="0.3">
      <c r="B123" s="2"/>
      <c r="C123" s="2"/>
      <c r="D123" s="2"/>
      <c r="E123" s="2"/>
      <c r="F123" s="2"/>
      <c r="G123" s="2"/>
      <c r="H123" s="2"/>
      <c r="I123" s="2"/>
    </row>
    <row r="124" spans="2:9" ht="18" customHeight="1" x14ac:dyDescent="0.25">
      <c r="B124" s="14" t="s">
        <v>1</v>
      </c>
      <c r="C124" s="11" t="s">
        <v>2</v>
      </c>
      <c r="D124" s="11" t="s">
        <v>3</v>
      </c>
      <c r="E124" s="11" t="s">
        <v>4</v>
      </c>
      <c r="F124" s="11" t="s">
        <v>5</v>
      </c>
      <c r="G124" s="11" t="s">
        <v>4</v>
      </c>
      <c r="H124" s="11" t="s">
        <v>6</v>
      </c>
      <c r="I124" s="11" t="s">
        <v>4</v>
      </c>
    </row>
    <row r="125" spans="2:9" ht="6" customHeight="1" x14ac:dyDescent="0.3">
      <c r="B125" s="4"/>
      <c r="C125" s="4"/>
      <c r="D125" s="4"/>
      <c r="E125" s="4"/>
      <c r="F125" s="4"/>
      <c r="G125" s="4"/>
      <c r="H125" s="4"/>
      <c r="I125" s="4"/>
    </row>
    <row r="126" spans="2:9" ht="18" customHeight="1" x14ac:dyDescent="0.25">
      <c r="B126" s="17" t="s">
        <v>7</v>
      </c>
      <c r="C126" s="18">
        <f>+C127+C128+C129+C130</f>
        <v>844490600000</v>
      </c>
      <c r="D126" s="18">
        <f>+D127+D128+D129+D130</f>
        <v>670189176303.58008</v>
      </c>
      <c r="E126" s="19">
        <f>+D126/C126</f>
        <v>0.79360170060339341</v>
      </c>
      <c r="F126" s="18">
        <f>+F127+F128+F129+F130</f>
        <v>380958145083.60004</v>
      </c>
      <c r="G126" s="19">
        <f>+F126/C126</f>
        <v>0.45110998877145586</v>
      </c>
      <c r="H126" s="18">
        <f>+H127+H128+H129+H130</f>
        <v>376821986747.82001</v>
      </c>
      <c r="I126" s="19">
        <f>+H126/C126</f>
        <v>0.44621217423594767</v>
      </c>
    </row>
    <row r="127" spans="2:9" ht="18" customHeight="1" x14ac:dyDescent="0.3">
      <c r="B127" s="23" t="s">
        <v>8</v>
      </c>
      <c r="C127" s="24">
        <v>20819700000</v>
      </c>
      <c r="D127" s="24">
        <v>13529786006</v>
      </c>
      <c r="E127" s="25">
        <f>+D127/C127</f>
        <v>0.64985499339567809</v>
      </c>
      <c r="F127" s="24">
        <v>13517878373</v>
      </c>
      <c r="G127" s="25">
        <f t="shared" ref="G127:G130" si="20">+F127/C127</f>
        <v>0.6492830527337089</v>
      </c>
      <c r="H127" s="24">
        <v>13374737442</v>
      </c>
      <c r="I127" s="26">
        <f t="shared" ref="I127" si="21">+H127/C127</f>
        <v>0.64240778887303851</v>
      </c>
    </row>
    <row r="128" spans="2:9" ht="18" customHeight="1" x14ac:dyDescent="0.3">
      <c r="B128" s="27" t="s">
        <v>13</v>
      </c>
      <c r="C128" s="28">
        <v>90369378799</v>
      </c>
      <c r="D128" s="28">
        <v>68435911210.260002</v>
      </c>
      <c r="E128" s="29">
        <f t="shared" ref="E128:E129" si="22">+D128/C128</f>
        <v>0.75729093327592167</v>
      </c>
      <c r="F128" s="28">
        <v>24107940823.150002</v>
      </c>
      <c r="G128" s="29">
        <f t="shared" si="20"/>
        <v>0.26677112472766906</v>
      </c>
      <c r="H128" s="28">
        <v>23951202058.119999</v>
      </c>
      <c r="I128" s="30">
        <f>+H128/C128</f>
        <v>0.26503670132990931</v>
      </c>
    </row>
    <row r="129" spans="2:9" ht="18" customHeight="1" x14ac:dyDescent="0.3">
      <c r="B129" s="27" t="s">
        <v>14</v>
      </c>
      <c r="C129" s="28">
        <v>732067321201</v>
      </c>
      <c r="D129" s="28">
        <v>588222187982.32007</v>
      </c>
      <c r="E129" s="29">
        <f t="shared" si="22"/>
        <v>0.80350832627975599</v>
      </c>
      <c r="F129" s="28">
        <v>343331034782.45001</v>
      </c>
      <c r="G129" s="29">
        <f t="shared" si="20"/>
        <v>0.4689883359623197</v>
      </c>
      <c r="H129" s="28">
        <v>339494756142.70001</v>
      </c>
      <c r="I129" s="30">
        <f t="shared" ref="I129:I130" si="23">+H129/C129</f>
        <v>0.46374800009613687</v>
      </c>
    </row>
    <row r="130" spans="2:9" ht="30" customHeight="1" x14ac:dyDescent="0.25">
      <c r="B130" s="34" t="s">
        <v>15</v>
      </c>
      <c r="C130" s="39">
        <v>1234200000</v>
      </c>
      <c r="D130" s="39">
        <v>1291105</v>
      </c>
      <c r="E130" s="40">
        <f>+D130/C130</f>
        <v>1.0461067898233673E-3</v>
      </c>
      <c r="F130" s="39">
        <v>1291105</v>
      </c>
      <c r="G130" s="40">
        <f t="shared" si="20"/>
        <v>1.0461067898233673E-3</v>
      </c>
      <c r="H130" s="39">
        <v>1291105</v>
      </c>
      <c r="I130" s="41">
        <f t="shared" si="23"/>
        <v>1.0461067898233673E-3</v>
      </c>
    </row>
    <row r="131" spans="2:9" ht="18" customHeight="1" x14ac:dyDescent="0.25">
      <c r="B131" s="17" t="s">
        <v>10</v>
      </c>
      <c r="C131" s="18">
        <v>379254440000</v>
      </c>
      <c r="D131" s="18">
        <v>215207237515.51001</v>
      </c>
      <c r="E131" s="19">
        <f>+D131/C131</f>
        <v>0.56744816887446325</v>
      </c>
      <c r="F131" s="18">
        <v>31496048678.630001</v>
      </c>
      <c r="G131" s="19">
        <f>+F131/C131</f>
        <v>8.3047277386205418E-2</v>
      </c>
      <c r="H131" s="18">
        <v>31195012092</v>
      </c>
      <c r="I131" s="19">
        <f>+H131/C131</f>
        <v>8.2253518487482968E-2</v>
      </c>
    </row>
    <row r="132" spans="2:9" s="38" customFormat="1" ht="6" customHeight="1" x14ac:dyDescent="0.25">
      <c r="B132" s="35"/>
      <c r="C132" s="36"/>
      <c r="D132" s="36"/>
      <c r="E132" s="37"/>
      <c r="F132" s="36"/>
      <c r="G132" s="37"/>
      <c r="H132" s="36"/>
      <c r="I132" s="37"/>
    </row>
    <row r="133" spans="2:9" ht="18" customHeight="1" x14ac:dyDescent="0.25">
      <c r="B133" s="7" t="s">
        <v>11</v>
      </c>
      <c r="C133" s="8">
        <f>+C126+C131</f>
        <v>1223745040000</v>
      </c>
      <c r="D133" s="8">
        <f>+D126+D131</f>
        <v>885396413819.09009</v>
      </c>
      <c r="E133" s="9">
        <f>+D133/C133</f>
        <v>0.72351379158120233</v>
      </c>
      <c r="F133" s="8">
        <f>+F126+F131</f>
        <v>412454193762.23004</v>
      </c>
      <c r="G133" s="9">
        <f>+F133/C133</f>
        <v>0.3370425867157999</v>
      </c>
      <c r="H133" s="8">
        <f>+H126+H131</f>
        <v>408016998839.82001</v>
      </c>
      <c r="I133" s="9">
        <f>+H133/C133</f>
        <v>0.3334166721850983</v>
      </c>
    </row>
  </sheetData>
  <mergeCells count="7">
    <mergeCell ref="D119:I119"/>
    <mergeCell ref="D8:I8"/>
    <mergeCell ref="D32:I32"/>
    <mergeCell ref="D53:I53"/>
    <mergeCell ref="D75:I75"/>
    <mergeCell ref="D98:I98"/>
    <mergeCell ref="B12:I12"/>
  </mergeCells>
  <pageMargins left="0.7" right="0.7" top="0.75" bottom="0.75" header="0.3" footer="0.3"/>
  <pageSetup paperSize="9" orientation="portrait" r:id="rId1"/>
  <ignoredErrors>
    <ignoredError sqref="G16 E16:E19 G17:G20 E23:G23 E22 E133 G22 E24 G38 G43:G45 E60:G60 E67 G65:G67 E81 G81 G87 G89 E89 E105:G105 G110 E112:G112 E126:H126 G131 G133 E21 E38 G21 E45 G24" formula="1"/>
    <ignoredError sqref="E20" evalError="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2020</Anio>
    <_dlc_DocId xmlns="81cc8fc0-8d1e-4295-8f37-5d076116407c">2TV4CCKVFCYA-94321226-57</_dlc_DocId>
    <_dlc_DocIdUrl xmlns="81cc8fc0-8d1e-4295-8f37-5d076116407c">
      <Url>https://www.minjusticia.gov.co/ministerio/_layouts/15/DocIdRedir.aspx?ID=2TV4CCKVFCYA-94321226-57</Url>
      <Description>2TV4CCKVFCYA-94321226-57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DF147DC-9DAC-4827-A1E2-00DFF80FF005}"/>
</file>

<file path=customXml/itemProps2.xml><?xml version="1.0" encoding="utf-8"?>
<ds:datastoreItem xmlns:ds="http://schemas.openxmlformats.org/officeDocument/2006/customXml" ds:itemID="{C44FEBEE-BC82-4D3B-AFCD-E38D25851796}"/>
</file>

<file path=customXml/itemProps3.xml><?xml version="1.0" encoding="utf-8"?>
<ds:datastoreItem xmlns:ds="http://schemas.openxmlformats.org/officeDocument/2006/customXml" ds:itemID="{567B19A5-3B0B-498C-914F-14B3757CCA39}"/>
</file>

<file path=customXml/itemProps4.xml><?xml version="1.0" encoding="utf-8"?>
<ds:datastoreItem xmlns:ds="http://schemas.openxmlformats.org/officeDocument/2006/customXml" ds:itemID="{84D199FE-5C1E-4359-A53F-84BD8F9F9C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YORGETH RONCANCIO ENCISO</dc:creator>
  <cp:lastModifiedBy>ADRIANA</cp:lastModifiedBy>
  <cp:lastPrinted>2018-11-01T21:31:39Z</cp:lastPrinted>
  <dcterms:created xsi:type="dcterms:W3CDTF">2018-02-21T20:39:46Z</dcterms:created>
  <dcterms:modified xsi:type="dcterms:W3CDTF">2020-10-02T00:34:10Z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5700</vt:r8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ntentTypeId">
    <vt:lpwstr>0x0101009A32B00B1C33AD4EA84353F89A0064FA</vt:lpwstr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dlc_DocIdItemGuid">
    <vt:lpwstr>23b8707f-ef05-4f44-a49a-aff6d59769c4</vt:lpwstr>
  </property>
</Properties>
</file>