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9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E39" i="1"/>
  <c r="E61" i="1" l="1"/>
  <c r="D38" i="1" l="1"/>
  <c r="D45" i="1" s="1"/>
  <c r="C21" i="1" l="1"/>
  <c r="C22" i="1"/>
  <c r="E87" i="1" l="1"/>
  <c r="H22" i="1" l="1"/>
  <c r="F22" i="1"/>
  <c r="D22" i="1"/>
  <c r="F21" i="1"/>
  <c r="H21" i="1"/>
  <c r="H20" i="1"/>
  <c r="H19" i="1"/>
  <c r="H18" i="1"/>
  <c r="H17" i="1"/>
  <c r="F20" i="1"/>
  <c r="F19" i="1"/>
  <c r="F18" i="1"/>
  <c r="D17" i="1"/>
  <c r="D18" i="1"/>
  <c r="D19" i="1"/>
  <c r="D20" i="1"/>
  <c r="D21" i="1"/>
  <c r="C19" i="1"/>
  <c r="C18" i="1"/>
  <c r="C17" i="1"/>
  <c r="H124" i="1"/>
  <c r="H131" i="1" s="1"/>
  <c r="F124" i="1"/>
  <c r="F131" i="1" s="1"/>
  <c r="D124" i="1"/>
  <c r="D131" i="1" s="1"/>
  <c r="C124" i="1"/>
  <c r="C131" i="1" s="1"/>
  <c r="H105" i="1"/>
  <c r="F105" i="1"/>
  <c r="D105" i="1"/>
  <c r="C105" i="1"/>
  <c r="H60" i="1"/>
  <c r="D60" i="1"/>
  <c r="C60" i="1"/>
  <c r="H38" i="1"/>
  <c r="F38" i="1"/>
  <c r="C38" i="1"/>
  <c r="C45" i="1" s="1"/>
  <c r="I128" i="1"/>
  <c r="G128" i="1"/>
  <c r="E128" i="1"/>
  <c r="I127" i="1"/>
  <c r="I126" i="1"/>
  <c r="G126" i="1"/>
  <c r="G125" i="1"/>
  <c r="I109" i="1"/>
  <c r="G109" i="1"/>
  <c r="E109" i="1"/>
  <c r="I86" i="1"/>
  <c r="G86" i="1"/>
  <c r="E86" i="1"/>
  <c r="I64" i="1"/>
  <c r="E64" i="1"/>
  <c r="I42" i="1"/>
  <c r="G42" i="1"/>
  <c r="E42" i="1"/>
  <c r="E45" i="1" l="1"/>
  <c r="G21" i="1"/>
  <c r="I21" i="1"/>
  <c r="E21" i="1"/>
  <c r="E125" i="1"/>
  <c r="E126" i="1"/>
  <c r="G129" i="1"/>
  <c r="I129" i="1"/>
  <c r="I106" i="1"/>
  <c r="I85" i="1"/>
  <c r="E85" i="1"/>
  <c r="G87" i="1"/>
  <c r="G106" i="1"/>
  <c r="I110" i="1"/>
  <c r="I125" i="1"/>
  <c r="G85" i="1"/>
  <c r="E82" i="1"/>
  <c r="E129" i="1"/>
  <c r="G107" i="1"/>
  <c r="E110" i="1"/>
  <c r="G110" i="1"/>
  <c r="G127" i="1"/>
  <c r="I124" i="1"/>
  <c r="E108" i="1"/>
  <c r="E127" i="1"/>
  <c r="E106" i="1"/>
  <c r="G43" i="1"/>
  <c r="G65" i="1"/>
  <c r="I107" i="1"/>
  <c r="I82" i="1"/>
  <c r="E43" i="1"/>
  <c r="I43" i="1" l="1"/>
  <c r="I87" i="1"/>
  <c r="E63" i="1"/>
  <c r="I65" i="1"/>
  <c r="G63" i="1"/>
  <c r="E124" i="1"/>
  <c r="E84" i="1"/>
  <c r="G108" i="1"/>
  <c r="I105" i="1"/>
  <c r="I108" i="1"/>
  <c r="I84" i="1"/>
  <c r="I63" i="1"/>
  <c r="G124" i="1"/>
  <c r="G82" i="1"/>
  <c r="E107" i="1"/>
  <c r="H112" i="1"/>
  <c r="E65" i="1"/>
  <c r="D112" i="1"/>
  <c r="E105" i="1" l="1"/>
  <c r="G84" i="1"/>
  <c r="G105" i="1"/>
  <c r="F112" i="1"/>
  <c r="G83" i="1"/>
  <c r="C112" i="1"/>
  <c r="I112" i="1" s="1"/>
  <c r="E83" i="1"/>
  <c r="D81" i="1"/>
  <c r="H81" i="1"/>
  <c r="F81" i="1"/>
  <c r="G112" i="1" l="1"/>
  <c r="I61" i="1"/>
  <c r="E40" i="1"/>
  <c r="E112" i="1"/>
  <c r="C81" i="1"/>
  <c r="C89" i="1" s="1"/>
  <c r="G40" i="1"/>
  <c r="I83" i="1"/>
  <c r="D67" i="1"/>
  <c r="F89" i="1"/>
  <c r="D89" i="1"/>
  <c r="E41" i="1"/>
  <c r="H89" i="1"/>
  <c r="I89" i="1" l="1"/>
  <c r="E89" i="1"/>
  <c r="I40" i="1"/>
  <c r="I81" i="1"/>
  <c r="G81" i="1"/>
  <c r="G62" i="1"/>
  <c r="G89" i="1"/>
  <c r="E81" i="1"/>
  <c r="I41" i="1"/>
  <c r="I60" i="1"/>
  <c r="E62" i="1"/>
  <c r="G41" i="1"/>
  <c r="I62" i="1"/>
  <c r="H67" i="1"/>
  <c r="G39" i="1" l="1"/>
  <c r="C67" i="1"/>
  <c r="E60" i="1"/>
  <c r="I39" i="1"/>
  <c r="E67" i="1" l="1"/>
  <c r="I67" i="1"/>
  <c r="G38" i="1"/>
  <c r="F45" i="1"/>
  <c r="H45" i="1"/>
  <c r="I38" i="1"/>
  <c r="E38" i="1" l="1"/>
  <c r="G45" i="1" l="1"/>
  <c r="I45" i="1"/>
  <c r="C20" i="1" l="1"/>
  <c r="C16" i="1" l="1"/>
  <c r="C24" i="1" s="1"/>
  <c r="D16" i="1"/>
  <c r="H16" i="1"/>
  <c r="H24" i="1" s="1"/>
  <c r="G22" i="1"/>
  <c r="E16" i="1" l="1"/>
  <c r="I22" i="1"/>
  <c r="E22" i="1"/>
  <c r="I20" i="1"/>
  <c r="G20" i="1"/>
  <c r="E20" i="1"/>
  <c r="I19" i="1"/>
  <c r="G19" i="1"/>
  <c r="E19" i="1"/>
  <c r="I18" i="1"/>
  <c r="G18" i="1"/>
  <c r="E18" i="1"/>
  <c r="I17" i="1"/>
  <c r="E17" i="1"/>
  <c r="D24" i="1" l="1"/>
  <c r="E24" i="1" s="1"/>
  <c r="I131" i="1" l="1"/>
  <c r="I24" i="1"/>
  <c r="I16" i="1"/>
  <c r="E131" i="1"/>
  <c r="G131" i="1"/>
  <c r="G61" i="1" l="1"/>
  <c r="F17" i="1"/>
  <c r="G17" i="1" s="1"/>
  <c r="F60" i="1"/>
  <c r="G60" i="1" s="1"/>
  <c r="F16" i="1" l="1"/>
  <c r="F24" i="1" s="1"/>
  <c r="G24" i="1" s="1"/>
  <c r="F67" i="1"/>
  <c r="G67" i="1" s="1"/>
  <c r="G16" i="1" l="1"/>
</calcChain>
</file>

<file path=xl/sharedStrings.xml><?xml version="1.0" encoding="utf-8"?>
<sst xmlns="http://schemas.openxmlformats.org/spreadsheetml/2006/main" count="99" uniqueCount="17">
  <si>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</si>
  <si>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</si>
  <si>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</si>
  <si>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</si>
  <si>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</si>
  <si>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</si>
  <si>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</si>
  <si>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</si>
  <si>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</si>
  <si>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</si>
  <si>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</si>
  <si>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</si>
  <si>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</si>
  <si>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</si>
  <si>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</si>
  <si>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</si>
  <si>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Ejecución Presupuestal a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</si>
</sst>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8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0" fontId="5" fillId="0" borderId="0" xfId="3" applyFont="1" applyFill="1" applyBorder="1" applyAlignment="1">
      <alignment horizontal="center"/>
    </xf>
    <xf numFmtId="0" fontId="7" fillId="4" borderId="0" xfId="3" applyFont="1" applyFill="1" applyBorder="1"/>
    <xf numFmtId="4" fontId="7" fillId="4" borderId="0" xfId="3" applyNumberFormat="1" applyFont="1" applyFill="1" applyBorder="1"/>
    <xf numFmtId="10" fontId="7" fillId="4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2" applyNumberFormat="1" applyFont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3" applyFont="1" applyFill="1" applyBorder="1"/>
    <xf numFmtId="4" fontId="6" fillId="6" borderId="0" xfId="3" applyNumberFormat="1" applyFont="1" applyFill="1" applyBorder="1"/>
    <xf numFmtId="10" fontId="6" fillId="6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left" vertical="center"/>
    </xf>
    <xf numFmtId="4" fontId="5" fillId="0" borderId="2" xfId="3" applyNumberFormat="1" applyFont="1" applyFill="1" applyBorder="1"/>
    <xf numFmtId="10" fontId="5" fillId="0" borderId="2" xfId="3" applyNumberFormat="1" applyFont="1" applyFill="1" applyBorder="1" applyAlignment="1">
      <alignment horizontal="center"/>
    </xf>
    <xf numFmtId="10" fontId="5" fillId="0" borderId="3" xfId="3" applyNumberFormat="1" applyFont="1" applyFill="1" applyBorder="1" applyAlignment="1">
      <alignment horizontal="center"/>
    </xf>
    <xf numFmtId="0" fontId="5" fillId="0" borderId="4" xfId="3" applyFont="1" applyFill="1" applyBorder="1" applyAlignment="1">
      <alignment horizontal="left" vertical="center"/>
    </xf>
    <xf numFmtId="4" fontId="5" fillId="0" borderId="5" xfId="3" applyNumberFormat="1" applyFont="1" applyFill="1" applyBorder="1"/>
    <xf numFmtId="10" fontId="5" fillId="0" borderId="5" xfId="3" applyNumberFormat="1" applyFont="1" applyFill="1" applyBorder="1" applyAlignment="1">
      <alignment horizontal="center"/>
    </xf>
    <xf numFmtId="10" fontId="5" fillId="0" borderId="6" xfId="3" applyNumberFormat="1" applyFont="1" applyFill="1" applyBorder="1" applyAlignment="1">
      <alignment horizontal="center"/>
    </xf>
    <xf numFmtId="0" fontId="5" fillId="0" borderId="4" xfId="3" applyFont="1" applyFill="1" applyBorder="1" applyAlignment="1">
      <alignment horizontal="left" vertical="center" wrapText="1"/>
    </xf>
    <xf numFmtId="43" fontId="5" fillId="0" borderId="5" xfId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7" xfId="3" applyFont="1" applyFill="1" applyBorder="1" applyAlignment="1">
      <alignment horizontal="left" vertical="center" wrapText="1"/>
    </xf>
    <xf numFmtId="0" fontId="6" fillId="0" borderId="0" xfId="3" applyFont="1" applyFill="1" applyBorder="1"/>
    <xf numFmtId="4" fontId="6" fillId="0" borderId="0" xfId="3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3" applyNumberFormat="1" applyFont="1" applyFill="1" applyBorder="1" applyAlignment="1">
      <alignment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2" fontId="5" fillId="0" borderId="8" xfId="3" applyNumberFormat="1" applyFont="1" applyFill="1" applyBorder="1" applyAlignment="1">
      <alignment vertical="center"/>
    </xf>
    <xf numFmtId="43" fontId="5" fillId="0" borderId="5" xfId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3"/>
    <cellStyle name="Normal 2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914400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76200</xdr:colOff>
      <xdr:row>72</xdr:row>
      <xdr:rowOff>152401</xdr:rowOff>
    </xdr:from>
    <xdr:to>
      <xdr:col>2</xdr:col>
      <xdr:colOff>1066800</xdr:colOff>
      <xdr:row>76</xdr:row>
      <xdr:rowOff>57151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954251"/>
          <a:ext cx="4105275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180975</xdr:colOff>
      <xdr:row>95</xdr:row>
      <xdr:rowOff>47626</xdr:rowOff>
    </xdr:from>
    <xdr:to>
      <xdr:col>2</xdr:col>
      <xdr:colOff>1114395</xdr:colOff>
      <xdr:row>99</xdr:row>
      <xdr:rowOff>142876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2975" y="19611976"/>
          <a:ext cx="4048095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115</xdr:row>
      <xdr:rowOff>66676</xdr:rowOff>
    </xdr:from>
    <xdr:to>
      <xdr:col>2</xdr:col>
      <xdr:colOff>539414</xdr:colOff>
      <xdr:row>118</xdr:row>
      <xdr:rowOff>133350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1550" y="23869651"/>
          <a:ext cx="3444539" cy="752474"/>
        </a:xfrm>
        <a:prstGeom prst="rect">
          <a:avLst/>
        </a:prstGeom>
      </xdr:spPr>
    </xdr:pic>
    <xdr:clientData/>
  </xdr:twoCellAnchor>
  <xdr:twoCellAnchor>
    <xdr:from>
      <xdr:col>1</xdr:col>
      <xdr:colOff>28576</xdr:colOff>
      <xdr:row>29</xdr:row>
      <xdr:rowOff>134344</xdr:rowOff>
    </xdr:from>
    <xdr:to>
      <xdr:col>2</xdr:col>
      <xdr:colOff>1409701</xdr:colOff>
      <xdr:row>33</xdr:row>
      <xdr:rowOff>16194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6001744"/>
          <a:ext cx="4495800" cy="75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</xdr:row>
      <xdr:rowOff>114301</xdr:rowOff>
    </xdr:from>
    <xdr:to>
      <xdr:col>1</xdr:col>
      <xdr:colOff>2038350</xdr:colOff>
      <xdr:row>9</xdr:row>
      <xdr:rowOff>105517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1143000" y="304801"/>
          <a:ext cx="1657350" cy="1629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1"/>
  <sheetViews>
    <sheetView showGridLines="0" tabSelected="1" zoomScaleNormal="100" workbookViewId="0">
      <selection activeCell="E67" sqref="E67"/>
    </sheetView>
  </sheetViews>
  <sheetFormatPr baseColWidth="10" defaultRowHeight="15" x14ac:dyDescent="0.25"/>
  <cols>
    <col min="2" max="2" width="46.7109375" bestFit="1" customWidth="1"/>
    <col min="3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6" t="s">
        <v>16</v>
      </c>
      <c r="E8" s="46"/>
      <c r="F8" s="46"/>
      <c r="G8" s="46"/>
      <c r="H8" s="46"/>
      <c r="I8" s="46"/>
    </row>
    <row r="12" spans="2:9" s="15" customFormat="1" ht="21" customHeight="1" x14ac:dyDescent="0.35">
      <c r="B12" s="47" t="s">
        <v>0</v>
      </c>
      <c r="C12" s="47"/>
      <c r="D12" s="47"/>
      <c r="E12" s="47"/>
      <c r="F12" s="47"/>
      <c r="G12" s="47"/>
      <c r="H12" s="47"/>
      <c r="I12" s="47"/>
    </row>
    <row r="13" spans="2:9" s="1" customFormat="1" ht="6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 x14ac:dyDescent="0.25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7" t="s">
        <v>7</v>
      </c>
      <c r="C16" s="18">
        <f>+C17+C18+C19+C20+C21</f>
        <v>2302034329260</v>
      </c>
      <c r="D16" s="18">
        <f>+D17+D18+D19+D20+D21</f>
        <v>1748446195862.8</v>
      </c>
      <c r="E16" s="19">
        <f>+D16/C16</f>
        <v>0.75952220765745337</v>
      </c>
      <c r="F16" s="18">
        <f>+F17+F18+F19+F20+F21</f>
        <v>1341514932492.658</v>
      </c>
      <c r="G16" s="19">
        <f>+F16/C16</f>
        <v>0.58275192313222124</v>
      </c>
      <c r="H16" s="18">
        <f>+H17+H18+H19+H20+H21</f>
        <v>1331562793133.1582</v>
      </c>
      <c r="I16" s="19">
        <f>+H16/C16</f>
        <v>0.57842872984487392</v>
      </c>
    </row>
    <row r="17" spans="2:9" s="1" customFormat="1" ht="18" customHeight="1" x14ac:dyDescent="0.3">
      <c r="B17" s="23" t="s">
        <v>8</v>
      </c>
      <c r="C17" s="24">
        <f t="shared" ref="C17:D19" si="0">+C39+C61+C82+C106+C125</f>
        <v>1037402537821</v>
      </c>
      <c r="D17" s="24">
        <f t="shared" si="0"/>
        <v>705046323850.32996</v>
      </c>
      <c r="E17" s="25">
        <f>+D17/C17</f>
        <v>0.67962656552897605</v>
      </c>
      <c r="F17" s="24">
        <f>+F39+F61+F82+F106+F125</f>
        <v>703149555378.22998</v>
      </c>
      <c r="G17" s="25">
        <f t="shared" ref="G17:G21" si="1">+F17/C17</f>
        <v>0.67779818319622798</v>
      </c>
      <c r="H17" s="24">
        <f>+H39+H61+H82+H106+H125</f>
        <v>701472540584.03003</v>
      </c>
      <c r="I17" s="26">
        <f t="shared" ref="I17:I21" si="2">+H17/C17</f>
        <v>0.67618163153661626</v>
      </c>
    </row>
    <row r="18" spans="2:9" s="1" customFormat="1" ht="18" customHeight="1" x14ac:dyDescent="0.3">
      <c r="B18" s="27" t="s">
        <v>13</v>
      </c>
      <c r="C18" s="28">
        <f t="shared" si="0"/>
        <v>271481012660.57001</v>
      </c>
      <c r="D18" s="28">
        <f t="shared" si="0"/>
        <v>218494239138.34</v>
      </c>
      <c r="E18" s="29">
        <f t="shared" ref="E18:E19" si="3">+D18/C18</f>
        <v>0.80482328026203864</v>
      </c>
      <c r="F18" s="28">
        <f>+F40+F62+F83+F107+F126</f>
        <v>144124372855.02002</v>
      </c>
      <c r="G18" s="29">
        <f t="shared" si="1"/>
        <v>0.53088196276627742</v>
      </c>
      <c r="H18" s="28">
        <f>+H40+H62+H83+H107+H126</f>
        <v>143643154043.56</v>
      </c>
      <c r="I18" s="30">
        <f>+H18/C18</f>
        <v>0.52910939382400046</v>
      </c>
    </row>
    <row r="19" spans="2:9" s="1" customFormat="1" ht="18" customHeight="1" x14ac:dyDescent="0.3">
      <c r="B19" s="27" t="s">
        <v>14</v>
      </c>
      <c r="C19" s="28">
        <f t="shared" si="0"/>
        <v>891977338543.03003</v>
      </c>
      <c r="D19" s="28">
        <f t="shared" si="0"/>
        <v>745244506361.15002</v>
      </c>
      <c r="E19" s="29">
        <f t="shared" si="3"/>
        <v>0.83549712998140091</v>
      </c>
      <c r="F19" s="28">
        <f>+F41+F63+F84+F108+F127</f>
        <v>432152885227.83801</v>
      </c>
      <c r="G19" s="29">
        <f t="shared" si="1"/>
        <v>0.48448863727157399</v>
      </c>
      <c r="H19" s="28">
        <f>+H41+H63+H84+H108+H127</f>
        <v>429065413009.28802</v>
      </c>
      <c r="I19" s="30">
        <f t="shared" si="2"/>
        <v>0.4810272576096275</v>
      </c>
    </row>
    <row r="20" spans="2:9" s="1" customFormat="1" ht="18" customHeight="1" x14ac:dyDescent="0.3">
      <c r="B20" s="31" t="s">
        <v>9</v>
      </c>
      <c r="C20" s="32">
        <f>+C85</f>
        <v>88577900000</v>
      </c>
      <c r="D20" s="32">
        <f>+D85</f>
        <v>71817528517.890015</v>
      </c>
      <c r="E20" s="33">
        <f>+D20/C20</f>
        <v>0.81078382438384755</v>
      </c>
      <c r="F20" s="32">
        <f>+F85</f>
        <v>54261192549.090004</v>
      </c>
      <c r="G20" s="33">
        <f t="shared" si="1"/>
        <v>0.6125816095108374</v>
      </c>
      <c r="H20" s="32">
        <f>+H85</f>
        <v>49554759013.800003</v>
      </c>
      <c r="I20" s="34">
        <f t="shared" si="2"/>
        <v>0.55944833884975831</v>
      </c>
    </row>
    <row r="21" spans="2:9" s="1" customFormat="1" ht="30" customHeight="1" x14ac:dyDescent="0.25">
      <c r="B21" s="35" t="s">
        <v>15</v>
      </c>
      <c r="C21" s="45">
        <f>+C42+C64+C86+C109+C128</f>
        <v>12595540235.4</v>
      </c>
      <c r="D21" s="45">
        <f>+D42+D64+D86+D109+D128</f>
        <v>7843597995.0900002</v>
      </c>
      <c r="E21" s="41">
        <f>+D21/C21</f>
        <v>0.62272819176468686</v>
      </c>
      <c r="F21" s="45">
        <f>+F42+F64+F86+F109+F128</f>
        <v>7826926482.4799995</v>
      </c>
      <c r="G21" s="41">
        <f t="shared" si="1"/>
        <v>0.62140458735404436</v>
      </c>
      <c r="H21" s="45">
        <f>+H42+H64+H86+H109+H128</f>
        <v>7826926482.4799995</v>
      </c>
      <c r="I21" s="42">
        <f t="shared" si="2"/>
        <v>0.62140458735404436</v>
      </c>
    </row>
    <row r="22" spans="2:9" s="5" customFormat="1" ht="18" x14ac:dyDescent="0.25">
      <c r="B22" s="17" t="s">
        <v>10</v>
      </c>
      <c r="C22" s="18">
        <f>+C43+C65+C87+C110+C129</f>
        <v>428367743252</v>
      </c>
      <c r="D22" s="18">
        <f>+D43+D65+D87+D110+D129</f>
        <v>163744780991.51001</v>
      </c>
      <c r="E22" s="19">
        <f>+D22/C22</f>
        <v>0.38225282732173954</v>
      </c>
      <c r="F22" s="18">
        <f>+F43+F65+F87+F110+F129</f>
        <v>41160049965.32</v>
      </c>
      <c r="G22" s="19">
        <f>+F22/C22</f>
        <v>9.6085782866956862E-2</v>
      </c>
      <c r="H22" s="18">
        <f>+H43+H65+H87+H110+H129</f>
        <v>40584984561.32</v>
      </c>
      <c r="I22" s="19">
        <f>+H22/C22</f>
        <v>9.4743325566987613E-2</v>
      </c>
    </row>
    <row r="23" spans="2:9" s="1" customFormat="1" ht="6" customHeight="1" x14ac:dyDescent="0.3">
      <c r="B23" s="4"/>
      <c r="C23" s="4"/>
      <c r="D23" s="4"/>
      <c r="E23" s="6"/>
      <c r="F23" s="4"/>
      <c r="G23" s="6"/>
      <c r="H23" s="4"/>
      <c r="I23" s="6"/>
    </row>
    <row r="24" spans="2:9" s="5" customFormat="1" ht="18" x14ac:dyDescent="0.25">
      <c r="B24" s="20" t="s">
        <v>11</v>
      </c>
      <c r="C24" s="21">
        <f>+C22+C16</f>
        <v>2730402072512</v>
      </c>
      <c r="D24" s="21">
        <f>+D22+D16</f>
        <v>1912190976854.3101</v>
      </c>
      <c r="E24" s="22">
        <f>+D24/C24</f>
        <v>0.70033311068178072</v>
      </c>
      <c r="F24" s="21">
        <f>+F22+F16</f>
        <v>1382674982457.978</v>
      </c>
      <c r="G24" s="22">
        <f>+F24/C24</f>
        <v>0.50639977034074757</v>
      </c>
      <c r="H24" s="21">
        <f>+H22+H16</f>
        <v>1372147777694.4783</v>
      </c>
      <c r="I24" s="22">
        <f>+H24/C24</f>
        <v>0.5025442192226609</v>
      </c>
    </row>
    <row r="26" spans="2:9" x14ac:dyDescent="0.25">
      <c r="C26" s="16"/>
      <c r="D26" s="16"/>
      <c r="E26" s="16"/>
      <c r="F26" s="16"/>
      <c r="G26" s="16"/>
      <c r="H26" s="16"/>
      <c r="I26" s="16"/>
    </row>
    <row r="27" spans="2:9" x14ac:dyDescent="0.25">
      <c r="C27" s="16"/>
      <c r="D27" s="16"/>
      <c r="E27" s="16"/>
      <c r="F27" s="16"/>
      <c r="G27" s="16"/>
      <c r="H27" s="16"/>
      <c r="I27" s="16"/>
    </row>
    <row r="32" spans="2:9" ht="24" x14ac:dyDescent="0.35">
      <c r="B32" s="10"/>
      <c r="C32" s="10"/>
      <c r="D32" s="46" t="s">
        <v>16</v>
      </c>
      <c r="E32" s="46"/>
      <c r="F32" s="46"/>
      <c r="G32" s="46"/>
      <c r="H32" s="46"/>
      <c r="I32" s="46"/>
    </row>
    <row r="36" spans="2:9" ht="18" customHeight="1" x14ac:dyDescent="0.25"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4</v>
      </c>
      <c r="H36" s="11" t="s">
        <v>6</v>
      </c>
      <c r="I36" s="11" t="s">
        <v>4</v>
      </c>
    </row>
    <row r="37" spans="2:9" ht="6" customHeight="1" x14ac:dyDescent="0.3">
      <c r="B37" s="12"/>
      <c r="C37" s="12"/>
      <c r="D37" s="12"/>
      <c r="E37" s="12"/>
      <c r="F37" s="12"/>
      <c r="G37" s="12"/>
      <c r="H37" s="12"/>
      <c r="I37" s="12"/>
    </row>
    <row r="38" spans="2:9" ht="18" customHeight="1" x14ac:dyDescent="0.25">
      <c r="B38" s="17" t="s">
        <v>7</v>
      </c>
      <c r="C38" s="18">
        <f>+C39+C40+C41+C42</f>
        <v>80109537364</v>
      </c>
      <c r="D38" s="18">
        <f>+D39+D40+D41+D42</f>
        <v>45430935740.080002</v>
      </c>
      <c r="E38" s="19">
        <f>+D38/C38</f>
        <v>0.56711019979621013</v>
      </c>
      <c r="F38" s="18">
        <f>+F39+F40+F41+F42</f>
        <v>33920288667.41</v>
      </c>
      <c r="G38" s="19">
        <f>+F38/C38</f>
        <v>0.42342384918893888</v>
      </c>
      <c r="H38" s="18">
        <f>+H39+H40+H41+H42</f>
        <v>33920288667.41</v>
      </c>
      <c r="I38" s="19">
        <f>+H38/C38</f>
        <v>0.42342384918893888</v>
      </c>
    </row>
    <row r="39" spans="2:9" ht="18" customHeight="1" x14ac:dyDescent="0.3">
      <c r="B39" s="23" t="s">
        <v>8</v>
      </c>
      <c r="C39" s="24">
        <v>31287400000</v>
      </c>
      <c r="D39" s="24">
        <v>21666862088</v>
      </c>
      <c r="E39" s="25">
        <f>+D39/C39</f>
        <v>0.69251078990264447</v>
      </c>
      <c r="F39" s="24">
        <v>21616639958</v>
      </c>
      <c r="G39" s="25">
        <f t="shared" ref="G39:G42" si="4">+F39/C39</f>
        <v>0.69090560283053237</v>
      </c>
      <c r="H39" s="24">
        <v>21616639958</v>
      </c>
      <c r="I39" s="26">
        <f t="shared" ref="I39" si="5">+H39/C39</f>
        <v>0.69090560283053237</v>
      </c>
    </row>
    <row r="40" spans="2:9" ht="18" customHeight="1" x14ac:dyDescent="0.3">
      <c r="B40" s="27" t="s">
        <v>13</v>
      </c>
      <c r="C40" s="28">
        <v>10346937364</v>
      </c>
      <c r="D40" s="28">
        <v>7423174306.2600002</v>
      </c>
      <c r="E40" s="29">
        <f t="shared" ref="E40:E41" si="6">+D40/C40</f>
        <v>0.71742720044748498</v>
      </c>
      <c r="F40" s="28">
        <v>4677949465.6999998</v>
      </c>
      <c r="G40" s="29">
        <f t="shared" si="4"/>
        <v>0.45210957611243929</v>
      </c>
      <c r="H40" s="28">
        <v>4677949465.6999998</v>
      </c>
      <c r="I40" s="30">
        <f>+H40/C40</f>
        <v>0.45210957611243929</v>
      </c>
    </row>
    <row r="41" spans="2:9" ht="18" customHeight="1" x14ac:dyDescent="0.3">
      <c r="B41" s="27" t="s">
        <v>14</v>
      </c>
      <c r="C41" s="28">
        <v>38212300000</v>
      </c>
      <c r="D41" s="28">
        <v>16238018145.820002</v>
      </c>
      <c r="E41" s="29">
        <f t="shared" si="6"/>
        <v>0.42494218211989337</v>
      </c>
      <c r="F41" s="28">
        <v>7522818043.71</v>
      </c>
      <c r="G41" s="29">
        <f t="shared" si="4"/>
        <v>0.19686901975829771</v>
      </c>
      <c r="H41" s="28">
        <v>7522818043.71</v>
      </c>
      <c r="I41" s="30">
        <f t="shared" ref="I41:I42" si="7">+H41/C41</f>
        <v>0.19686901975829771</v>
      </c>
    </row>
    <row r="42" spans="2:9" ht="30" customHeight="1" x14ac:dyDescent="0.25">
      <c r="B42" s="35" t="s">
        <v>15</v>
      </c>
      <c r="C42" s="40">
        <v>262900000</v>
      </c>
      <c r="D42" s="40">
        <v>102881200</v>
      </c>
      <c r="E42" s="41">
        <f>+D42/C42</f>
        <v>0.39133206542411564</v>
      </c>
      <c r="F42" s="40">
        <v>102881200</v>
      </c>
      <c r="G42" s="41">
        <f t="shared" si="4"/>
        <v>0.39133206542411564</v>
      </c>
      <c r="H42" s="40">
        <v>102881200</v>
      </c>
      <c r="I42" s="42">
        <f t="shared" si="7"/>
        <v>0.39133206542411564</v>
      </c>
    </row>
    <row r="43" spans="2:9" ht="18" customHeight="1" x14ac:dyDescent="0.25">
      <c r="B43" s="17" t="s">
        <v>10</v>
      </c>
      <c r="C43" s="18">
        <v>29756526113</v>
      </c>
      <c r="D43" s="18">
        <v>15238403117.940001</v>
      </c>
      <c r="E43" s="19">
        <f>+D43/C43</f>
        <v>0.51210289333077297</v>
      </c>
      <c r="F43" s="18">
        <v>7205932231.5</v>
      </c>
      <c r="G43" s="19">
        <f>+F43/C43</f>
        <v>0.24216308732193978</v>
      </c>
      <c r="H43" s="18">
        <v>7205932231.5</v>
      </c>
      <c r="I43" s="19">
        <f>+H43/C43</f>
        <v>0.24216308732193978</v>
      </c>
    </row>
    <row r="44" spans="2:9" ht="6" customHeight="1" x14ac:dyDescent="0.3">
      <c r="B44" s="4"/>
      <c r="C44" s="4"/>
      <c r="D44" s="4"/>
      <c r="E44" s="6"/>
      <c r="F44" s="4"/>
      <c r="G44" s="6"/>
      <c r="H44" s="4"/>
      <c r="I44" s="6"/>
    </row>
    <row r="45" spans="2:9" ht="18" customHeight="1" x14ac:dyDescent="0.25">
      <c r="B45" s="20" t="s">
        <v>11</v>
      </c>
      <c r="C45" s="21">
        <f>+C43+C38</f>
        <v>109866063477</v>
      </c>
      <c r="D45" s="21">
        <f>+D43+D38</f>
        <v>60669338858.020004</v>
      </c>
      <c r="E45" s="22">
        <f>+D45/C45</f>
        <v>0.55221181990124613</v>
      </c>
      <c r="F45" s="21">
        <f>+F43+F38</f>
        <v>41126220898.910004</v>
      </c>
      <c r="G45" s="22">
        <f>+F45/C45</f>
        <v>0.37433052206807799</v>
      </c>
      <c r="H45" s="21">
        <f>+H43+H38</f>
        <v>41126220898.910004</v>
      </c>
      <c r="I45" s="22">
        <f>+H45/C45</f>
        <v>0.37433052206807799</v>
      </c>
    </row>
    <row r="47" spans="2:9" x14ac:dyDescent="0.25">
      <c r="E47" s="13"/>
    </row>
    <row r="48" spans="2:9" x14ac:dyDescent="0.25">
      <c r="E48" s="13"/>
    </row>
    <row r="49" spans="2:9" x14ac:dyDescent="0.25">
      <c r="E49" s="13"/>
    </row>
    <row r="53" spans="2:9" ht="24" x14ac:dyDescent="0.35">
      <c r="D53" s="46" t="s">
        <v>16</v>
      </c>
      <c r="E53" s="46"/>
      <c r="F53" s="46"/>
      <c r="G53" s="46"/>
      <c r="H53" s="46"/>
      <c r="I53" s="46"/>
    </row>
    <row r="57" spans="2:9" ht="16.5" x14ac:dyDescent="0.3">
      <c r="B57" s="2"/>
      <c r="C57" s="2"/>
      <c r="D57" s="2"/>
      <c r="E57" s="2"/>
      <c r="F57" s="2"/>
      <c r="G57" s="2"/>
      <c r="H57" s="2"/>
      <c r="I57" s="2"/>
    </row>
    <row r="58" spans="2:9" ht="21" customHeight="1" x14ac:dyDescent="0.25">
      <c r="B58" s="14" t="s">
        <v>1</v>
      </c>
      <c r="C58" s="14" t="s">
        <v>2</v>
      </c>
      <c r="D58" s="14" t="s">
        <v>3</v>
      </c>
      <c r="E58" s="14" t="s">
        <v>12</v>
      </c>
      <c r="F58" s="14" t="s">
        <v>5</v>
      </c>
      <c r="G58" s="14" t="s">
        <v>12</v>
      </c>
      <c r="H58" s="14" t="s">
        <v>6</v>
      </c>
      <c r="I58" s="14" t="s">
        <v>12</v>
      </c>
    </row>
    <row r="59" spans="2:9" ht="6" customHeight="1" x14ac:dyDescent="0.3">
      <c r="B59" s="4"/>
      <c r="C59" s="4"/>
      <c r="D59" s="4"/>
      <c r="E59" s="4"/>
      <c r="F59" s="4"/>
      <c r="G59" s="4"/>
      <c r="H59" s="4"/>
      <c r="I59" s="4"/>
    </row>
    <row r="60" spans="2:9" ht="18" customHeight="1" x14ac:dyDescent="0.25">
      <c r="B60" s="17" t="s">
        <v>7</v>
      </c>
      <c r="C60" s="18">
        <f>+C61+C62+C63+C64</f>
        <v>283871350756</v>
      </c>
      <c r="D60" s="18">
        <f>+D61+D62+D63+D64</f>
        <v>193181547811.67999</v>
      </c>
      <c r="E60" s="19">
        <f>+D60/C60</f>
        <v>0.68052498886274748</v>
      </c>
      <c r="F60" s="18">
        <f>+F61+F62+F63+F64</f>
        <v>177898401756.18002</v>
      </c>
      <c r="G60" s="19">
        <f>+F60/C60</f>
        <v>0.6266867060814868</v>
      </c>
      <c r="H60" s="18">
        <f>+H61+H62+H63+H64</f>
        <v>177888243327.18002</v>
      </c>
      <c r="I60" s="19">
        <f>+H60/C60</f>
        <v>0.62665092075488393</v>
      </c>
    </row>
    <row r="61" spans="2:9" ht="18" customHeight="1" x14ac:dyDescent="0.3">
      <c r="B61" s="23" t="s">
        <v>8</v>
      </c>
      <c r="C61" s="24">
        <v>145743200000</v>
      </c>
      <c r="D61" s="24">
        <v>96426492855</v>
      </c>
      <c r="E61" s="25">
        <f>+D61/C61</f>
        <v>0.6616191551647006</v>
      </c>
      <c r="F61" s="24">
        <v>96408423884</v>
      </c>
      <c r="G61" s="25">
        <f t="shared" ref="G61:G63" si="8">+F61/C61</f>
        <v>0.66149517702369642</v>
      </c>
      <c r="H61" s="24">
        <v>96408423884</v>
      </c>
      <c r="I61" s="26">
        <f t="shared" ref="I61" si="9">+H61/C61</f>
        <v>0.66149517702369642</v>
      </c>
    </row>
    <row r="62" spans="2:9" ht="18" customHeight="1" x14ac:dyDescent="0.3">
      <c r="B62" s="27" t="s">
        <v>13</v>
      </c>
      <c r="C62" s="28">
        <v>57368050756</v>
      </c>
      <c r="D62" s="28">
        <v>47057898782</v>
      </c>
      <c r="E62" s="29">
        <f t="shared" ref="E62:E63" si="10">+D62/C62</f>
        <v>0.82028059454466151</v>
      </c>
      <c r="F62" s="28">
        <v>31924502747.939999</v>
      </c>
      <c r="G62" s="29">
        <f t="shared" si="8"/>
        <v>0.55648574994682187</v>
      </c>
      <c r="H62" s="28">
        <v>31914344318.939999</v>
      </c>
      <c r="I62" s="30">
        <f>+H62/C62</f>
        <v>0.55630867527082828</v>
      </c>
    </row>
    <row r="63" spans="2:9" ht="18" customHeight="1" x14ac:dyDescent="0.3">
      <c r="B63" s="27" t="s">
        <v>14</v>
      </c>
      <c r="C63" s="28">
        <v>76977500000</v>
      </c>
      <c r="D63" s="28">
        <v>47265607229.849998</v>
      </c>
      <c r="E63" s="29">
        <f t="shared" si="10"/>
        <v>0.61401847591633918</v>
      </c>
      <c r="F63" s="28">
        <v>47134210719.760002</v>
      </c>
      <c r="G63" s="29">
        <f t="shared" si="8"/>
        <v>0.61231152895014784</v>
      </c>
      <c r="H63" s="28">
        <v>47134210719.760002</v>
      </c>
      <c r="I63" s="30">
        <f t="shared" ref="I63:I64" si="11">+H63/C63</f>
        <v>0.61231152895014784</v>
      </c>
    </row>
    <row r="64" spans="2:9" ht="30" customHeight="1" x14ac:dyDescent="0.25">
      <c r="B64" s="35" t="s">
        <v>15</v>
      </c>
      <c r="C64" s="40">
        <v>3782600000</v>
      </c>
      <c r="D64" s="40">
        <v>2431548944.8299999</v>
      </c>
      <c r="E64" s="41">
        <f>+D64/C64</f>
        <v>0.64282476202347594</v>
      </c>
      <c r="F64" s="40">
        <v>2431264404.48</v>
      </c>
      <c r="G64" s="41">
        <f>+F64/C64</f>
        <v>0.6427495385396288</v>
      </c>
      <c r="H64" s="40">
        <v>2431264404.48</v>
      </c>
      <c r="I64" s="42">
        <f t="shared" si="11"/>
        <v>0.6427495385396288</v>
      </c>
    </row>
    <row r="65" spans="2:9" ht="18" customHeight="1" x14ac:dyDescent="0.25">
      <c r="B65" s="17" t="s">
        <v>10</v>
      </c>
      <c r="C65" s="18">
        <v>73085000000</v>
      </c>
      <c r="D65" s="18">
        <v>46754256130.620003</v>
      </c>
      <c r="E65" s="19">
        <f>+D65/C65</f>
        <v>0.63972437751412747</v>
      </c>
      <c r="F65" s="18">
        <v>21583027036.639999</v>
      </c>
      <c r="G65" s="19">
        <f>+F65/C65</f>
        <v>0.29531404579106518</v>
      </c>
      <c r="H65" s="18">
        <v>21583027036.639999</v>
      </c>
      <c r="I65" s="19">
        <f>+H65/C65</f>
        <v>0.29531404579106518</v>
      </c>
    </row>
    <row r="66" spans="2:9" ht="6" customHeight="1" x14ac:dyDescent="0.3">
      <c r="B66" s="4"/>
      <c r="C66" s="4"/>
      <c r="D66" s="4"/>
      <c r="E66" s="6"/>
      <c r="F66" s="4"/>
      <c r="G66" s="6"/>
      <c r="H66" s="4"/>
      <c r="I66" s="6"/>
    </row>
    <row r="67" spans="2:9" ht="18" customHeight="1" x14ac:dyDescent="0.25">
      <c r="B67" s="20" t="s">
        <v>11</v>
      </c>
      <c r="C67" s="21">
        <f>+C65+C60</f>
        <v>356956350756</v>
      </c>
      <c r="D67" s="21">
        <f>+D65+D60</f>
        <v>239935803942.29999</v>
      </c>
      <c r="E67" s="22">
        <f>+D67/C67</f>
        <v>0.6721712708966755</v>
      </c>
      <c r="F67" s="21">
        <f>+F65+F60</f>
        <v>199481428792.82001</v>
      </c>
      <c r="G67" s="22">
        <f>+F67/C67</f>
        <v>0.55883983677650528</v>
      </c>
      <c r="H67" s="21">
        <f>+H65+H60</f>
        <v>199471270363.82001</v>
      </c>
      <c r="I67" s="22">
        <f>+H67/C67</f>
        <v>0.55881137831378713</v>
      </c>
    </row>
    <row r="75" spans="2:9" ht="24" x14ac:dyDescent="0.35">
      <c r="B75" s="10"/>
      <c r="C75" s="10"/>
      <c r="D75" s="46" t="s">
        <v>16</v>
      </c>
      <c r="E75" s="46"/>
      <c r="F75" s="46"/>
      <c r="G75" s="46"/>
      <c r="H75" s="46"/>
      <c r="I75" s="46"/>
    </row>
    <row r="79" spans="2:9" ht="18" customHeight="1" x14ac:dyDescent="0.25">
      <c r="B79" s="11" t="s">
        <v>1</v>
      </c>
      <c r="C79" s="11" t="s">
        <v>2</v>
      </c>
      <c r="D79" s="11" t="s">
        <v>3</v>
      </c>
      <c r="E79" s="11" t="s">
        <v>4</v>
      </c>
      <c r="F79" s="11" t="s">
        <v>5</v>
      </c>
      <c r="G79" s="11" t="s">
        <v>4</v>
      </c>
      <c r="H79" s="11" t="s">
        <v>6</v>
      </c>
      <c r="I79" s="11" t="s">
        <v>4</v>
      </c>
    </row>
    <row r="80" spans="2:9" ht="6" customHeight="1" x14ac:dyDescent="0.3">
      <c r="B80" s="12"/>
      <c r="C80" s="12"/>
      <c r="D80" s="12"/>
      <c r="E80" s="12"/>
      <c r="F80" s="12"/>
      <c r="G80" s="12"/>
      <c r="H80" s="12"/>
      <c r="I80" s="12"/>
    </row>
    <row r="81" spans="2:9" ht="18" customHeight="1" x14ac:dyDescent="0.25">
      <c r="B81" s="17" t="s">
        <v>7</v>
      </c>
      <c r="C81" s="18">
        <f>+C82+C83+C84+C85+C86</f>
        <v>1149857630574</v>
      </c>
      <c r="D81" s="18">
        <f>+D82+D83+D84+D85+D86</f>
        <v>806409872549.60986</v>
      </c>
      <c r="E81" s="19">
        <f>+D81/C81</f>
        <v>0.70131279830447901</v>
      </c>
      <c r="F81" s="18">
        <f>+F82+F83+F84+F85+F86</f>
        <v>751165575553.45789</v>
      </c>
      <c r="G81" s="19">
        <f>+F81/C81</f>
        <v>0.6532683312963552</v>
      </c>
      <c r="H81" s="18">
        <f>+H82+H83+H84+H85+H86</f>
        <v>742000541946.578</v>
      </c>
      <c r="I81" s="19">
        <f>+H81/C81</f>
        <v>0.64529775010161661</v>
      </c>
    </row>
    <row r="82" spans="2:9" ht="18" customHeight="1" x14ac:dyDescent="0.3">
      <c r="B82" s="23" t="s">
        <v>8</v>
      </c>
      <c r="C82" s="24">
        <v>821505600000</v>
      </c>
      <c r="D82" s="24">
        <v>561745146332.32996</v>
      </c>
      <c r="E82" s="25">
        <f>+D82/C82</f>
        <v>0.68379953384654946</v>
      </c>
      <c r="F82" s="24">
        <v>559934995693.22998</v>
      </c>
      <c r="G82" s="25">
        <f t="shared" ref="G82:G86" si="12">+F82/C82</f>
        <v>0.68159607882554907</v>
      </c>
      <c r="H82" s="24">
        <v>558257980899.03003</v>
      </c>
      <c r="I82" s="26">
        <f t="shared" ref="I82" si="13">+H82/C82</f>
        <v>0.6795546870271244</v>
      </c>
    </row>
    <row r="83" spans="2:9" ht="18" customHeight="1" x14ac:dyDescent="0.3">
      <c r="B83" s="27" t="s">
        <v>13</v>
      </c>
      <c r="C83" s="28">
        <v>116736530574</v>
      </c>
      <c r="D83" s="28">
        <v>97506285980.809998</v>
      </c>
      <c r="E83" s="29">
        <f t="shared" ref="E83:E84" si="14">+D83/C83</f>
        <v>0.83526797910959127</v>
      </c>
      <c r="F83" s="28">
        <v>80627819756.850006</v>
      </c>
      <c r="G83" s="29">
        <f t="shared" si="12"/>
        <v>0.69068199440568034</v>
      </c>
      <c r="H83" s="28">
        <v>80217321575.460007</v>
      </c>
      <c r="I83" s="30">
        <f>+H83/C83</f>
        <v>0.68716554433326893</v>
      </c>
    </row>
    <row r="84" spans="2:9" ht="18" customHeight="1" x14ac:dyDescent="0.3">
      <c r="B84" s="27" t="s">
        <v>14</v>
      </c>
      <c r="C84" s="28">
        <v>115902100000</v>
      </c>
      <c r="D84" s="28">
        <v>70034315820.580002</v>
      </c>
      <c r="E84" s="29">
        <f t="shared" si="14"/>
        <v>0.60425407150155175</v>
      </c>
      <c r="F84" s="28">
        <v>51051358628.287994</v>
      </c>
      <c r="G84" s="29">
        <f t="shared" si="12"/>
        <v>0.44046966041415986</v>
      </c>
      <c r="H84" s="28">
        <v>48680271532.287994</v>
      </c>
      <c r="I84" s="30">
        <f t="shared" ref="I84:I86" si="15">+H84/C84</f>
        <v>0.42001198884479224</v>
      </c>
    </row>
    <row r="85" spans="2:9" ht="18" customHeight="1" x14ac:dyDescent="0.3">
      <c r="B85" s="31" t="s">
        <v>9</v>
      </c>
      <c r="C85" s="32">
        <v>88577900000</v>
      </c>
      <c r="D85" s="32">
        <v>71817528517.890015</v>
      </c>
      <c r="E85" s="33">
        <f>+D85/C85</f>
        <v>0.81078382438384755</v>
      </c>
      <c r="F85" s="32">
        <v>54261192549.090004</v>
      </c>
      <c r="G85" s="33">
        <f t="shared" si="12"/>
        <v>0.6125816095108374</v>
      </c>
      <c r="H85" s="32">
        <v>49554759013.800003</v>
      </c>
      <c r="I85" s="34">
        <f t="shared" si="15"/>
        <v>0.55944833884975831</v>
      </c>
    </row>
    <row r="86" spans="2:9" ht="30" customHeight="1" x14ac:dyDescent="0.25">
      <c r="B86" s="35" t="s">
        <v>15</v>
      </c>
      <c r="C86" s="44">
        <v>7135500000</v>
      </c>
      <c r="D86" s="44">
        <v>5306595898</v>
      </c>
      <c r="E86" s="41">
        <f>+D86/C86</f>
        <v>0.74368942582860342</v>
      </c>
      <c r="F86" s="44">
        <v>5290208926</v>
      </c>
      <c r="G86" s="41">
        <f t="shared" si="12"/>
        <v>0.74139288431084016</v>
      </c>
      <c r="H86" s="44">
        <v>5290208926</v>
      </c>
      <c r="I86" s="42">
        <f t="shared" si="15"/>
        <v>0.74139288431084016</v>
      </c>
    </row>
    <row r="87" spans="2:9" ht="18" customHeight="1" x14ac:dyDescent="0.25">
      <c r="B87" s="17" t="s">
        <v>10</v>
      </c>
      <c r="C87" s="18">
        <v>2697052230</v>
      </c>
      <c r="D87" s="18">
        <v>1753346082.4200001</v>
      </c>
      <c r="E87" s="19">
        <f>+D87/C87</f>
        <v>0.65009719237806529</v>
      </c>
      <c r="F87" s="18">
        <v>443500373</v>
      </c>
      <c r="G87" s="19">
        <f>+F87/C87</f>
        <v>0.1644389263458943</v>
      </c>
      <c r="H87" s="18">
        <v>443500373</v>
      </c>
      <c r="I87" s="19">
        <f>+H87/C87</f>
        <v>0.1644389263458943</v>
      </c>
    </row>
    <row r="88" spans="2:9" ht="6" customHeight="1" x14ac:dyDescent="0.3">
      <c r="B88" s="4"/>
      <c r="C88" s="4"/>
      <c r="D88" s="4"/>
      <c r="E88" s="6"/>
      <c r="F88" s="4"/>
      <c r="G88" s="6"/>
      <c r="H88" s="4"/>
      <c r="I88" s="6"/>
    </row>
    <row r="89" spans="2:9" ht="18" customHeight="1" x14ac:dyDescent="0.25">
      <c r="B89" s="20" t="s">
        <v>11</v>
      </c>
      <c r="C89" s="21">
        <f>+C87+C81</f>
        <v>1152554682804</v>
      </c>
      <c r="D89" s="21">
        <f>+D87+D81</f>
        <v>808163218632.02991</v>
      </c>
      <c r="E89" s="22">
        <f>+D89/C89</f>
        <v>0.70119295048620589</v>
      </c>
      <c r="F89" s="21">
        <f>+F87+F81</f>
        <v>751609075926.45789</v>
      </c>
      <c r="G89" s="22">
        <f>+F89/C89</f>
        <v>0.65212443898791939</v>
      </c>
      <c r="H89" s="21">
        <f>+H87+H81</f>
        <v>742444042319.578</v>
      </c>
      <c r="I89" s="22">
        <f>+H89/C89</f>
        <v>0.64417250946681182</v>
      </c>
    </row>
    <row r="98" spans="2:9" ht="24" x14ac:dyDescent="0.35">
      <c r="D98" s="46" t="s">
        <v>16</v>
      </c>
      <c r="E98" s="46"/>
      <c r="F98" s="46"/>
      <c r="G98" s="46"/>
      <c r="H98" s="46"/>
      <c r="I98" s="46"/>
    </row>
    <row r="102" spans="2:9" ht="16.5" x14ac:dyDescent="0.3">
      <c r="B102" s="2"/>
      <c r="C102" s="2"/>
      <c r="D102" s="2"/>
      <c r="E102" s="2"/>
      <c r="F102" s="2"/>
      <c r="G102" s="2"/>
      <c r="H102" s="2"/>
      <c r="I102" s="2"/>
    </row>
    <row r="103" spans="2:9" ht="23.25" customHeight="1" x14ac:dyDescent="0.25">
      <c r="B103" s="14" t="s">
        <v>1</v>
      </c>
      <c r="C103" s="11" t="s">
        <v>2</v>
      </c>
      <c r="D103" s="11" t="s">
        <v>3</v>
      </c>
      <c r="E103" s="11" t="s">
        <v>4</v>
      </c>
      <c r="F103" s="11" t="s">
        <v>5</v>
      </c>
      <c r="G103" s="11" t="s">
        <v>4</v>
      </c>
      <c r="H103" s="11" t="s">
        <v>6</v>
      </c>
      <c r="I103" s="11" t="s">
        <v>4</v>
      </c>
    </row>
    <row r="104" spans="2:9" ht="6" customHeight="1" x14ac:dyDescent="0.3">
      <c r="B104" s="4"/>
      <c r="C104" s="4"/>
      <c r="D104" s="4"/>
      <c r="E104" s="4"/>
      <c r="F104" s="4"/>
      <c r="G104" s="4"/>
      <c r="H104" s="4"/>
      <c r="I104" s="4"/>
    </row>
    <row r="105" spans="2:9" ht="18" customHeight="1" x14ac:dyDescent="0.25">
      <c r="B105" s="17" t="s">
        <v>7</v>
      </c>
      <c r="C105" s="18">
        <f>+C106+C107+C108+C109</f>
        <v>69994590604</v>
      </c>
      <c r="D105" s="18">
        <f>+D106+D107+D108+D109</f>
        <v>51261602542.970001</v>
      </c>
      <c r="E105" s="19">
        <f>+D105/C105</f>
        <v>0.73236520280526562</v>
      </c>
      <c r="F105" s="18">
        <f>+F106+F107+F108+F109</f>
        <v>28755005783.690002</v>
      </c>
      <c r="G105" s="19">
        <f>+F105/C105</f>
        <v>0.41081754369239404</v>
      </c>
      <c r="H105" s="18">
        <f>+H106+H107+H108+H109</f>
        <v>28755005783.690002</v>
      </c>
      <c r="I105" s="19">
        <f>+H105/C105</f>
        <v>0.41081754369239404</v>
      </c>
    </row>
    <row r="106" spans="2:9" ht="18" customHeight="1" x14ac:dyDescent="0.3">
      <c r="B106" s="23" t="s">
        <v>8</v>
      </c>
      <c r="C106" s="24">
        <v>18396037821</v>
      </c>
      <c r="D106" s="24">
        <v>11912156069</v>
      </c>
      <c r="E106" s="25">
        <f>+D106/C106</f>
        <v>0.64753922474554149</v>
      </c>
      <c r="F106" s="24">
        <v>11912156069</v>
      </c>
      <c r="G106" s="25">
        <f t="shared" ref="G106:G109" si="16">+F106/C106</f>
        <v>0.64753922474554149</v>
      </c>
      <c r="H106" s="24">
        <v>11912156069</v>
      </c>
      <c r="I106" s="26">
        <f t="shared" ref="I106" si="17">+H106/C106</f>
        <v>0.64753922474554149</v>
      </c>
    </row>
    <row r="107" spans="2:9" ht="18" customHeight="1" x14ac:dyDescent="0.3">
      <c r="B107" s="27" t="s">
        <v>13</v>
      </c>
      <c r="C107" s="28">
        <v>16226110020</v>
      </c>
      <c r="D107" s="28">
        <v>13083618531.24</v>
      </c>
      <c r="E107" s="29">
        <f t="shared" ref="E107:E108" si="18">+D107/C107</f>
        <v>0.80633118567009443</v>
      </c>
      <c r="F107" s="28">
        <v>8463228220.3800001</v>
      </c>
      <c r="G107" s="29">
        <f t="shared" si="16"/>
        <v>0.52158084777857316</v>
      </c>
      <c r="H107" s="28">
        <v>8463228220.3800001</v>
      </c>
      <c r="I107" s="30">
        <f>+H107/C107</f>
        <v>0.52158084777857316</v>
      </c>
    </row>
    <row r="108" spans="2:9" ht="18" customHeight="1" x14ac:dyDescent="0.3">
      <c r="B108" s="27" t="s">
        <v>14</v>
      </c>
      <c r="C108" s="28">
        <v>35305442763</v>
      </c>
      <c r="D108" s="28">
        <v>26265827942.73</v>
      </c>
      <c r="E108" s="29">
        <f t="shared" si="18"/>
        <v>0.74395973785255876</v>
      </c>
      <c r="F108" s="28">
        <v>8379621494.3100004</v>
      </c>
      <c r="G108" s="29">
        <f t="shared" si="16"/>
        <v>0.23734644968372465</v>
      </c>
      <c r="H108" s="28">
        <v>8379621494.3100004</v>
      </c>
      <c r="I108" s="30">
        <f t="shared" ref="I108:I109" si="19">+H108/C108</f>
        <v>0.23734644968372465</v>
      </c>
    </row>
    <row r="109" spans="2:9" ht="30" customHeight="1" x14ac:dyDescent="0.25">
      <c r="B109" s="35" t="s">
        <v>15</v>
      </c>
      <c r="C109" s="40">
        <v>67000000</v>
      </c>
      <c r="D109" s="43">
        <v>0</v>
      </c>
      <c r="E109" s="41">
        <f>+D109/C109</f>
        <v>0</v>
      </c>
      <c r="F109" s="43">
        <v>0</v>
      </c>
      <c r="G109" s="41">
        <f t="shared" si="16"/>
        <v>0</v>
      </c>
      <c r="H109" s="43">
        <v>0</v>
      </c>
      <c r="I109" s="42">
        <f t="shared" si="19"/>
        <v>0</v>
      </c>
    </row>
    <row r="110" spans="2:9" ht="18" customHeight="1" x14ac:dyDescent="0.25">
      <c r="B110" s="17" t="s">
        <v>10</v>
      </c>
      <c r="C110" s="18">
        <v>5697664909</v>
      </c>
      <c r="D110" s="18">
        <v>2236223006</v>
      </c>
      <c r="E110" s="19">
        <f>+D110/C110</f>
        <v>0.39248061121805788</v>
      </c>
      <c r="F110" s="18">
        <v>1137700455</v>
      </c>
      <c r="G110" s="19">
        <f>+F110/C110</f>
        <v>0.19967837231053984</v>
      </c>
      <c r="H110" s="18">
        <v>1137700455</v>
      </c>
      <c r="I110" s="19">
        <f>+H110/C110</f>
        <v>0.19967837231053984</v>
      </c>
    </row>
    <row r="111" spans="2:9" ht="6" customHeight="1" x14ac:dyDescent="0.3">
      <c r="B111" s="4"/>
      <c r="C111" s="4"/>
      <c r="D111" s="4"/>
      <c r="E111" s="6"/>
      <c r="F111" s="4"/>
      <c r="G111" s="6"/>
      <c r="H111" s="4"/>
      <c r="I111" s="6"/>
    </row>
    <row r="112" spans="2:9" ht="18" customHeight="1" x14ac:dyDescent="0.25">
      <c r="B112" s="20" t="s">
        <v>11</v>
      </c>
      <c r="C112" s="21">
        <f>+C110+C105</f>
        <v>75692255513</v>
      </c>
      <c r="D112" s="21">
        <f>+D110+D105</f>
        <v>53497825548.970001</v>
      </c>
      <c r="E112" s="22">
        <f>+D112/C112</f>
        <v>0.70678070281287697</v>
      </c>
      <c r="F112" s="21">
        <f>+F110+F105</f>
        <v>29892706238.690002</v>
      </c>
      <c r="G112" s="22">
        <f>+F112/C112</f>
        <v>0.39492423678081556</v>
      </c>
      <c r="H112" s="21">
        <f>+H110+H105</f>
        <v>29892706238.690002</v>
      </c>
      <c r="I112" s="22">
        <f>+H112/C112</f>
        <v>0.39492423678081556</v>
      </c>
    </row>
    <row r="117" spans="2:9" ht="24" x14ac:dyDescent="0.35">
      <c r="D117" s="46" t="s">
        <v>16</v>
      </c>
      <c r="E117" s="46"/>
      <c r="F117" s="46"/>
      <c r="G117" s="46"/>
      <c r="H117" s="46"/>
      <c r="I117" s="46"/>
    </row>
    <row r="121" spans="2:9" ht="16.5" x14ac:dyDescent="0.3">
      <c r="B121" s="2"/>
      <c r="C121" s="2"/>
      <c r="D121" s="2"/>
      <c r="E121" s="2"/>
      <c r="F121" s="2"/>
      <c r="G121" s="2"/>
      <c r="H121" s="2"/>
      <c r="I121" s="2"/>
    </row>
    <row r="122" spans="2:9" ht="18" customHeight="1" x14ac:dyDescent="0.25">
      <c r="B122" s="14" t="s">
        <v>1</v>
      </c>
      <c r="C122" s="11" t="s">
        <v>2</v>
      </c>
      <c r="D122" s="11" t="s">
        <v>3</v>
      </c>
      <c r="E122" s="11" t="s">
        <v>4</v>
      </c>
      <c r="F122" s="11" t="s">
        <v>5</v>
      </c>
      <c r="G122" s="11" t="s">
        <v>4</v>
      </c>
      <c r="H122" s="11" t="s">
        <v>6</v>
      </c>
      <c r="I122" s="11" t="s">
        <v>4</v>
      </c>
    </row>
    <row r="123" spans="2:9" ht="6" customHeight="1" x14ac:dyDescent="0.3">
      <c r="B123" s="4"/>
      <c r="C123" s="4"/>
      <c r="D123" s="4"/>
      <c r="E123" s="4"/>
      <c r="F123" s="4"/>
      <c r="G123" s="4"/>
      <c r="H123" s="4"/>
      <c r="I123" s="4"/>
    </row>
    <row r="124" spans="2:9" ht="18" customHeight="1" x14ac:dyDescent="0.25">
      <c r="B124" s="17" t="s">
        <v>7</v>
      </c>
      <c r="C124" s="18">
        <f>+C125+C126+C127+C128</f>
        <v>718201219962.00012</v>
      </c>
      <c r="D124" s="18">
        <f>+D125+D126+D127+D128</f>
        <v>652162237218.46008</v>
      </c>
      <c r="E124" s="19">
        <f>+D124/C124</f>
        <v>0.90804947010945747</v>
      </c>
      <c r="F124" s="18">
        <f>+F125+F126+F127+F128</f>
        <v>349775660731.92004</v>
      </c>
      <c r="G124" s="19">
        <f>+F124/C124</f>
        <v>0.48701624420858908</v>
      </c>
      <c r="H124" s="18">
        <f>+H125+H126+H127+H128</f>
        <v>348998713408.30005</v>
      </c>
      <c r="I124" s="19">
        <f>+H124/C124</f>
        <v>0.48593444804614155</v>
      </c>
    </row>
    <row r="125" spans="2:9" ht="18" customHeight="1" x14ac:dyDescent="0.3">
      <c r="B125" s="23" t="s">
        <v>8</v>
      </c>
      <c r="C125" s="24">
        <v>20470300000</v>
      </c>
      <c r="D125" s="24">
        <v>13295666506</v>
      </c>
      <c r="E125" s="25">
        <f>+D125/C125</f>
        <v>0.64951009540651583</v>
      </c>
      <c r="F125" s="24">
        <v>13277339774</v>
      </c>
      <c r="G125" s="25">
        <f t="shared" ref="G125:G128" si="20">+F125/C125</f>
        <v>0.6486148114097009</v>
      </c>
      <c r="H125" s="24">
        <v>13277339774</v>
      </c>
      <c r="I125" s="26">
        <f t="shared" ref="I125" si="21">+H125/C125</f>
        <v>0.6486148114097009</v>
      </c>
    </row>
    <row r="126" spans="2:9" ht="18" customHeight="1" x14ac:dyDescent="0.3">
      <c r="B126" s="27" t="s">
        <v>13</v>
      </c>
      <c r="C126" s="28">
        <v>70803383946.570007</v>
      </c>
      <c r="D126" s="28">
        <v>53423261538.029999</v>
      </c>
      <c r="E126" s="29">
        <f t="shared" ref="E126:E127" si="22">+D126/C126</f>
        <v>0.75452977753640305</v>
      </c>
      <c r="F126" s="28">
        <v>18430872664.150002</v>
      </c>
      <c r="G126" s="29">
        <f t="shared" si="20"/>
        <v>0.26031061845940012</v>
      </c>
      <c r="H126" s="28">
        <v>18370310463.080002</v>
      </c>
      <c r="I126" s="30">
        <f>+H126/C126</f>
        <v>0.25945526102174288</v>
      </c>
    </row>
    <row r="127" spans="2:9" ht="18" customHeight="1" x14ac:dyDescent="0.3">
      <c r="B127" s="27" t="s">
        <v>14</v>
      </c>
      <c r="C127" s="28">
        <v>625579995780.03003</v>
      </c>
      <c r="D127" s="28">
        <v>585440737222.17004</v>
      </c>
      <c r="E127" s="29">
        <f t="shared" si="22"/>
        <v>0.93583672938932339</v>
      </c>
      <c r="F127" s="28">
        <v>318064876341.77002</v>
      </c>
      <c r="G127" s="29">
        <f t="shared" si="20"/>
        <v>0.50843198070164919</v>
      </c>
      <c r="H127" s="28">
        <v>317348491219.22003</v>
      </c>
      <c r="I127" s="30">
        <f t="shared" ref="I127:I128" si="23">+H127/C127</f>
        <v>0.50728682720028651</v>
      </c>
    </row>
    <row r="128" spans="2:9" ht="30" customHeight="1" x14ac:dyDescent="0.25">
      <c r="B128" s="35" t="s">
        <v>15</v>
      </c>
      <c r="C128" s="40">
        <v>1347540235.4000001</v>
      </c>
      <c r="D128" s="40">
        <v>2571952.2599999998</v>
      </c>
      <c r="E128" s="41">
        <f>+D128/C128</f>
        <v>1.9086274327360241E-3</v>
      </c>
      <c r="F128" s="40">
        <v>2571952</v>
      </c>
      <c r="G128" s="41">
        <f t="shared" si="20"/>
        <v>1.9086272397918782E-3</v>
      </c>
      <c r="H128" s="40">
        <v>2571952</v>
      </c>
      <c r="I128" s="42">
        <f t="shared" si="23"/>
        <v>1.9086272397918782E-3</v>
      </c>
    </row>
    <row r="129" spans="2:9" ht="18" customHeight="1" x14ac:dyDescent="0.25">
      <c r="B129" s="17" t="s">
        <v>10</v>
      </c>
      <c r="C129" s="18">
        <v>317131500000</v>
      </c>
      <c r="D129" s="18">
        <v>97762552654.529999</v>
      </c>
      <c r="E129" s="19">
        <f>+D129/C129</f>
        <v>0.30827134060958938</v>
      </c>
      <c r="F129" s="18">
        <v>10789889869.18</v>
      </c>
      <c r="G129" s="19">
        <f>+F129/C129</f>
        <v>3.4023393668493988E-2</v>
      </c>
      <c r="H129" s="18">
        <v>10214824465.18</v>
      </c>
      <c r="I129" s="19">
        <f>+H129/C129</f>
        <v>3.2210059439633086E-2</v>
      </c>
    </row>
    <row r="130" spans="2:9" s="39" customFormat="1" ht="6" customHeight="1" x14ac:dyDescent="0.25">
      <c r="B130" s="36"/>
      <c r="C130" s="37"/>
      <c r="D130" s="37"/>
      <c r="E130" s="38"/>
      <c r="F130" s="37"/>
      <c r="G130" s="38"/>
      <c r="H130" s="37"/>
      <c r="I130" s="38"/>
    </row>
    <row r="131" spans="2:9" ht="18" customHeight="1" x14ac:dyDescent="0.25">
      <c r="B131" s="7" t="s">
        <v>11</v>
      </c>
      <c r="C131" s="8">
        <f>+C124+C129</f>
        <v>1035332719962.0001</v>
      </c>
      <c r="D131" s="8">
        <f>+D124+D129</f>
        <v>749924789872.99011</v>
      </c>
      <c r="E131" s="9">
        <f>+D131/C131</f>
        <v>0.72433216435052361</v>
      </c>
      <c r="F131" s="8">
        <f>+F124+F129</f>
        <v>360565550601.10004</v>
      </c>
      <c r="G131" s="9">
        <f>+F131/C131</f>
        <v>0.34826055783722731</v>
      </c>
      <c r="H131" s="8">
        <f>+H124+H129</f>
        <v>359213537873.48004</v>
      </c>
      <c r="I131" s="9">
        <f>+H131/C131</f>
        <v>0.34695468514379058</v>
      </c>
    </row>
  </sheetData>
  <mergeCells count="7">
    <mergeCell ref="D117:I117"/>
    <mergeCell ref="D8:I8"/>
    <mergeCell ref="D32:I32"/>
    <mergeCell ref="D53:I53"/>
    <mergeCell ref="D75:I75"/>
    <mergeCell ref="D98:I98"/>
    <mergeCell ref="B12:I12"/>
  </mergeCells>
  <pageMargins left="0.7" right="0.7" top="0.75" bottom="0.75" header="0.3" footer="0.3"/>
  <pageSetup paperSize="9" orientation="portrait" r:id="rId1"/>
  <ignoredErrors>
    <ignoredError sqref="G16 E16:E19 G17:G20 E23:G23 E22 E131 G22 E24:G24 G38 G43:G45 E60:G60 G65:G67 E81 G81 G87 G89 E89 E105:G105 G110 E112:G112 E124:H124 G129 G131 E21 E38 G21 E45 E67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2019</Anio>
    <_dlc_DocId xmlns="81cc8fc0-8d1e-4295-8f37-5d076116407c">2TV4CCKVFCYA-94321226-62</_dlc_DocId>
    <_dlc_DocIdUrl xmlns="81cc8fc0-8d1e-4295-8f37-5d076116407c">
      <Url>https://www.minjusticia.gov.co/ministerio/_layouts/15/DocIdRedir.aspx?ID=2TV4CCKVFCYA-94321226-62</Url>
      <Description>2TV4CCKVFCYA-94321226-62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A800C54-BC33-44AC-A68D-EC8C42534895}"/>
</file>

<file path=customXml/itemProps2.xml><?xml version="1.0" encoding="utf-8"?>
<ds:datastoreItem xmlns:ds="http://schemas.openxmlformats.org/officeDocument/2006/customXml" ds:itemID="{B40AD6FB-3868-4C3C-98B3-DA8FCFEFDD8D}"/>
</file>

<file path=customXml/itemProps3.xml><?xml version="1.0" encoding="utf-8"?>
<ds:datastoreItem xmlns:ds="http://schemas.openxmlformats.org/officeDocument/2006/customXml" ds:itemID="{9C13C833-D5D9-420B-8E4A-6182D09B136D}"/>
</file>

<file path=customXml/itemProps4.xml><?xml version="1.0" encoding="utf-8"?>
<ds:datastoreItem xmlns:ds="http://schemas.openxmlformats.org/officeDocument/2006/customXml" ds:itemID="{A83C4372-6BBA-4B95-B9FB-C93B8DFA9B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  presupuestal Sector Justicia Septiembre</dc:title>
  <dc:creator>BELKIS YORGETH RONCANCIO ENCISO</dc:creator>
  <cp:lastModifiedBy>MAURICIO ORDOÑEZ GUTIERREZ</cp:lastModifiedBy>
  <cp:lastPrinted>2018-11-01T21:31:39Z</cp:lastPrinted>
  <dcterms:created xsi:type="dcterms:W3CDTF">2018-02-21T20:39:46Z</dcterms:created>
  <dcterms:modified xsi:type="dcterms:W3CDTF">2019-10-03T13:37:45Z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6200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1b0a2f2c-c929-4392-aa2e-d4520f064744</vt:lpwstr>
  </property>
</Properties>
</file>