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UORD\Documents\DOCUMENTOS PUBLICADOS WEB\Presupuesto\2019\Reservas\"/>
    </mc:Choice>
  </mc:AlternateContent>
  <bookViews>
    <workbookView xWindow="0" yWindow="0" windowWidth="24000" windowHeight="96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1" l="1"/>
  <c r="C17" i="1" l="1"/>
  <c r="G131" i="1"/>
  <c r="E131" i="1"/>
  <c r="E81" i="1"/>
  <c r="G81" i="1"/>
  <c r="C59" i="1"/>
  <c r="C66" i="1" s="1"/>
  <c r="G42" i="1"/>
  <c r="G39" i="1"/>
  <c r="E64" i="1"/>
  <c r="E61" i="1"/>
  <c r="F22" i="1" l="1"/>
  <c r="F21" i="1"/>
  <c r="F20" i="1"/>
  <c r="F19" i="1"/>
  <c r="F18" i="1"/>
  <c r="F17" i="1"/>
  <c r="C22" i="1"/>
  <c r="D18" i="1"/>
  <c r="D19" i="1"/>
  <c r="D20" i="1"/>
  <c r="D21" i="1"/>
  <c r="G130" i="1"/>
  <c r="G129" i="1"/>
  <c r="G128" i="1"/>
  <c r="G127" i="1"/>
  <c r="E130" i="1"/>
  <c r="E129" i="1"/>
  <c r="E128" i="1"/>
  <c r="E127" i="1"/>
  <c r="G109" i="1"/>
  <c r="E109" i="1"/>
  <c r="G86" i="1"/>
  <c r="E86" i="1"/>
  <c r="E42" i="1"/>
  <c r="G38" i="1"/>
  <c r="E40" i="1"/>
  <c r="E39" i="1"/>
  <c r="E38" i="1"/>
  <c r="G107" i="1"/>
  <c r="G106" i="1"/>
  <c r="G82" i="1"/>
  <c r="G83" i="1"/>
  <c r="G84" i="1"/>
  <c r="G85" i="1"/>
  <c r="F16" i="1" l="1"/>
  <c r="F24" i="1" s="1"/>
  <c r="D17" i="1"/>
  <c r="C21" i="1"/>
  <c r="C20" i="1"/>
  <c r="E20" i="1" s="1"/>
  <c r="C19" i="1"/>
  <c r="C18" i="1"/>
  <c r="E82" i="1"/>
  <c r="E83" i="1"/>
  <c r="E84" i="1"/>
  <c r="E85" i="1"/>
  <c r="E107" i="1"/>
  <c r="E106" i="1"/>
  <c r="C37" i="1"/>
  <c r="C44" i="1" s="1"/>
  <c r="G19" i="1" l="1"/>
  <c r="C16" i="1"/>
  <c r="C24" i="1" s="1"/>
  <c r="G20" i="1"/>
  <c r="G18" i="1"/>
  <c r="E21" i="1"/>
  <c r="G21" i="1"/>
  <c r="D16" i="1"/>
  <c r="E19" i="1"/>
  <c r="E18" i="1"/>
  <c r="F126" i="1"/>
  <c r="D126" i="1"/>
  <c r="D133" i="1" s="1"/>
  <c r="C126" i="1"/>
  <c r="F133" i="1" l="1"/>
  <c r="G126" i="1"/>
  <c r="C133" i="1"/>
  <c r="E133" i="1" s="1"/>
  <c r="C80" i="1"/>
  <c r="C88" i="1" s="1"/>
  <c r="F104" i="1"/>
  <c r="F111" i="1" s="1"/>
  <c r="D104" i="1"/>
  <c r="D111" i="1" s="1"/>
  <c r="C104" i="1"/>
  <c r="C111" i="1" s="1"/>
  <c r="F80" i="1"/>
  <c r="D80" i="1"/>
  <c r="F59" i="1"/>
  <c r="D59" i="1"/>
  <c r="E59" i="1" s="1"/>
  <c r="F37" i="1"/>
  <c r="F44" i="1" s="1"/>
  <c r="D37" i="1"/>
  <c r="D44" i="1" s="1"/>
  <c r="E111" i="1" l="1"/>
  <c r="G133" i="1"/>
  <c r="G104" i="1"/>
  <c r="E104" i="1"/>
  <c r="E80" i="1"/>
  <c r="G64" i="1"/>
  <c r="D66" i="1"/>
  <c r="G61" i="1"/>
  <c r="G24" i="1" l="1"/>
  <c r="G17" i="1"/>
  <c r="D22" i="1"/>
  <c r="D24" i="1" s="1"/>
  <c r="E24" i="1" s="1"/>
  <c r="E17" i="1"/>
  <c r="G22" i="1" l="1"/>
  <c r="E22" i="1"/>
  <c r="G111" i="1" l="1"/>
  <c r="G80" i="1"/>
  <c r="G59" i="1"/>
  <c r="E126" i="1"/>
  <c r="G44" i="1"/>
  <c r="G37" i="1"/>
  <c r="E37" i="1"/>
  <c r="E44" i="1"/>
  <c r="F88" i="1"/>
  <c r="G88" i="1" s="1"/>
  <c r="D88" i="1"/>
  <c r="E88" i="1" s="1"/>
  <c r="E66" i="1"/>
  <c r="F66" i="1"/>
  <c r="G16" i="1"/>
  <c r="E16" i="1" l="1"/>
  <c r="G66" i="1"/>
</calcChain>
</file>

<file path=xl/sharedStrings.xml><?xml version="1.0" encoding="utf-8"?>
<sst xmlns="http://schemas.openxmlformats.org/spreadsheetml/2006/main" count="87" uniqueCount="16">
  <si>
    <t>SECTOR JUSTICIA</t>
  </si>
  <si>
    <t>Descripción</t>
  </si>
  <si>
    <t>Compromiso</t>
  </si>
  <si>
    <t>%</t>
  </si>
  <si>
    <t>Obligado</t>
  </si>
  <si>
    <t>Pagos</t>
  </si>
  <si>
    <t>Funcionamiento</t>
  </si>
  <si>
    <t>Gastos de Personal</t>
  </si>
  <si>
    <t>Gastos de Comercialización y operaciones</t>
  </si>
  <si>
    <t>Inversión</t>
  </si>
  <si>
    <t>Total</t>
  </si>
  <si>
    <t xml:space="preserve">% </t>
  </si>
  <si>
    <t>Adquisición de Bienes y Servicios</t>
  </si>
  <si>
    <t>Transferencias Corrientes</t>
  </si>
  <si>
    <t xml:space="preserve">Gastos por Tributos Multas Sanciones e Intereses de Mora </t>
  </si>
  <si>
    <t>Reservas Presupuestales a 31 de Agosto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</si>
</sst>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8"/>
      <color rgb="FF002060"/>
      <name val="Century Gothic"/>
      <family val="2"/>
    </font>
    <font>
      <sz val="11"/>
      <name val="Century Gothic"/>
      <family val="2"/>
    </font>
    <font>
      <sz val="11"/>
      <color rgb="FF002060"/>
      <name val="Century Gothic"/>
      <family val="2"/>
    </font>
    <font>
      <sz val="14"/>
      <color rgb="FF002060"/>
      <name val="Century Gothic"/>
      <family val="2"/>
    </font>
    <font>
      <b/>
      <sz val="14"/>
      <color rgb="FF002060"/>
      <name val="Century Gothic"/>
      <family val="2"/>
    </font>
    <font>
      <sz val="11"/>
      <name val="Calibri"/>
      <family val="2"/>
    </font>
    <font>
      <b/>
      <sz val="11"/>
      <color theme="0"/>
      <name val="Century Gothic"/>
      <family val="2"/>
    </font>
    <font>
      <b/>
      <sz val="18"/>
      <color theme="0"/>
      <name val="Century Gothic"/>
      <family val="2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Border="1"/>
    <xf numFmtId="0" fontId="4" fillId="0" borderId="0" xfId="3" applyFont="1" applyFill="1" applyBorder="1"/>
    <xf numFmtId="0" fontId="0" fillId="0" borderId="0" xfId="0" applyBorder="1" applyAlignment="1">
      <alignment wrapText="1"/>
    </xf>
    <xf numFmtId="0" fontId="5" fillId="0" borderId="0" xfId="3" applyFont="1" applyFill="1" applyBorder="1"/>
    <xf numFmtId="0" fontId="0" fillId="3" borderId="0" xfId="0" applyFill="1" applyBorder="1"/>
    <xf numFmtId="4" fontId="5" fillId="0" borderId="0" xfId="3" applyNumberFormat="1" applyFont="1" applyFill="1" applyBorder="1"/>
    <xf numFmtId="0" fontId="8" fillId="0" borderId="0" xfId="3" applyFont="1" applyFill="1" applyBorder="1"/>
    <xf numFmtId="0" fontId="9" fillId="2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4" fontId="5" fillId="0" borderId="0" xfId="0" applyNumberFormat="1" applyFont="1" applyFill="1" applyBorder="1"/>
    <xf numFmtId="0" fontId="9" fillId="2" borderId="0" xfId="3" applyFont="1" applyFill="1" applyBorder="1" applyAlignment="1">
      <alignment horizontal="center" vertical="center" wrapText="1"/>
    </xf>
    <xf numFmtId="0" fontId="11" fillId="0" borderId="0" xfId="0" applyFont="1" applyBorder="1"/>
    <xf numFmtId="4" fontId="0" fillId="0" borderId="0" xfId="0" applyNumberFormat="1"/>
    <xf numFmtId="0" fontId="3" fillId="0" borderId="0" xfId="3" applyFont="1" applyFill="1" applyBorder="1" applyAlignment="1"/>
    <xf numFmtId="0" fontId="6" fillId="5" borderId="0" xfId="3" applyFont="1" applyFill="1" applyBorder="1"/>
    <xf numFmtId="4" fontId="6" fillId="5" borderId="0" xfId="3" applyNumberFormat="1" applyFont="1" applyFill="1" applyBorder="1"/>
    <xf numFmtId="0" fontId="7" fillId="4" borderId="0" xfId="3" applyFont="1" applyFill="1" applyBorder="1"/>
    <xf numFmtId="4" fontId="7" fillId="4" borderId="0" xfId="3" applyNumberFormat="1" applyFont="1" applyFill="1" applyBorder="1"/>
    <xf numFmtId="0" fontId="5" fillId="0" borderId="0" xfId="3" applyFont="1" applyFill="1" applyBorder="1" applyAlignment="1">
      <alignment horizontal="left" vertical="center"/>
    </xf>
    <xf numFmtId="0" fontId="5" fillId="0" borderId="0" xfId="3" applyFont="1" applyFill="1" applyBorder="1" applyAlignment="1">
      <alignment horizontal="left" wrapText="1"/>
    </xf>
    <xf numFmtId="43" fontId="5" fillId="0" borderId="0" xfId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6" fillId="5" borderId="0" xfId="0" applyFont="1" applyFill="1" applyBorder="1"/>
    <xf numFmtId="4" fontId="6" fillId="5" borderId="0" xfId="0" applyNumberFormat="1" applyFont="1" applyFill="1" applyBorder="1" applyAlignment="1">
      <alignment horizontal="right" vertical="center"/>
    </xf>
    <xf numFmtId="4" fontId="6" fillId="5" borderId="0" xfId="0" applyNumberFormat="1" applyFont="1" applyFill="1" applyBorder="1"/>
    <xf numFmtId="0" fontId="7" fillId="4" borderId="0" xfId="0" applyFont="1" applyFill="1" applyBorder="1"/>
    <xf numFmtId="4" fontId="7" fillId="4" borderId="0" xfId="0" applyNumberFormat="1" applyFont="1" applyFill="1" applyBorder="1"/>
    <xf numFmtId="4" fontId="6" fillId="5" borderId="0" xfId="3" applyNumberFormat="1" applyFont="1" applyFill="1" applyBorder="1" applyAlignment="1">
      <alignment horizontal="right" vertical="center"/>
    </xf>
    <xf numFmtId="4" fontId="5" fillId="0" borderId="0" xfId="3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165" fontId="5" fillId="0" borderId="0" xfId="3" applyNumberFormat="1" applyFont="1" applyFill="1" applyBorder="1" applyAlignment="1">
      <alignment vertical="center"/>
    </xf>
    <xf numFmtId="10" fontId="6" fillId="5" borderId="0" xfId="3" applyNumberFormat="1" applyFont="1" applyFill="1" applyBorder="1" applyAlignment="1">
      <alignment horizontal="right"/>
    </xf>
    <xf numFmtId="10" fontId="5" fillId="0" borderId="0" xfId="3" applyNumberFormat="1" applyFont="1" applyFill="1" applyBorder="1" applyAlignment="1">
      <alignment horizontal="right" vertical="center"/>
    </xf>
    <xf numFmtId="0" fontId="5" fillId="0" borderId="0" xfId="3" applyFont="1" applyFill="1" applyBorder="1" applyAlignment="1">
      <alignment horizontal="right"/>
    </xf>
    <xf numFmtId="10" fontId="7" fillId="4" borderId="0" xfId="3" applyNumberFormat="1" applyFont="1" applyFill="1" applyBorder="1" applyAlignment="1">
      <alignment horizontal="right"/>
    </xf>
    <xf numFmtId="10" fontId="6" fillId="5" borderId="0" xfId="0" applyNumberFormat="1" applyFont="1" applyFill="1" applyBorder="1" applyAlignment="1">
      <alignment horizontal="right"/>
    </xf>
    <xf numFmtId="10" fontId="5" fillId="0" borderId="0" xfId="2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/>
    </xf>
    <xf numFmtId="10" fontId="7" fillId="4" borderId="0" xfId="0" applyNumberFormat="1" applyFont="1" applyFill="1" applyBorder="1" applyAlignment="1">
      <alignment horizontal="right"/>
    </xf>
    <xf numFmtId="10" fontId="5" fillId="0" borderId="0" xfId="0" applyNumberFormat="1" applyFont="1" applyFill="1" applyBorder="1" applyAlignment="1">
      <alignment horizontal="right" vertical="center"/>
    </xf>
    <xf numFmtId="10" fontId="5" fillId="0" borderId="0" xfId="3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164" fontId="0" fillId="3" borderId="0" xfId="4" applyFont="1" applyFill="1" applyBorder="1"/>
    <xf numFmtId="164" fontId="0" fillId="0" borderId="0" xfId="4" applyFont="1" applyBorder="1"/>
    <xf numFmtId="165" fontId="0" fillId="0" borderId="0" xfId="0" applyNumberFormat="1" applyBorder="1"/>
    <xf numFmtId="4" fontId="0" fillId="3" borderId="0" xfId="0" applyNumberFormat="1" applyFill="1" applyBorder="1"/>
    <xf numFmtId="0" fontId="3" fillId="0" borderId="0" xfId="3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5">
    <cellStyle name="Millares" xfId="1" builtinId="3"/>
    <cellStyle name="Millares [0]" xfId="4" builtinId="6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533399</xdr:colOff>
      <xdr:row>48</xdr:row>
      <xdr:rowOff>114299</xdr:rowOff>
    </xdr:from>
    <xdr:to>
      <xdr:col>2</xdr:col>
      <xdr:colOff>714375</xdr:colOff>
      <xdr:row>54</xdr:row>
      <xdr:rowOff>142875</xdr:rowOff>
    </xdr:to>
    <xdr:pic>
      <xdr:nvPicPr>
        <xdr:cNvPr id="2" name="4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9219" t="18069" r="64684" b="67476"/>
        <a:stretch/>
      </xdr:blipFill>
      <xdr:spPr>
        <a:xfrm>
          <a:off x="1295399" y="11029949"/>
          <a:ext cx="3495676" cy="12858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</xdr:col>
      <xdr:colOff>9525</xdr:colOff>
      <xdr:row>71</xdr:row>
      <xdr:rowOff>28575</xdr:rowOff>
    </xdr:from>
    <xdr:to>
      <xdr:col>2</xdr:col>
      <xdr:colOff>800100</xdr:colOff>
      <xdr:row>75</xdr:row>
      <xdr:rowOff>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6163925"/>
          <a:ext cx="4105275" cy="847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4F81BD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57150</xdr:colOff>
      <xdr:row>93</xdr:row>
      <xdr:rowOff>104776</xdr:rowOff>
    </xdr:from>
    <xdr:to>
      <xdr:col>2</xdr:col>
      <xdr:colOff>790545</xdr:colOff>
      <xdr:row>98</xdr:row>
      <xdr:rowOff>85726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9150" y="19411951"/>
          <a:ext cx="4048095" cy="104775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116</xdr:row>
      <xdr:rowOff>76201</xdr:rowOff>
    </xdr:from>
    <xdr:to>
      <xdr:col>2</xdr:col>
      <xdr:colOff>148889</xdr:colOff>
      <xdr:row>119</xdr:row>
      <xdr:rowOff>180975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81050" y="24193501"/>
          <a:ext cx="3444539" cy="790574"/>
        </a:xfrm>
        <a:prstGeom prst="rect">
          <a:avLst/>
        </a:prstGeom>
      </xdr:spPr>
    </xdr:pic>
    <xdr:clientData/>
  </xdr:twoCellAnchor>
  <xdr:twoCellAnchor editAs="oneCell">
    <xdr:from>
      <xdr:col>1</xdr:col>
      <xdr:colOff>923927</xdr:colOff>
      <xdr:row>3</xdr:row>
      <xdr:rowOff>142877</xdr:rowOff>
    </xdr:from>
    <xdr:to>
      <xdr:col>1</xdr:col>
      <xdr:colOff>2057400</xdr:colOff>
      <xdr:row>8</xdr:row>
      <xdr:rowOff>182563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685927" y="714377"/>
          <a:ext cx="1133473" cy="1106486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29</xdr:row>
      <xdr:rowOff>0</xdr:rowOff>
    </xdr:from>
    <xdr:to>
      <xdr:col>2</xdr:col>
      <xdr:colOff>485775</xdr:colOff>
      <xdr:row>31</xdr:row>
      <xdr:rowOff>145529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62001" y="5981700"/>
          <a:ext cx="3800474" cy="6408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K134"/>
  <sheetViews>
    <sheetView showGridLines="0" tabSelected="1" zoomScaleNormal="100" workbookViewId="0"/>
  </sheetViews>
  <sheetFormatPr baseColWidth="10" defaultRowHeight="15" x14ac:dyDescent="0.25"/>
  <cols>
    <col min="2" max="2" width="49.7109375" customWidth="1"/>
    <col min="3" max="3" width="35.42578125" customWidth="1"/>
    <col min="4" max="4" width="31.7109375" customWidth="1"/>
    <col min="5" max="5" width="12" bestFit="1" customWidth="1"/>
    <col min="6" max="6" width="27.85546875" customWidth="1"/>
    <col min="7" max="7" width="12" bestFit="1" customWidth="1"/>
    <col min="8" max="8" width="16.28515625" bestFit="1" customWidth="1"/>
    <col min="9" max="9" width="16.42578125" bestFit="1" customWidth="1"/>
    <col min="10" max="10" width="16.28515625" bestFit="1" customWidth="1"/>
  </cols>
  <sheetData>
    <row r="8" spans="2:7" ht="24" x14ac:dyDescent="0.35">
      <c r="C8" s="14"/>
      <c r="D8" s="47" t="s">
        <v>15</v>
      </c>
      <c r="E8" s="47"/>
      <c r="F8" s="47"/>
      <c r="G8" s="47"/>
    </row>
    <row r="12" spans="2:7" s="12" customFormat="1" ht="21" customHeight="1" x14ac:dyDescent="0.35">
      <c r="B12" s="48" t="s">
        <v>0</v>
      </c>
      <c r="C12" s="48"/>
      <c r="D12" s="48"/>
      <c r="E12" s="48"/>
      <c r="F12" s="48"/>
      <c r="G12" s="48"/>
    </row>
    <row r="13" spans="2:7" s="1" customFormat="1" ht="9.75" customHeight="1" x14ac:dyDescent="0.3">
      <c r="B13" s="2"/>
      <c r="C13" s="2"/>
      <c r="D13" s="2"/>
      <c r="E13" s="2"/>
      <c r="F13" s="2"/>
      <c r="G13" s="2"/>
    </row>
    <row r="14" spans="2:7" s="3" customFormat="1" x14ac:dyDescent="0.25">
      <c r="B14" s="8" t="s">
        <v>1</v>
      </c>
      <c r="C14" s="8" t="s">
        <v>2</v>
      </c>
      <c r="D14" s="8" t="s">
        <v>4</v>
      </c>
      <c r="E14" s="8" t="s">
        <v>3</v>
      </c>
      <c r="F14" s="8" t="s">
        <v>5</v>
      </c>
      <c r="G14" s="8" t="s">
        <v>3</v>
      </c>
    </row>
    <row r="15" spans="2:7" s="1" customFormat="1" ht="6" customHeight="1" x14ac:dyDescent="0.3">
      <c r="B15" s="4"/>
      <c r="C15" s="4"/>
      <c r="D15" s="4"/>
      <c r="E15" s="4"/>
      <c r="F15" s="4"/>
      <c r="G15" s="4"/>
    </row>
    <row r="16" spans="2:7" s="5" customFormat="1" ht="18" x14ac:dyDescent="0.25">
      <c r="B16" s="15" t="s">
        <v>6</v>
      </c>
      <c r="C16" s="16">
        <f>+C17+C18+C19+C20+C21</f>
        <v>211353066405.25</v>
      </c>
      <c r="D16" s="16">
        <f>+D17+D18+D19+D20+D21</f>
        <v>195781547939.03003</v>
      </c>
      <c r="E16" s="32">
        <f>+D16/C16</f>
        <v>0.92632461534121757</v>
      </c>
      <c r="F16" s="16">
        <f>+F17+F18+F19+F20+F21</f>
        <v>195763700372.07004</v>
      </c>
      <c r="G16" s="32">
        <f>+F16/C16</f>
        <v>0.92624017101654543</v>
      </c>
    </row>
    <row r="17" spans="2:11" s="1" customFormat="1" ht="18" customHeight="1" x14ac:dyDescent="0.25">
      <c r="B17" s="19" t="s">
        <v>7</v>
      </c>
      <c r="C17" s="29">
        <f>+C38+C60+C81+C105+C127</f>
        <v>702249878.63</v>
      </c>
      <c r="D17" s="29">
        <f t="shared" ref="C17:D19" si="0">+D38+D60+D81+D105+D127</f>
        <v>694006587.42999995</v>
      </c>
      <c r="E17" s="33">
        <f>+D17/C17</f>
        <v>0.98826159825604865</v>
      </c>
      <c r="F17" s="29">
        <f>+F38+F60+F81+F105+F127</f>
        <v>692587982.87</v>
      </c>
      <c r="G17" s="33">
        <f>+F17/C17</f>
        <v>0.98624151309381625</v>
      </c>
      <c r="H17" s="44"/>
      <c r="I17" s="45"/>
    </row>
    <row r="18" spans="2:11" s="1" customFormat="1" ht="18" customHeight="1" x14ac:dyDescent="0.25">
      <c r="B18" s="19" t="s">
        <v>12</v>
      </c>
      <c r="C18" s="29">
        <f t="shared" si="0"/>
        <v>32659149347.829998</v>
      </c>
      <c r="D18" s="29">
        <f t="shared" si="0"/>
        <v>29807667866.080002</v>
      </c>
      <c r="E18" s="33">
        <f t="shared" ref="E18:E21" si="1">+D18/C18</f>
        <v>0.91268965852781891</v>
      </c>
      <c r="F18" s="29">
        <f>+F39+F61+F82+F106+F128</f>
        <v>29805812752.580002</v>
      </c>
      <c r="G18" s="33">
        <f t="shared" ref="G18:G21" si="2">+F18/C18</f>
        <v>0.91263285626759338</v>
      </c>
      <c r="H18" s="44"/>
      <c r="I18" s="44"/>
      <c r="J18" s="44"/>
      <c r="K18" s="45"/>
    </row>
    <row r="19" spans="2:11" s="1" customFormat="1" ht="18" customHeight="1" x14ac:dyDescent="0.25">
      <c r="B19" s="19" t="s">
        <v>13</v>
      </c>
      <c r="C19" s="29">
        <f t="shared" si="0"/>
        <v>177901733985.79001</v>
      </c>
      <c r="D19" s="29">
        <f t="shared" si="0"/>
        <v>165189940292.52002</v>
      </c>
      <c r="E19" s="33">
        <f t="shared" si="1"/>
        <v>0.92854598205161198</v>
      </c>
      <c r="F19" s="29">
        <f>+F40+F62+F83+F107+F129</f>
        <v>165175366443.62003</v>
      </c>
      <c r="G19" s="33">
        <f t="shared" si="2"/>
        <v>0.92846406127111436</v>
      </c>
      <c r="H19" s="44"/>
      <c r="I19" s="44"/>
      <c r="J19" s="44"/>
      <c r="K19" s="45"/>
    </row>
    <row r="20" spans="2:11" s="22" customFormat="1" ht="24.95" customHeight="1" x14ac:dyDescent="0.25">
      <c r="B20" s="19" t="s">
        <v>8</v>
      </c>
      <c r="C20" s="21">
        <f>+C84</f>
        <v>790000</v>
      </c>
      <c r="D20" s="21">
        <f>+D84</f>
        <v>790000</v>
      </c>
      <c r="E20" s="33">
        <f t="shared" si="1"/>
        <v>1</v>
      </c>
      <c r="F20" s="21">
        <f>+F84</f>
        <v>790000</v>
      </c>
      <c r="G20" s="33">
        <f t="shared" si="2"/>
        <v>1</v>
      </c>
    </row>
    <row r="21" spans="2:11" s="1" customFormat="1" ht="30" customHeight="1" x14ac:dyDescent="0.3">
      <c r="B21" s="20" t="s">
        <v>14</v>
      </c>
      <c r="C21" s="31">
        <f>+C41+C63+C85+C108+C130</f>
        <v>89143193</v>
      </c>
      <c r="D21" s="31">
        <f>+D41+D63+D85+D108+D130</f>
        <v>89143193</v>
      </c>
      <c r="E21" s="33">
        <f t="shared" si="1"/>
        <v>1</v>
      </c>
      <c r="F21" s="29">
        <f>+F41+F63+F85+F108+F130</f>
        <v>89143193</v>
      </c>
      <c r="G21" s="33">
        <f t="shared" si="2"/>
        <v>1</v>
      </c>
      <c r="K21" s="45"/>
    </row>
    <row r="22" spans="2:11" s="5" customFormat="1" ht="18" x14ac:dyDescent="0.25">
      <c r="B22" s="15" t="s">
        <v>9</v>
      </c>
      <c r="C22" s="16">
        <f>+C42+C64+C86+C109+C131</f>
        <v>85138094062.209991</v>
      </c>
      <c r="D22" s="16">
        <f>+D42+D64+D86+D109+D131</f>
        <v>33877875980.330002</v>
      </c>
      <c r="E22" s="32">
        <f>+D22/C22</f>
        <v>0.39791677689631627</v>
      </c>
      <c r="F22" s="16">
        <f>+F42+F64+F86+F109+F131</f>
        <v>32868363023.73</v>
      </c>
      <c r="G22" s="32">
        <f>+F22/C22</f>
        <v>0.38605941777030206</v>
      </c>
      <c r="K22" s="46"/>
    </row>
    <row r="23" spans="2:11" s="1" customFormat="1" ht="6" customHeight="1" x14ac:dyDescent="0.3">
      <c r="B23" s="4"/>
      <c r="C23" s="4"/>
      <c r="D23" s="4"/>
      <c r="E23" s="34"/>
      <c r="F23" s="4"/>
      <c r="G23" s="34"/>
    </row>
    <row r="24" spans="2:11" s="5" customFormat="1" ht="18" x14ac:dyDescent="0.25">
      <c r="B24" s="17" t="s">
        <v>10</v>
      </c>
      <c r="C24" s="18">
        <f>+C22+C16</f>
        <v>296491160467.45996</v>
      </c>
      <c r="D24" s="18">
        <f>+D22+D16</f>
        <v>229659423919.36005</v>
      </c>
      <c r="E24" s="35">
        <f>+D24/C24</f>
        <v>0.7745911330282822</v>
      </c>
      <c r="F24" s="18">
        <f>+F22+F16</f>
        <v>228632063395.80005</v>
      </c>
      <c r="G24" s="35">
        <f>+F24/C24</f>
        <v>0.77112607011733325</v>
      </c>
      <c r="I24" s="43"/>
    </row>
    <row r="25" spans="2:11" ht="16.5" x14ac:dyDescent="0.25">
      <c r="C25" s="31"/>
      <c r="D25" s="31"/>
      <c r="E25" s="31"/>
      <c r="F25" s="31"/>
      <c r="I25" s="13"/>
    </row>
    <row r="26" spans="2:11" x14ac:dyDescent="0.25">
      <c r="C26" s="13"/>
      <c r="D26" s="13"/>
      <c r="E26" s="13"/>
      <c r="F26" s="13"/>
      <c r="G26" s="13"/>
    </row>
    <row r="31" spans="2:11" ht="24" x14ac:dyDescent="0.35">
      <c r="B31" s="7"/>
      <c r="C31" s="14"/>
      <c r="D31" s="47" t="s">
        <v>15</v>
      </c>
      <c r="E31" s="47"/>
      <c r="F31" s="47"/>
      <c r="G31" s="47"/>
    </row>
    <row r="35" spans="2:7" x14ac:dyDescent="0.25">
      <c r="B35" s="8" t="s">
        <v>1</v>
      </c>
      <c r="C35" s="8" t="s">
        <v>2</v>
      </c>
      <c r="D35" s="8" t="s">
        <v>4</v>
      </c>
      <c r="E35" s="8" t="s">
        <v>3</v>
      </c>
      <c r="F35" s="8" t="s">
        <v>5</v>
      </c>
      <c r="G35" s="8" t="s">
        <v>3</v>
      </c>
    </row>
    <row r="36" spans="2:7" ht="6" customHeight="1" x14ac:dyDescent="0.3">
      <c r="B36" s="9"/>
      <c r="C36" s="9"/>
      <c r="D36" s="9"/>
      <c r="E36" s="9"/>
      <c r="F36" s="9"/>
      <c r="G36" s="9"/>
    </row>
    <row r="37" spans="2:7" ht="18" x14ac:dyDescent="0.25">
      <c r="B37" s="23" t="s">
        <v>6</v>
      </c>
      <c r="C37" s="24">
        <f>+C38+C39+C40+C41</f>
        <v>237584110.53</v>
      </c>
      <c r="D37" s="24">
        <f>+D38+D39+D40+D41</f>
        <v>237584110.53</v>
      </c>
      <c r="E37" s="36">
        <f>+D37/C37</f>
        <v>1</v>
      </c>
      <c r="F37" s="24">
        <f>+F38+F39+F40+F41</f>
        <v>237584110.53</v>
      </c>
      <c r="G37" s="36">
        <f>+F37/C37</f>
        <v>1</v>
      </c>
    </row>
    <row r="38" spans="2:7" ht="18" customHeight="1" x14ac:dyDescent="0.25">
      <c r="B38" s="19" t="s">
        <v>7</v>
      </c>
      <c r="C38" s="30">
        <v>19255245</v>
      </c>
      <c r="D38" s="30">
        <v>19255245</v>
      </c>
      <c r="E38" s="37">
        <f>+D38/C38</f>
        <v>1</v>
      </c>
      <c r="F38" s="30">
        <v>19255245</v>
      </c>
      <c r="G38" s="37">
        <f>+F38/C38</f>
        <v>1</v>
      </c>
    </row>
    <row r="39" spans="2:7" ht="18" customHeight="1" x14ac:dyDescent="0.25">
      <c r="B39" s="19" t="s">
        <v>12</v>
      </c>
      <c r="C39" s="30">
        <v>217890123.53</v>
      </c>
      <c r="D39" s="30">
        <v>217890123.53</v>
      </c>
      <c r="E39" s="37">
        <f>+D39/C39</f>
        <v>1</v>
      </c>
      <c r="F39" s="30">
        <v>217890123.53</v>
      </c>
      <c r="G39" s="37">
        <f>+F39/C39</f>
        <v>1</v>
      </c>
    </row>
    <row r="40" spans="2:7" ht="18" customHeight="1" x14ac:dyDescent="0.25">
      <c r="B40" s="19" t="s">
        <v>13</v>
      </c>
      <c r="C40" s="30">
        <v>438742</v>
      </c>
      <c r="D40" s="30">
        <v>438742</v>
      </c>
      <c r="E40" s="37">
        <f>+D40/C40</f>
        <v>1</v>
      </c>
      <c r="F40" s="30">
        <v>438742</v>
      </c>
      <c r="G40" s="37">
        <f>+F40/C40</f>
        <v>1</v>
      </c>
    </row>
    <row r="41" spans="2:7" ht="30" customHeight="1" x14ac:dyDescent="0.3">
      <c r="B41" s="20" t="s">
        <v>14</v>
      </c>
      <c r="C41" s="30">
        <v>0</v>
      </c>
      <c r="D41" s="30">
        <v>0</v>
      </c>
      <c r="E41" s="37">
        <v>0</v>
      </c>
      <c r="F41" s="30">
        <v>0</v>
      </c>
      <c r="G41" s="40">
        <v>0</v>
      </c>
    </row>
    <row r="42" spans="2:7" ht="18" x14ac:dyDescent="0.25">
      <c r="B42" s="23" t="s">
        <v>9</v>
      </c>
      <c r="C42" s="25">
        <v>3516079544.5999999</v>
      </c>
      <c r="D42" s="25">
        <v>3515779544.5999999</v>
      </c>
      <c r="E42" s="36">
        <f>+D42/C42</f>
        <v>0.99991467769821629</v>
      </c>
      <c r="F42" s="25">
        <v>3515779544.5999999</v>
      </c>
      <c r="G42" s="36">
        <f>+F42/C42</f>
        <v>0.99991467769821629</v>
      </c>
    </row>
    <row r="43" spans="2:7" ht="6" customHeight="1" x14ac:dyDescent="0.3">
      <c r="B43" s="9"/>
      <c r="C43" s="9"/>
      <c r="D43" s="10"/>
      <c r="E43" s="38"/>
      <c r="F43" s="10"/>
      <c r="G43" s="38"/>
    </row>
    <row r="44" spans="2:7" ht="18" x14ac:dyDescent="0.25">
      <c r="B44" s="26" t="s">
        <v>10</v>
      </c>
      <c r="C44" s="27">
        <f>+C42+C37</f>
        <v>3753663655.1300001</v>
      </c>
      <c r="D44" s="27">
        <f>+D42+D37</f>
        <v>3753363655.1300001</v>
      </c>
      <c r="E44" s="39">
        <f>+D44/C44</f>
        <v>0.99992007808169225</v>
      </c>
      <c r="F44" s="27">
        <f>+F42+F37</f>
        <v>3753363655.1300001</v>
      </c>
      <c r="G44" s="39">
        <f>+F44/C44</f>
        <v>0.99992007808169225</v>
      </c>
    </row>
    <row r="52" spans="2:7" ht="24" x14ac:dyDescent="0.35">
      <c r="C52" s="14"/>
      <c r="D52" s="47" t="s">
        <v>15</v>
      </c>
      <c r="E52" s="47"/>
      <c r="F52" s="47"/>
      <c r="G52" s="47"/>
    </row>
    <row r="56" spans="2:7" ht="16.5" x14ac:dyDescent="0.3">
      <c r="B56" s="2"/>
      <c r="C56" s="2"/>
      <c r="D56" s="2"/>
      <c r="E56" s="2"/>
      <c r="F56" s="2"/>
      <c r="G56" s="2"/>
    </row>
    <row r="57" spans="2:7" ht="21" customHeight="1" x14ac:dyDescent="0.25">
      <c r="B57" s="11" t="s">
        <v>1</v>
      </c>
      <c r="C57" s="11" t="s">
        <v>2</v>
      </c>
      <c r="D57" s="11" t="s">
        <v>4</v>
      </c>
      <c r="E57" s="11" t="s">
        <v>11</v>
      </c>
      <c r="F57" s="11" t="s">
        <v>5</v>
      </c>
      <c r="G57" s="11" t="s">
        <v>11</v>
      </c>
    </row>
    <row r="58" spans="2:7" ht="6" customHeight="1" x14ac:dyDescent="0.3">
      <c r="B58" s="4"/>
      <c r="C58" s="4"/>
      <c r="D58" s="4"/>
      <c r="E58" s="4"/>
      <c r="F58" s="4"/>
      <c r="G58" s="4"/>
    </row>
    <row r="59" spans="2:7" ht="18" x14ac:dyDescent="0.25">
      <c r="B59" s="15" t="s">
        <v>6</v>
      </c>
      <c r="C59" s="28">
        <f>+C60+C61+C62+C63</f>
        <v>3837446884.8699999</v>
      </c>
      <c r="D59" s="28">
        <f>+D60+D61+D62+D63</f>
        <v>2956247600.0900002</v>
      </c>
      <c r="E59" s="32">
        <f>+D59/C59</f>
        <v>0.77036834353217321</v>
      </c>
      <c r="F59" s="28">
        <f>+F60+F61+F62+F63</f>
        <v>2956247600.0900002</v>
      </c>
      <c r="G59" s="32">
        <f>+F59/C59</f>
        <v>0.77036834353217321</v>
      </c>
    </row>
    <row r="60" spans="2:7" ht="18" customHeight="1" x14ac:dyDescent="0.25">
      <c r="B60" s="19" t="s">
        <v>7</v>
      </c>
      <c r="C60" s="29">
        <v>0</v>
      </c>
      <c r="D60" s="29">
        <v>0</v>
      </c>
      <c r="E60" s="33">
        <v>0</v>
      </c>
      <c r="F60" s="29">
        <v>0</v>
      </c>
      <c r="G60" s="33">
        <v>0</v>
      </c>
    </row>
    <row r="61" spans="2:7" ht="18" customHeight="1" x14ac:dyDescent="0.25">
      <c r="B61" s="19" t="s">
        <v>12</v>
      </c>
      <c r="C61" s="29">
        <v>3837446884.8699999</v>
      </c>
      <c r="D61" s="29">
        <v>2956247600.0900002</v>
      </c>
      <c r="E61" s="33">
        <f>+D61/C61</f>
        <v>0.77036834353217321</v>
      </c>
      <c r="F61" s="29">
        <v>2956247600.0900002</v>
      </c>
      <c r="G61" s="33">
        <f t="shared" ref="G61" si="3">+F61/C61</f>
        <v>0.77036834353217321</v>
      </c>
    </row>
    <row r="62" spans="2:7" ht="18" customHeight="1" x14ac:dyDescent="0.25">
      <c r="B62" s="19" t="s">
        <v>13</v>
      </c>
      <c r="C62" s="29">
        <v>0</v>
      </c>
      <c r="D62" s="29">
        <v>0</v>
      </c>
      <c r="E62" s="33">
        <v>0</v>
      </c>
      <c r="F62" s="29">
        <v>0</v>
      </c>
      <c r="G62" s="33">
        <v>0</v>
      </c>
    </row>
    <row r="63" spans="2:7" ht="30" customHeight="1" x14ac:dyDescent="0.3">
      <c r="B63" s="20" t="s">
        <v>14</v>
      </c>
      <c r="C63" s="29">
        <v>0</v>
      </c>
      <c r="D63" s="29">
        <v>0</v>
      </c>
      <c r="E63" s="33">
        <v>0</v>
      </c>
      <c r="F63" s="29">
        <v>0</v>
      </c>
      <c r="G63" s="33">
        <v>0</v>
      </c>
    </row>
    <row r="64" spans="2:7" ht="18" x14ac:dyDescent="0.25">
      <c r="B64" s="15" t="s">
        <v>9</v>
      </c>
      <c r="C64" s="16">
        <v>9860791305.9300003</v>
      </c>
      <c r="D64" s="16">
        <v>1813038258.9300001</v>
      </c>
      <c r="E64" s="32">
        <f>+D64/C64</f>
        <v>0.18386336376875659</v>
      </c>
      <c r="F64" s="16">
        <v>1813038258.9300001</v>
      </c>
      <c r="G64" s="32">
        <f>+F64/C64</f>
        <v>0.18386336376875659</v>
      </c>
    </row>
    <row r="65" spans="2:7" ht="6" customHeight="1" x14ac:dyDescent="0.3">
      <c r="B65" s="4"/>
      <c r="C65" s="4"/>
      <c r="D65" s="4"/>
      <c r="E65" s="34"/>
      <c r="F65" s="4"/>
      <c r="G65" s="34"/>
    </row>
    <row r="66" spans="2:7" ht="18" x14ac:dyDescent="0.25">
      <c r="B66" s="17" t="s">
        <v>10</v>
      </c>
      <c r="C66" s="18">
        <f>+C64+C59</f>
        <v>13698238190.799999</v>
      </c>
      <c r="D66" s="18">
        <f>+D64+D59</f>
        <v>4769285859.0200005</v>
      </c>
      <c r="E66" s="35">
        <f>+D66/C66</f>
        <v>0.34816782951132685</v>
      </c>
      <c r="F66" s="18">
        <f>+F64+F59</f>
        <v>4769285859.0200005</v>
      </c>
      <c r="G66" s="35">
        <f>+F66/C66</f>
        <v>0.34816782951132685</v>
      </c>
    </row>
    <row r="74" spans="2:7" ht="24" x14ac:dyDescent="0.35">
      <c r="B74" s="7"/>
      <c r="C74" s="14"/>
      <c r="D74" s="47" t="s">
        <v>15</v>
      </c>
      <c r="E74" s="47"/>
      <c r="F74" s="47"/>
      <c r="G74" s="47"/>
    </row>
    <row r="78" spans="2:7" x14ac:dyDescent="0.25">
      <c r="B78" s="8" t="s">
        <v>1</v>
      </c>
      <c r="C78" s="8" t="s">
        <v>2</v>
      </c>
      <c r="D78" s="8" t="s">
        <v>4</v>
      </c>
      <c r="E78" s="8" t="s">
        <v>3</v>
      </c>
      <c r="F78" s="8" t="s">
        <v>5</v>
      </c>
      <c r="G78" s="8" t="s">
        <v>3</v>
      </c>
    </row>
    <row r="79" spans="2:7" ht="6" customHeight="1" x14ac:dyDescent="0.3">
      <c r="B79" s="9"/>
      <c r="C79" s="9"/>
      <c r="D79" s="9"/>
      <c r="E79" s="9"/>
      <c r="F79" s="9"/>
      <c r="G79" s="9"/>
    </row>
    <row r="80" spans="2:7" ht="18" x14ac:dyDescent="0.25">
      <c r="B80" s="23" t="s">
        <v>6</v>
      </c>
      <c r="C80" s="24">
        <f>+C81+C82+C83+C84+C85</f>
        <v>18864481104.610001</v>
      </c>
      <c r="D80" s="24">
        <f>+D81+D82+D83+D84+D85</f>
        <v>18638054851.279999</v>
      </c>
      <c r="E80" s="36">
        <f>+D80/C80</f>
        <v>0.98799721804833163</v>
      </c>
      <c r="F80" s="24">
        <f>+F81+F82+F83+F84+F85</f>
        <v>18634781133.220001</v>
      </c>
      <c r="G80" s="36">
        <f>+F80/C80</f>
        <v>0.98782367932008119</v>
      </c>
    </row>
    <row r="81" spans="2:7" ht="18" customHeight="1" x14ac:dyDescent="0.25">
      <c r="B81" s="19" t="s">
        <v>7</v>
      </c>
      <c r="C81" s="30">
        <v>668815331.63</v>
      </c>
      <c r="D81" s="30">
        <v>660572040.42999995</v>
      </c>
      <c r="E81" s="40">
        <f>+D81/C81</f>
        <v>0.98767478732894776</v>
      </c>
      <c r="F81" s="30">
        <v>659153435.87</v>
      </c>
      <c r="G81" s="40">
        <f>+F81/C81</f>
        <v>0.98555371669418446</v>
      </c>
    </row>
    <row r="82" spans="2:7" ht="18" customHeight="1" x14ac:dyDescent="0.25">
      <c r="B82" s="19" t="s">
        <v>12</v>
      </c>
      <c r="C82" s="30">
        <v>11816043398.66</v>
      </c>
      <c r="D82" s="30">
        <v>11597975887</v>
      </c>
      <c r="E82" s="40">
        <f t="shared" ref="E82:E85" si="4">+D82/C82</f>
        <v>0.98154479428496944</v>
      </c>
      <c r="F82" s="30">
        <v>11596120773.5</v>
      </c>
      <c r="G82" s="40">
        <f t="shared" ref="G82:G85" si="5">+F82/C82</f>
        <v>0.9813877947346622</v>
      </c>
    </row>
    <row r="83" spans="2:7" ht="18" customHeight="1" x14ac:dyDescent="0.25">
      <c r="B83" s="19" t="s">
        <v>13</v>
      </c>
      <c r="C83" s="30">
        <v>6305314021.3199997</v>
      </c>
      <c r="D83" s="30">
        <v>6305198570.8500004</v>
      </c>
      <c r="E83" s="40">
        <f t="shared" si="4"/>
        <v>0.99998168997299597</v>
      </c>
      <c r="F83" s="30">
        <v>6305198570.8500004</v>
      </c>
      <c r="G83" s="40">
        <f t="shared" si="5"/>
        <v>0.99998168997299597</v>
      </c>
    </row>
    <row r="84" spans="2:7" ht="24.95" customHeight="1" x14ac:dyDescent="0.25">
      <c r="B84" s="19" t="s">
        <v>8</v>
      </c>
      <c r="C84" s="21">
        <v>790000</v>
      </c>
      <c r="D84" s="21">
        <v>790000</v>
      </c>
      <c r="E84" s="40">
        <f t="shared" si="4"/>
        <v>1</v>
      </c>
      <c r="F84" s="30">
        <v>790000</v>
      </c>
      <c r="G84" s="40">
        <f t="shared" si="5"/>
        <v>1</v>
      </c>
    </row>
    <row r="85" spans="2:7" ht="30" customHeight="1" x14ac:dyDescent="0.3">
      <c r="B85" s="20" t="s">
        <v>14</v>
      </c>
      <c r="C85" s="21">
        <v>73518353</v>
      </c>
      <c r="D85" s="21">
        <v>73518353</v>
      </c>
      <c r="E85" s="40">
        <f t="shared" si="4"/>
        <v>1</v>
      </c>
      <c r="F85" s="30">
        <v>73518353</v>
      </c>
      <c r="G85" s="40">
        <f t="shared" si="5"/>
        <v>1</v>
      </c>
    </row>
    <row r="86" spans="2:7" ht="18" x14ac:dyDescent="0.25">
      <c r="B86" s="23" t="s">
        <v>9</v>
      </c>
      <c r="C86" s="25">
        <v>329917241.89999998</v>
      </c>
      <c r="D86" s="25">
        <v>328468291.89999998</v>
      </c>
      <c r="E86" s="36">
        <f>+D86/C86</f>
        <v>0.99560814102453254</v>
      </c>
      <c r="F86" s="25">
        <v>328468291.89999998</v>
      </c>
      <c r="G86" s="36">
        <f>+F86/C86</f>
        <v>0.99560814102453254</v>
      </c>
    </row>
    <row r="87" spans="2:7" ht="6" customHeight="1" x14ac:dyDescent="0.3">
      <c r="B87" s="9"/>
      <c r="C87" s="9"/>
      <c r="D87" s="10"/>
      <c r="E87" s="38"/>
      <c r="F87" s="10"/>
      <c r="G87" s="38"/>
    </row>
    <row r="88" spans="2:7" ht="18" x14ac:dyDescent="0.25">
      <c r="B88" s="26" t="s">
        <v>10</v>
      </c>
      <c r="C88" s="27">
        <f>+C86+C80</f>
        <v>19194398346.510002</v>
      </c>
      <c r="D88" s="27">
        <f>+D86+D80</f>
        <v>18966523143.18</v>
      </c>
      <c r="E88" s="39">
        <f>+D88/C88</f>
        <v>0.98812803614803402</v>
      </c>
      <c r="F88" s="27">
        <f>+F86+F80</f>
        <v>18963249425.120003</v>
      </c>
      <c r="G88" s="39">
        <f>+F88/C88</f>
        <v>0.98795748023891417</v>
      </c>
    </row>
    <row r="97" spans="2:7" ht="24" x14ac:dyDescent="0.35">
      <c r="C97" s="14"/>
      <c r="D97" s="47" t="s">
        <v>15</v>
      </c>
      <c r="E97" s="47"/>
      <c r="F97" s="47"/>
      <c r="G97" s="47"/>
    </row>
    <row r="101" spans="2:7" ht="16.5" x14ac:dyDescent="0.3">
      <c r="B101" s="2"/>
      <c r="C101" s="2"/>
      <c r="D101" s="2"/>
      <c r="E101" s="2"/>
      <c r="F101" s="2"/>
      <c r="G101" s="2"/>
    </row>
    <row r="102" spans="2:7" ht="23.25" customHeight="1" x14ac:dyDescent="0.25">
      <c r="B102" s="11" t="s">
        <v>1</v>
      </c>
      <c r="C102" s="8" t="s">
        <v>2</v>
      </c>
      <c r="D102" s="8" t="s">
        <v>4</v>
      </c>
      <c r="E102" s="8" t="s">
        <v>3</v>
      </c>
      <c r="F102" s="8" t="s">
        <v>5</v>
      </c>
      <c r="G102" s="8" t="s">
        <v>3</v>
      </c>
    </row>
    <row r="103" spans="2:7" ht="6" customHeight="1" x14ac:dyDescent="0.3">
      <c r="B103" s="4"/>
      <c r="C103" s="4"/>
      <c r="D103" s="4"/>
      <c r="E103" s="4"/>
      <c r="F103" s="4"/>
      <c r="G103" s="4"/>
    </row>
    <row r="104" spans="2:7" ht="18" x14ac:dyDescent="0.25">
      <c r="B104" s="15" t="s">
        <v>6</v>
      </c>
      <c r="C104" s="28">
        <f>+C105+C106+C107+C108</f>
        <v>9956030957.7999992</v>
      </c>
      <c r="D104" s="28">
        <f>+D105+D106+D107+D108</f>
        <v>9701870725.7299995</v>
      </c>
      <c r="E104" s="32">
        <f>+D104/C104</f>
        <v>0.97447173144124477</v>
      </c>
      <c r="F104" s="28">
        <f>+F105+F106+F107+F108</f>
        <v>9701870725.7299995</v>
      </c>
      <c r="G104" s="32">
        <f>+F104/C104</f>
        <v>0.97447173144124477</v>
      </c>
    </row>
    <row r="105" spans="2:7" ht="18" customHeight="1" x14ac:dyDescent="0.3">
      <c r="B105" s="19" t="s">
        <v>7</v>
      </c>
      <c r="C105" s="6">
        <v>0</v>
      </c>
      <c r="D105" s="6">
        <v>0</v>
      </c>
      <c r="E105" s="41">
        <v>0</v>
      </c>
      <c r="F105" s="6">
        <v>0</v>
      </c>
      <c r="G105" s="41">
        <v>0</v>
      </c>
    </row>
    <row r="106" spans="2:7" ht="18" customHeight="1" x14ac:dyDescent="0.3">
      <c r="B106" s="19" t="s">
        <v>12</v>
      </c>
      <c r="C106" s="6">
        <v>437202573.80000001</v>
      </c>
      <c r="D106" s="6">
        <v>437202573.30000001</v>
      </c>
      <c r="E106" s="41">
        <f>+D106/C106</f>
        <v>0.99999999885636537</v>
      </c>
      <c r="F106" s="6">
        <v>437202573.30000001</v>
      </c>
      <c r="G106" s="41">
        <f>+F106/C106</f>
        <v>0.99999999885636537</v>
      </c>
    </row>
    <row r="107" spans="2:7" ht="18" customHeight="1" x14ac:dyDescent="0.3">
      <c r="B107" s="19" t="s">
        <v>13</v>
      </c>
      <c r="C107" s="6">
        <v>9518828384</v>
      </c>
      <c r="D107" s="6">
        <v>9264668152.4300003</v>
      </c>
      <c r="E107" s="41">
        <f>+D107/C107</f>
        <v>0.97329921064684677</v>
      </c>
      <c r="F107" s="6">
        <v>9264668152.4300003</v>
      </c>
      <c r="G107" s="41">
        <f>+F107/C107</f>
        <v>0.97329921064684677</v>
      </c>
    </row>
    <row r="108" spans="2:7" ht="30" customHeight="1" x14ac:dyDescent="0.3">
      <c r="B108" s="20" t="s">
        <v>14</v>
      </c>
      <c r="C108" s="29">
        <v>0</v>
      </c>
      <c r="D108" s="29">
        <v>0</v>
      </c>
      <c r="E108" s="33">
        <v>0</v>
      </c>
      <c r="F108" s="29">
        <v>0</v>
      </c>
      <c r="G108" s="33">
        <v>0</v>
      </c>
    </row>
    <row r="109" spans="2:7" ht="18" x14ac:dyDescent="0.25">
      <c r="B109" s="15" t="s">
        <v>9</v>
      </c>
      <c r="C109" s="16">
        <v>37373780</v>
      </c>
      <c r="D109" s="16">
        <v>37373780</v>
      </c>
      <c r="E109" s="32">
        <f>+D109/C109</f>
        <v>1</v>
      </c>
      <c r="F109" s="16">
        <v>37373780</v>
      </c>
      <c r="G109" s="32">
        <f>+F109/C109</f>
        <v>1</v>
      </c>
    </row>
    <row r="110" spans="2:7" ht="6" customHeight="1" x14ac:dyDescent="0.3">
      <c r="B110" s="4"/>
      <c r="C110" s="4"/>
      <c r="D110" s="4"/>
      <c r="E110" s="34"/>
      <c r="F110" s="4"/>
      <c r="G110" s="34"/>
    </row>
    <row r="111" spans="2:7" ht="18" x14ac:dyDescent="0.25">
      <c r="B111" s="17" t="s">
        <v>10</v>
      </c>
      <c r="C111" s="18">
        <f>+C104+C109</f>
        <v>9993404737.7999992</v>
      </c>
      <c r="D111" s="18">
        <f>+D104+D109</f>
        <v>9739244505.7299995</v>
      </c>
      <c r="E111" s="35">
        <f>+D111/C111</f>
        <v>0.97456720319666035</v>
      </c>
      <c r="F111" s="18">
        <f>+F104+F109</f>
        <v>9739244505.7299995</v>
      </c>
      <c r="G111" s="35">
        <f>+F111/C111</f>
        <v>0.97456720319666035</v>
      </c>
    </row>
    <row r="119" spans="2:7" ht="24" x14ac:dyDescent="0.35">
      <c r="C119" s="14"/>
      <c r="D119" s="47" t="s">
        <v>15</v>
      </c>
      <c r="E119" s="47"/>
      <c r="F119" s="47"/>
      <c r="G119" s="47"/>
    </row>
    <row r="123" spans="2:7" ht="16.5" x14ac:dyDescent="0.3">
      <c r="B123" s="2"/>
      <c r="C123" s="2"/>
      <c r="D123" s="2"/>
      <c r="E123" s="2"/>
      <c r="F123" s="2"/>
      <c r="G123" s="2"/>
    </row>
    <row r="124" spans="2:7" ht="22.5" customHeight="1" x14ac:dyDescent="0.25">
      <c r="B124" s="11" t="s">
        <v>1</v>
      </c>
      <c r="C124" s="8" t="s">
        <v>2</v>
      </c>
      <c r="D124" s="8" t="s">
        <v>4</v>
      </c>
      <c r="E124" s="8" t="s">
        <v>3</v>
      </c>
      <c r="F124" s="8" t="s">
        <v>5</v>
      </c>
      <c r="G124" s="8" t="s">
        <v>3</v>
      </c>
    </row>
    <row r="125" spans="2:7" ht="6" customHeight="1" x14ac:dyDescent="0.3">
      <c r="B125" s="4"/>
      <c r="C125" s="4"/>
      <c r="D125" s="4"/>
      <c r="E125" s="4"/>
      <c r="F125" s="4"/>
      <c r="G125" s="4"/>
    </row>
    <row r="126" spans="2:7" ht="18" x14ac:dyDescent="0.25">
      <c r="B126" s="15" t="s">
        <v>6</v>
      </c>
      <c r="C126" s="28">
        <f>+C127+C128+C129+C130</f>
        <v>178457523347.44</v>
      </c>
      <c r="D126" s="28">
        <f>+D127+D128+D129+D130</f>
        <v>164247790651.40002</v>
      </c>
      <c r="E126" s="32">
        <f t="shared" ref="E126:E130" si="6">+D126/C126</f>
        <v>0.92037470637550556</v>
      </c>
      <c r="F126" s="28">
        <f>+F127+F128+F129+F130</f>
        <v>164233216802.50003</v>
      </c>
      <c r="G126" s="32">
        <f>+F126/C126</f>
        <v>0.920293040729661</v>
      </c>
    </row>
    <row r="127" spans="2:7" ht="18" customHeight="1" x14ac:dyDescent="0.25">
      <c r="B127" s="19" t="s">
        <v>7</v>
      </c>
      <c r="C127" s="29">
        <v>14179302</v>
      </c>
      <c r="D127" s="29">
        <v>14179302</v>
      </c>
      <c r="E127" s="33">
        <f t="shared" si="6"/>
        <v>1</v>
      </c>
      <c r="F127" s="29">
        <v>14179302</v>
      </c>
      <c r="G127" s="33">
        <f t="shared" ref="G127:G130" si="7">+F127/C127</f>
        <v>1</v>
      </c>
    </row>
    <row r="128" spans="2:7" ht="18" customHeight="1" x14ac:dyDescent="0.25">
      <c r="B128" s="19" t="s">
        <v>12</v>
      </c>
      <c r="C128" s="29">
        <v>16350566366.969999</v>
      </c>
      <c r="D128" s="29">
        <v>14598351682.16</v>
      </c>
      <c r="E128" s="33">
        <f t="shared" si="6"/>
        <v>0.89283461835611566</v>
      </c>
      <c r="F128" s="29">
        <v>14598351682.16</v>
      </c>
      <c r="G128" s="33">
        <f t="shared" si="7"/>
        <v>0.89283461835611566</v>
      </c>
    </row>
    <row r="129" spans="2:7" ht="18" customHeight="1" x14ac:dyDescent="0.25">
      <c r="B129" s="19" t="s">
        <v>13</v>
      </c>
      <c r="C129" s="29">
        <v>162077152838.47</v>
      </c>
      <c r="D129" s="29">
        <v>149619634827.24002</v>
      </c>
      <c r="E129" s="33">
        <f t="shared" si="6"/>
        <v>0.92313834619463331</v>
      </c>
      <c r="F129" s="29">
        <v>149605060978.34003</v>
      </c>
      <c r="G129" s="33">
        <f t="shared" si="7"/>
        <v>0.92304842698859624</v>
      </c>
    </row>
    <row r="130" spans="2:7" ht="30" customHeight="1" x14ac:dyDescent="0.3">
      <c r="B130" s="20" t="s">
        <v>14</v>
      </c>
      <c r="C130" s="29">
        <v>15624840</v>
      </c>
      <c r="D130" s="29">
        <v>15624840</v>
      </c>
      <c r="E130" s="33">
        <f t="shared" si="6"/>
        <v>1</v>
      </c>
      <c r="F130" s="29">
        <v>15624840</v>
      </c>
      <c r="G130" s="33">
        <f t="shared" si="7"/>
        <v>1</v>
      </c>
    </row>
    <row r="131" spans="2:7" ht="18" x14ac:dyDescent="0.25">
      <c r="B131" s="15" t="s">
        <v>9</v>
      </c>
      <c r="C131" s="16">
        <v>71393932189.779999</v>
      </c>
      <c r="D131" s="16">
        <v>28183216104.900002</v>
      </c>
      <c r="E131" s="32">
        <f>+D131/C131</f>
        <v>0.394756462355696</v>
      </c>
      <c r="F131" s="16">
        <v>27173703148.299999</v>
      </c>
      <c r="G131" s="32">
        <f>+F131/C131</f>
        <v>0.38061642376086829</v>
      </c>
    </row>
    <row r="132" spans="2:7" ht="6" customHeight="1" x14ac:dyDescent="0.3">
      <c r="B132" s="4"/>
      <c r="C132" s="4"/>
      <c r="D132" s="4"/>
      <c r="E132" s="34"/>
      <c r="F132" s="4"/>
      <c r="G132" s="34"/>
    </row>
    <row r="133" spans="2:7" ht="18" x14ac:dyDescent="0.25">
      <c r="B133" s="17" t="s">
        <v>10</v>
      </c>
      <c r="C133" s="18">
        <f>+C131+C126</f>
        <v>249851455537.22</v>
      </c>
      <c r="D133" s="18">
        <f>+D131+D126</f>
        <v>192431006756.30002</v>
      </c>
      <c r="E133" s="35">
        <f>+D133/C133</f>
        <v>0.77018165190410048</v>
      </c>
      <c r="F133" s="18">
        <f>+F131+F126</f>
        <v>191406919950.80002</v>
      </c>
      <c r="G133" s="35">
        <f>+F133/C133</f>
        <v>0.76608286927624647</v>
      </c>
    </row>
    <row r="134" spans="2:7" x14ac:dyDescent="0.25">
      <c r="E134" s="42"/>
    </row>
  </sheetData>
  <mergeCells count="7">
    <mergeCell ref="D119:G119"/>
    <mergeCell ref="D8:G8"/>
    <mergeCell ref="D31:G31"/>
    <mergeCell ref="D52:G52"/>
    <mergeCell ref="D74:G74"/>
    <mergeCell ref="D97:G97"/>
    <mergeCell ref="B12:G12"/>
  </mergeCells>
  <pageMargins left="0.7" right="0.7" top="0.75" bottom="0.75" header="0.3" footer="0.3"/>
  <pageSetup paperSize="9" orientation="portrait" r:id="rId1"/>
  <ignoredErrors>
    <ignoredError sqref="D23:E23 E37 E66 D87:D88 D110:F110 F87:F88 E126 E16:E17 E21:E22 E104 E132 E18:E20 E24 E80 E44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A32B00B1C33AD4EA84353F89A0064FA" ma:contentTypeVersion="2" ma:contentTypeDescription="Crear nuevo documento." ma:contentTypeScope="" ma:versionID="5c2b1e08d81a064d52cf7a4b1b157c21">
  <xsd:schema xmlns:xsd="http://www.w3.org/2001/XMLSchema" xmlns:xs="http://www.w3.org/2001/XMLSchema" xmlns:p="http://schemas.microsoft.com/office/2006/metadata/properties" xmlns:ns2="c0be8936-52a6-483a-8244-753b4d7ec91d" xmlns:ns3="ed8180cd-ac85-4e2b-8cde-da93f524e630" xmlns:ns4="81cc8fc0-8d1e-4295-8f37-5d076116407c" targetNamespace="http://schemas.microsoft.com/office/2006/metadata/properties" ma:root="true" ma:fieldsID="4a8a132bfe198da40de5938ccb8c7347" ns2:_="" ns3:_="" ns4:_="">
    <xsd:import namespace="c0be8936-52a6-483a-8244-753b4d7ec91d"/>
    <xsd:import namespace="ed8180cd-ac85-4e2b-8cde-da93f524e630"/>
    <xsd:import namespace="81cc8fc0-8d1e-4295-8f37-5d076116407c"/>
    <xsd:element name="properties">
      <xsd:complexType>
        <xsd:sequence>
          <xsd:element name="documentManagement">
            <xsd:complexType>
              <xsd:all>
                <xsd:element ref="ns2:Anio" minOccurs="0"/>
                <xsd:element ref="ns3:MJCategoriaPresupuesto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e8936-52a6-483a-8244-753b4d7ec91d" elementFormDefault="qualified">
    <xsd:import namespace="http://schemas.microsoft.com/office/2006/documentManagement/types"/>
    <xsd:import namespace="http://schemas.microsoft.com/office/infopath/2007/PartnerControls"/>
    <xsd:element name="Anio" ma:index="8" nillable="true" ma:displayName="Año" ma:internalName="Anio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8180cd-ac85-4e2b-8cde-da93f524e630" elementFormDefault="qualified">
    <xsd:import namespace="http://schemas.microsoft.com/office/2006/documentManagement/types"/>
    <xsd:import namespace="http://schemas.microsoft.com/office/infopath/2007/PartnerControls"/>
    <xsd:element name="MJCategoriaPresupuesto" ma:index="9" nillable="true" ma:displayName="Categoria" ma:default="Apropiación presupuestal" ma:format="Dropdown" ma:internalName="MJCategoriaPresupuesto">
      <xsd:simpleType>
        <xsd:restriction base="dms:Choice">
          <xsd:enumeration value="Apropiación presupuestal"/>
          <xsd:enumeration value="Informes de ejecución presupuestal"/>
          <xsd:enumeration value="Ejecución Presupuestal"/>
          <xsd:enumeration value="Reserva Presupuest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c8fc0-8d1e-4295-8f37-5d076116407c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JCategoriaPresupuesto xmlns="ed8180cd-ac85-4e2b-8cde-da93f524e630">Apropiación presupuestal</MJCategoriaPresupuesto>
    <Anio xmlns="c0be8936-52a6-483a-8244-753b4d7ec91d">2019</Anio>
    <_dlc_DocId xmlns="81cc8fc0-8d1e-4295-8f37-5d076116407c">2TV4CCKVFCYA-94321226-25</_dlc_DocId>
    <_dlc_DocIdUrl xmlns="81cc8fc0-8d1e-4295-8f37-5d076116407c">
      <Url>https://www.minjusticia.gov.co/ministerio/_layouts/15/DocIdRedir.aspx?ID=2TV4CCKVFCYA-94321226-25</Url>
      <Description>2TV4CCKVFCYA-94321226-25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FD627E5-1211-4090-94A1-AE38B0240CB7}"/>
</file>

<file path=customXml/itemProps2.xml><?xml version="1.0" encoding="utf-8"?>
<ds:datastoreItem xmlns:ds="http://schemas.openxmlformats.org/officeDocument/2006/customXml" ds:itemID="{F345D7E6-AB76-46EA-986B-89D7E6F5A544}"/>
</file>

<file path=customXml/itemProps3.xml><?xml version="1.0" encoding="utf-8"?>
<ds:datastoreItem xmlns:ds="http://schemas.openxmlformats.org/officeDocument/2006/customXml" ds:itemID="{876E44A4-4506-4546-BC36-C22135B875B5}"/>
</file>

<file path=customXml/itemProps4.xml><?xml version="1.0" encoding="utf-8"?>
<ds:datastoreItem xmlns:ds="http://schemas.openxmlformats.org/officeDocument/2006/customXml" ds:itemID="{77FE11B3-DD70-4BBF-8507-FFC5A88EEB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Reservas presupuestales Sector Justicia Agosto</dc:title>
  <dc:creator>BELKIS YORGETH RONCANCIO ENCISO</dc:creator>
  <cp:lastModifiedBy>MAURICIO ORDOÑEZ GUTIERREZ</cp:lastModifiedBy>
  <cp:lastPrinted>2018-06-05T16:42:59Z</cp:lastPrinted>
  <dcterms:created xsi:type="dcterms:W3CDTF">2018-02-21T20:39:46Z</dcterms:created>
  <dcterms:modified xsi:type="dcterms:W3CDTF">2019-09-11T16:45:37Z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0x0101009A32B00B1C33AD4EA84353F89A0064FA</vt:lpwstr>
  </property>
  <property fmtid="{D5CDD505-2E9C-101B-9397-08002B2CF9AE}" pid="3" name="Order">
    <vt:r8>2500</vt:r8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_dlc_DocIdItemGuid">
    <vt:lpwstr>1a2dae5c-dd5c-46bd-bfd9-fd3e692a6787</vt:lpwstr>
  </property>
</Properties>
</file>