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9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D38" i="1" l="1"/>
  <c r="D45" i="1" s="1"/>
  <c r="C21" i="1" l="1"/>
  <c r="C22" i="1"/>
  <c r="E87" i="1" l="1"/>
  <c r="H22" i="1" l="1"/>
  <c r="F22" i="1"/>
  <c r="D22" i="1"/>
  <c r="F21" i="1"/>
  <c r="H21" i="1"/>
  <c r="H20" i="1"/>
  <c r="H19" i="1"/>
  <c r="H18" i="1"/>
  <c r="H17" i="1"/>
  <c r="F20" i="1"/>
  <c r="F19" i="1"/>
  <c r="F18" i="1"/>
  <c r="F17" i="1"/>
  <c r="D17" i="1"/>
  <c r="D18" i="1"/>
  <c r="D19" i="1"/>
  <c r="D20" i="1"/>
  <c r="D21" i="1"/>
  <c r="C19" i="1"/>
  <c r="C18" i="1"/>
  <c r="C17" i="1"/>
  <c r="H124" i="1"/>
  <c r="H131" i="1" s="1"/>
  <c r="F124" i="1"/>
  <c r="F131" i="1" s="1"/>
  <c r="D124" i="1"/>
  <c r="D131" i="1" s="1"/>
  <c r="C124" i="1"/>
  <c r="C131" i="1" s="1"/>
  <c r="H105" i="1"/>
  <c r="F105" i="1"/>
  <c r="D105" i="1"/>
  <c r="C105" i="1"/>
  <c r="H60" i="1"/>
  <c r="F60" i="1"/>
  <c r="D60" i="1"/>
  <c r="C60" i="1"/>
  <c r="H38" i="1"/>
  <c r="F38" i="1"/>
  <c r="C38" i="1"/>
  <c r="C45" i="1" s="1"/>
  <c r="I128" i="1"/>
  <c r="G128" i="1"/>
  <c r="E128" i="1"/>
  <c r="I127" i="1"/>
  <c r="I126" i="1"/>
  <c r="G126" i="1"/>
  <c r="G125" i="1"/>
  <c r="I109" i="1"/>
  <c r="G109" i="1"/>
  <c r="E109" i="1"/>
  <c r="I86" i="1"/>
  <c r="G86" i="1"/>
  <c r="E86" i="1"/>
  <c r="I64" i="1"/>
  <c r="G64" i="1"/>
  <c r="E64" i="1"/>
  <c r="I42" i="1"/>
  <c r="G42" i="1"/>
  <c r="E42" i="1"/>
  <c r="E45" i="1" l="1"/>
  <c r="G21" i="1"/>
  <c r="I21" i="1"/>
  <c r="G60" i="1"/>
  <c r="F16" i="1"/>
  <c r="E21" i="1"/>
  <c r="E125" i="1"/>
  <c r="E126" i="1"/>
  <c r="G129" i="1"/>
  <c r="I129" i="1"/>
  <c r="I106" i="1"/>
  <c r="I85" i="1"/>
  <c r="E85" i="1"/>
  <c r="G87" i="1"/>
  <c r="G106" i="1"/>
  <c r="I110" i="1"/>
  <c r="I125" i="1"/>
  <c r="G85" i="1"/>
  <c r="E82" i="1"/>
  <c r="E129" i="1"/>
  <c r="G107" i="1"/>
  <c r="E110" i="1"/>
  <c r="G110" i="1"/>
  <c r="G127" i="1"/>
  <c r="I124" i="1"/>
  <c r="E108" i="1"/>
  <c r="E127" i="1"/>
  <c r="E106" i="1"/>
  <c r="G43" i="1"/>
  <c r="G65" i="1"/>
  <c r="I107" i="1"/>
  <c r="I82" i="1"/>
  <c r="E43" i="1"/>
  <c r="I43" i="1" l="1"/>
  <c r="I87" i="1"/>
  <c r="E63" i="1"/>
  <c r="I65" i="1"/>
  <c r="G63" i="1"/>
  <c r="E124" i="1"/>
  <c r="E84" i="1"/>
  <c r="G108" i="1"/>
  <c r="I105" i="1"/>
  <c r="I108" i="1"/>
  <c r="I84" i="1"/>
  <c r="I63" i="1"/>
  <c r="G124" i="1"/>
  <c r="G82" i="1"/>
  <c r="E107" i="1"/>
  <c r="H112" i="1"/>
  <c r="E65" i="1"/>
  <c r="D112" i="1"/>
  <c r="E105" i="1" l="1"/>
  <c r="G84" i="1"/>
  <c r="G105" i="1"/>
  <c r="F112" i="1"/>
  <c r="G83" i="1"/>
  <c r="C112" i="1"/>
  <c r="I112" i="1" s="1"/>
  <c r="E83" i="1"/>
  <c r="D81" i="1"/>
  <c r="H81" i="1"/>
  <c r="F81" i="1"/>
  <c r="G112" i="1" l="1"/>
  <c r="I61" i="1"/>
  <c r="E40" i="1"/>
  <c r="G61" i="1"/>
  <c r="E112" i="1"/>
  <c r="C81" i="1"/>
  <c r="C89" i="1" s="1"/>
  <c r="G40" i="1"/>
  <c r="I83" i="1"/>
  <c r="D67" i="1"/>
  <c r="F89" i="1"/>
  <c r="D89" i="1"/>
  <c r="E41" i="1"/>
  <c r="H89" i="1"/>
  <c r="I89" i="1" l="1"/>
  <c r="E89" i="1"/>
  <c r="I40" i="1"/>
  <c r="I81" i="1"/>
  <c r="G81" i="1"/>
  <c r="G62" i="1"/>
  <c r="G89" i="1"/>
  <c r="E81" i="1"/>
  <c r="I41" i="1"/>
  <c r="I60" i="1"/>
  <c r="E62" i="1"/>
  <c r="G41" i="1"/>
  <c r="I62" i="1"/>
  <c r="F67" i="1"/>
  <c r="H67" i="1"/>
  <c r="G39" i="1" l="1"/>
  <c r="C67" i="1"/>
  <c r="E67" i="1" s="1"/>
  <c r="E60" i="1"/>
  <c r="I39" i="1"/>
  <c r="G67" i="1" l="1"/>
  <c r="I67" i="1"/>
  <c r="G38" i="1"/>
  <c r="E39" i="1"/>
  <c r="F45" i="1"/>
  <c r="H45" i="1"/>
  <c r="I38" i="1"/>
  <c r="E38" i="1" l="1"/>
  <c r="G45" i="1" l="1"/>
  <c r="I45" i="1"/>
  <c r="C20" i="1" l="1"/>
  <c r="C16" i="1" l="1"/>
  <c r="C24" i="1" s="1"/>
  <c r="D16" i="1"/>
  <c r="H16" i="1"/>
  <c r="H24" i="1" s="1"/>
  <c r="G22" i="1"/>
  <c r="E16" i="1" l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G17" i="1"/>
  <c r="F24" i="1"/>
  <c r="G16" i="1" l="1"/>
  <c r="G24" i="1"/>
  <c r="D24" i="1"/>
  <c r="E24" i="1" s="1"/>
  <c r="I131" i="1" l="1"/>
  <c r="I24" i="1"/>
  <c r="I16" i="1"/>
  <c r="E131" i="1"/>
  <c r="G131" i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<sst xmlns="http://schemas.openxmlformats.org/spreadsheetml/2006/main" count="99" uniqueCount="17">
  <si>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</si>
  <si>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</si>
  <si>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</si>
  <si>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</si>
  <si>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</si>
  <si>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</si>
  <si>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</si>
  <si>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</si>
  <si>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</si>
  <si>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</si>
  <si>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</si>
  <si>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</si>
  <si>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</si>
  <si>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</si>
  <si>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</si>
  <si>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</si>
  <si>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Ejecución Presupuestal a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</si>
</sst>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48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0" fontId="5" fillId="0" borderId="0" xfId="3" applyFont="1" applyFill="1" applyBorder="1" applyAlignment="1">
      <alignment horizontal="center"/>
    </xf>
    <xf numFmtId="0" fontId="7" fillId="4" borderId="0" xfId="3" applyFont="1" applyFill="1" applyBorder="1"/>
    <xf numFmtId="4" fontId="7" fillId="4" borderId="0" xfId="3" applyNumberFormat="1" applyFont="1" applyFill="1" applyBorder="1"/>
    <xf numFmtId="10" fontId="7" fillId="4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3" applyFont="1" applyFill="1" applyBorder="1"/>
    <xf numFmtId="4" fontId="6" fillId="6" borderId="0" xfId="3" applyNumberFormat="1" applyFont="1" applyFill="1" applyBorder="1"/>
    <xf numFmtId="10" fontId="6" fillId="6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5" fillId="0" borderId="1" xfId="3" applyFont="1" applyFill="1" applyBorder="1" applyAlignment="1">
      <alignment horizontal="left" vertical="center"/>
    </xf>
    <xf numFmtId="4" fontId="5" fillId="0" borderId="2" xfId="3" applyNumberFormat="1" applyFont="1" applyFill="1" applyBorder="1"/>
    <xf numFmtId="10" fontId="5" fillId="0" borderId="2" xfId="3" applyNumberFormat="1" applyFont="1" applyFill="1" applyBorder="1" applyAlignment="1">
      <alignment horizontal="center"/>
    </xf>
    <xf numFmtId="10" fontId="5" fillId="0" borderId="3" xfId="3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left" vertical="center"/>
    </xf>
    <xf numFmtId="4" fontId="5" fillId="0" borderId="5" xfId="3" applyNumberFormat="1" applyFont="1" applyFill="1" applyBorder="1"/>
    <xf numFmtId="10" fontId="5" fillId="0" borderId="5" xfId="3" applyNumberFormat="1" applyFont="1" applyFill="1" applyBorder="1" applyAlignment="1">
      <alignment horizontal="center"/>
    </xf>
    <xf numFmtId="10" fontId="5" fillId="0" borderId="6" xfId="3" applyNumberFormat="1" applyFont="1" applyFill="1" applyBorder="1" applyAlignment="1">
      <alignment horizontal="center"/>
    </xf>
    <xf numFmtId="0" fontId="5" fillId="0" borderId="4" xfId="3" applyFont="1" applyFill="1" applyBorder="1" applyAlignment="1">
      <alignment horizontal="left" vertical="center" wrapText="1"/>
    </xf>
    <xf numFmtId="43" fontId="5" fillId="0" borderId="5" xfId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7" xfId="3" applyFont="1" applyFill="1" applyBorder="1" applyAlignment="1">
      <alignment horizontal="left" vertical="center" wrapText="1"/>
    </xf>
    <xf numFmtId="0" fontId="6" fillId="0" borderId="0" xfId="3" applyFont="1" applyFill="1" applyBorder="1"/>
    <xf numFmtId="4" fontId="6" fillId="0" borderId="0" xfId="3" applyNumberFormat="1" applyFont="1" applyFill="1" applyBorder="1"/>
    <xf numFmtId="10" fontId="6" fillId="0" borderId="0" xfId="3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3" applyNumberFormat="1" applyFont="1" applyFill="1" applyBorder="1" applyAlignment="1">
      <alignment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2" fontId="5" fillId="0" borderId="8" xfId="3" applyNumberFormat="1" applyFont="1" applyFill="1" applyBorder="1" applyAlignment="1">
      <alignment vertical="center"/>
    </xf>
    <xf numFmtId="43" fontId="5" fillId="0" borderId="5" xfId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3"/>
    <cellStyle name="Normal 2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76200</xdr:colOff>
      <xdr:row>72</xdr:row>
      <xdr:rowOff>152401</xdr:rowOff>
    </xdr:from>
    <xdr:to>
      <xdr:col>2</xdr:col>
      <xdr:colOff>1066800</xdr:colOff>
      <xdr:row>76</xdr:row>
      <xdr:rowOff>57151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4954251"/>
          <a:ext cx="4105275" cy="781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180975</xdr:colOff>
      <xdr:row>95</xdr:row>
      <xdr:rowOff>47626</xdr:rowOff>
    </xdr:from>
    <xdr:to>
      <xdr:col>2</xdr:col>
      <xdr:colOff>1114395</xdr:colOff>
      <xdr:row>99</xdr:row>
      <xdr:rowOff>142876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2975" y="19611976"/>
          <a:ext cx="4048095" cy="97155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115</xdr:row>
      <xdr:rowOff>66676</xdr:rowOff>
    </xdr:from>
    <xdr:to>
      <xdr:col>2</xdr:col>
      <xdr:colOff>539414</xdr:colOff>
      <xdr:row>118</xdr:row>
      <xdr:rowOff>133350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1550" y="23869651"/>
          <a:ext cx="3444539" cy="752474"/>
        </a:xfrm>
        <a:prstGeom prst="rect">
          <a:avLst/>
        </a:prstGeom>
      </xdr:spPr>
    </xdr:pic>
    <xdr:clientData/>
  </xdr:twoCellAnchor>
  <xdr:twoCellAnchor>
    <xdr:from>
      <xdr:col>1</xdr:col>
      <xdr:colOff>28576</xdr:colOff>
      <xdr:row>29</xdr:row>
      <xdr:rowOff>134344</xdr:rowOff>
    </xdr:from>
    <xdr:to>
      <xdr:col>2</xdr:col>
      <xdr:colOff>1409701</xdr:colOff>
      <xdr:row>33</xdr:row>
      <xdr:rowOff>16194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6001744"/>
          <a:ext cx="4495800" cy="75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</xdr:row>
      <xdr:rowOff>114301</xdr:rowOff>
    </xdr:from>
    <xdr:to>
      <xdr:col>1</xdr:col>
      <xdr:colOff>2038350</xdr:colOff>
      <xdr:row>9</xdr:row>
      <xdr:rowOff>105517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1143000" y="304801"/>
          <a:ext cx="1657350" cy="1629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1"/>
  <sheetViews>
    <sheetView showGridLines="0" tabSelected="1" zoomScaleNormal="100" workbookViewId="0"/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6" t="s">
        <v>16</v>
      </c>
      <c r="E8" s="46"/>
      <c r="F8" s="46"/>
      <c r="G8" s="46"/>
      <c r="H8" s="46"/>
      <c r="I8" s="46"/>
    </row>
    <row r="12" spans="2:9" s="15" customFormat="1" ht="21" customHeight="1" x14ac:dyDescent="0.35">
      <c r="B12" s="47" t="s">
        <v>0</v>
      </c>
      <c r="C12" s="47"/>
      <c r="D12" s="47"/>
      <c r="E12" s="47"/>
      <c r="F12" s="47"/>
      <c r="G12" s="47"/>
      <c r="H12" s="47"/>
      <c r="I12" s="47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2293134329260</v>
      </c>
      <c r="D16" s="18">
        <f>+D17+D18+D19+D20+D21</f>
        <v>1638370055346.3301</v>
      </c>
      <c r="E16" s="19">
        <f>+D16/C16</f>
        <v>0.71446754533348078</v>
      </c>
      <c r="F16" s="18">
        <f>+F17+F18+F19+F20+F21</f>
        <v>1166914811114.6079</v>
      </c>
      <c r="G16" s="19">
        <f>+F16/C16</f>
        <v>0.50887329024949624</v>
      </c>
      <c r="H16" s="18">
        <f>+H17+H18+H19+H20+H21</f>
        <v>1154851716142.198</v>
      </c>
      <c r="I16" s="19">
        <f>+H16/C16</f>
        <v>0.5036127632849452</v>
      </c>
    </row>
    <row r="17" spans="2:9" s="1" customFormat="1" ht="18" customHeight="1" x14ac:dyDescent="0.3">
      <c r="B17" s="23" t="s">
        <v>8</v>
      </c>
      <c r="C17" s="24">
        <f t="shared" ref="C17:D19" si="0">+C39+C61+C82+C106+C125</f>
        <v>1037682537821</v>
      </c>
      <c r="D17" s="24">
        <f t="shared" si="0"/>
        <v>628614043276.08008</v>
      </c>
      <c r="E17" s="25">
        <f>+D17/C17</f>
        <v>0.60578647164679944</v>
      </c>
      <c r="F17" s="24">
        <f>+F39+F61+F82+F106+F125</f>
        <v>626411817563.57996</v>
      </c>
      <c r="G17" s="25">
        <f t="shared" ref="G17:G21" si="1">+F17/C17</f>
        <v>0.60366421784350754</v>
      </c>
      <c r="H17" s="24">
        <f>+H39+H61+H82+H106+H125</f>
        <v>623003049207.03003</v>
      </c>
      <c r="I17" s="26">
        <f t="shared" ref="I17:I21" si="2">+H17/C17</f>
        <v>0.60037923594171339</v>
      </c>
    </row>
    <row r="18" spans="2:9" s="1" customFormat="1" ht="18" customHeight="1" x14ac:dyDescent="0.3">
      <c r="B18" s="27" t="s">
        <v>13</v>
      </c>
      <c r="C18" s="28">
        <f t="shared" si="0"/>
        <v>271481012660.57001</v>
      </c>
      <c r="D18" s="28">
        <f t="shared" si="0"/>
        <v>212999077629.84998</v>
      </c>
      <c r="E18" s="29">
        <f t="shared" ref="E18:E19" si="3">+D18/C18</f>
        <v>0.78458185912309308</v>
      </c>
      <c r="F18" s="28">
        <f>+F40+F62+F83+F107+F126</f>
        <v>131721938118.79999</v>
      </c>
      <c r="G18" s="29">
        <f t="shared" si="1"/>
        <v>0.48519760858373773</v>
      </c>
      <c r="H18" s="28">
        <f>+H40+H62+H83+H107+H126</f>
        <v>129698492476.69998</v>
      </c>
      <c r="I18" s="30">
        <f>+H18/C18</f>
        <v>0.47774424887261163</v>
      </c>
    </row>
    <row r="19" spans="2:9" s="1" customFormat="1" ht="18" customHeight="1" x14ac:dyDescent="0.3">
      <c r="B19" s="27" t="s">
        <v>14</v>
      </c>
      <c r="C19" s="28">
        <f t="shared" si="0"/>
        <v>882797338543.03003</v>
      </c>
      <c r="D19" s="28">
        <f t="shared" si="0"/>
        <v>723722988505.73999</v>
      </c>
      <c r="E19" s="29">
        <f t="shared" si="3"/>
        <v>0.81980649114798354</v>
      </c>
      <c r="F19" s="28">
        <f>+F41+F63+F84+F108+F127</f>
        <v>354223856882.72803</v>
      </c>
      <c r="G19" s="29">
        <f t="shared" si="1"/>
        <v>0.40125161395178149</v>
      </c>
      <c r="H19" s="28">
        <f>+H41+H63+H84+H108+H127</f>
        <v>353143586034.42798</v>
      </c>
      <c r="I19" s="30">
        <f t="shared" si="2"/>
        <v>0.40002792330259701</v>
      </c>
    </row>
    <row r="20" spans="2:9" s="1" customFormat="1" ht="18" customHeight="1" x14ac:dyDescent="0.3">
      <c r="B20" s="31" t="s">
        <v>9</v>
      </c>
      <c r="C20" s="32">
        <f>+C85</f>
        <v>88577900000</v>
      </c>
      <c r="D20" s="32">
        <f>+D85</f>
        <v>65244503389.57</v>
      </c>
      <c r="E20" s="33">
        <f>+D20/C20</f>
        <v>0.73657767219103187</v>
      </c>
      <c r="F20" s="32">
        <f>+F85</f>
        <v>46769621728.020004</v>
      </c>
      <c r="G20" s="33">
        <f t="shared" si="1"/>
        <v>0.52800553781496296</v>
      </c>
      <c r="H20" s="32">
        <f>+H85</f>
        <v>41219095602.559998</v>
      </c>
      <c r="I20" s="34">
        <f t="shared" si="2"/>
        <v>0.46534288578257105</v>
      </c>
    </row>
    <row r="21" spans="2:9" s="1" customFormat="1" ht="30" customHeight="1" x14ac:dyDescent="0.25">
      <c r="B21" s="35" t="s">
        <v>15</v>
      </c>
      <c r="C21" s="45">
        <f>+C42+C64+C86+C109+C128</f>
        <v>12595540235.4</v>
      </c>
      <c r="D21" s="45">
        <f>+D42+D64+D86+D109+D128</f>
        <v>7789442545.0900002</v>
      </c>
      <c r="E21" s="41">
        <f>+D21/C21</f>
        <v>0.61842861834521612</v>
      </c>
      <c r="F21" s="45">
        <f>+F42+F64+F86+F109+F128</f>
        <v>7787576821.4799995</v>
      </c>
      <c r="G21" s="41">
        <f t="shared" si="1"/>
        <v>0.61828049261379603</v>
      </c>
      <c r="H21" s="45">
        <f>+H42+H64+H86+H109+H128</f>
        <v>7787492821.4799995</v>
      </c>
      <c r="I21" s="42">
        <f t="shared" si="2"/>
        <v>0.61827382358662997</v>
      </c>
    </row>
    <row r="22" spans="2:9" s="5" customFormat="1" ht="18" x14ac:dyDescent="0.25">
      <c r="B22" s="17" t="s">
        <v>10</v>
      </c>
      <c r="C22" s="18">
        <f>+C43+C65+C87+C110+C129</f>
        <v>428367743252</v>
      </c>
      <c r="D22" s="18">
        <f>+D43+D65+D87+D110+D129</f>
        <v>145090529681.79999</v>
      </c>
      <c r="E22" s="19">
        <f>+D22/C22</f>
        <v>0.33870554440054135</v>
      </c>
      <c r="F22" s="18">
        <f>+F43+F65+F87+F110+F129</f>
        <v>35795329557.020004</v>
      </c>
      <c r="G22" s="19">
        <f>+F22/C22</f>
        <v>8.3562149860481771E-2</v>
      </c>
      <c r="H22" s="18">
        <f>+H43+H65+H87+H110+H129</f>
        <v>35657918647.029999</v>
      </c>
      <c r="I22" s="19">
        <f>+H22/C22</f>
        <v>8.3241371949085277E-2</v>
      </c>
    </row>
    <row r="23" spans="2:9" s="1" customFormat="1" ht="6" customHeight="1" x14ac:dyDescent="0.3">
      <c r="B23" s="4"/>
      <c r="C23" s="4"/>
      <c r="D23" s="4"/>
      <c r="E23" s="6"/>
      <c r="F23" s="4"/>
      <c r="G23" s="6"/>
      <c r="H23" s="4"/>
      <c r="I23" s="6"/>
    </row>
    <row r="24" spans="2:9" s="5" customFormat="1" ht="18" x14ac:dyDescent="0.25">
      <c r="B24" s="20" t="s">
        <v>11</v>
      </c>
      <c r="C24" s="21">
        <f>+C22+C16</f>
        <v>2721502072512</v>
      </c>
      <c r="D24" s="21">
        <f>+D22+D16</f>
        <v>1783460585028.1301</v>
      </c>
      <c r="E24" s="22">
        <f>+D24/C24</f>
        <v>0.65532214839798408</v>
      </c>
      <c r="F24" s="21">
        <f>+F22+F16</f>
        <v>1202710140671.6279</v>
      </c>
      <c r="G24" s="22">
        <f>+F24/C24</f>
        <v>0.44192879837181337</v>
      </c>
      <c r="H24" s="21">
        <f>+H22+H16</f>
        <v>1190509634789.228</v>
      </c>
      <c r="I24" s="22">
        <f>+H24/C24</f>
        <v>0.43744579392892552</v>
      </c>
    </row>
    <row r="26" spans="2:9" x14ac:dyDescent="0.25">
      <c r="C26" s="16"/>
      <c r="D26" s="16"/>
      <c r="E26" s="16"/>
      <c r="F26" s="16"/>
      <c r="G26" s="16"/>
      <c r="H26" s="16"/>
      <c r="I26" s="16"/>
    </row>
    <row r="27" spans="2:9" x14ac:dyDescent="0.25">
      <c r="C27" s="16"/>
      <c r="D27" s="16"/>
      <c r="E27" s="16"/>
      <c r="F27" s="16"/>
      <c r="G27" s="16"/>
      <c r="H27" s="16"/>
      <c r="I27" s="16"/>
    </row>
    <row r="32" spans="2:9" ht="24" x14ac:dyDescent="0.35">
      <c r="B32" s="10"/>
      <c r="C32" s="10"/>
      <c r="D32" s="46" t="s">
        <v>16</v>
      </c>
      <c r="E32" s="46"/>
      <c r="F32" s="46"/>
      <c r="G32" s="46"/>
      <c r="H32" s="46"/>
      <c r="I32" s="46"/>
    </row>
    <row r="36" spans="2:9" ht="18" customHeight="1" x14ac:dyDescent="0.2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25">
      <c r="B38" s="17" t="s">
        <v>7</v>
      </c>
      <c r="C38" s="18">
        <f>+C39+C40+C41+C42</f>
        <v>80109537364</v>
      </c>
      <c r="D38" s="18">
        <f>+D39+D40+D41+D42</f>
        <v>38364101384.110001</v>
      </c>
      <c r="E38" s="19">
        <f>+D38/C38</f>
        <v>0.47889555534183176</v>
      </c>
      <c r="F38" s="18">
        <f>+F39+F40+F41+F42</f>
        <v>26378687585.709999</v>
      </c>
      <c r="G38" s="19">
        <f>+F38/C38</f>
        <v>0.32928273528595081</v>
      </c>
      <c r="H38" s="18">
        <f>+H39+H40+H41+H42</f>
        <v>26378687585.709999</v>
      </c>
      <c r="I38" s="19">
        <f>+H38/C38</f>
        <v>0.32928273528595081</v>
      </c>
    </row>
    <row r="39" spans="2:9" ht="18" customHeight="1" x14ac:dyDescent="0.3">
      <c r="B39" s="23" t="s">
        <v>8</v>
      </c>
      <c r="C39" s="24">
        <v>31287400000</v>
      </c>
      <c r="D39" s="24">
        <v>19331286740</v>
      </c>
      <c r="E39" s="25">
        <f>+D39/C39</f>
        <v>0.61786171877497009</v>
      </c>
      <c r="F39" s="24">
        <v>19155234030</v>
      </c>
      <c r="G39" s="25">
        <f t="shared" ref="G39:G42" si="4">+F39/C39</f>
        <v>0.61223476639158259</v>
      </c>
      <c r="H39" s="24">
        <v>19155234030</v>
      </c>
      <c r="I39" s="26">
        <f t="shared" ref="I39" si="5">+H39/C39</f>
        <v>0.61223476639158259</v>
      </c>
    </row>
    <row r="40" spans="2:9" ht="18" customHeight="1" x14ac:dyDescent="0.3">
      <c r="B40" s="27" t="s">
        <v>13</v>
      </c>
      <c r="C40" s="28">
        <v>10346937364</v>
      </c>
      <c r="D40" s="28">
        <v>7161760776.29</v>
      </c>
      <c r="E40" s="29">
        <f t="shared" ref="E40:E41" si="6">+D40/C40</f>
        <v>0.69216237852254192</v>
      </c>
      <c r="F40" s="28">
        <v>4144317974.75</v>
      </c>
      <c r="G40" s="29">
        <f t="shared" si="4"/>
        <v>0.40053571689428469</v>
      </c>
      <c r="H40" s="28">
        <v>4144317974.75</v>
      </c>
      <c r="I40" s="30">
        <f>+H40/C40</f>
        <v>0.40053571689428469</v>
      </c>
    </row>
    <row r="41" spans="2:9" ht="18" customHeight="1" x14ac:dyDescent="0.3">
      <c r="B41" s="27" t="s">
        <v>14</v>
      </c>
      <c r="C41" s="28">
        <v>38212300000</v>
      </c>
      <c r="D41" s="28">
        <v>11768942667.820002</v>
      </c>
      <c r="E41" s="29">
        <f t="shared" si="6"/>
        <v>0.307988335374212</v>
      </c>
      <c r="F41" s="28">
        <v>2977024380.96</v>
      </c>
      <c r="G41" s="29">
        <f t="shared" si="4"/>
        <v>7.7907490021799267E-2</v>
      </c>
      <c r="H41" s="28">
        <v>2977024380.96</v>
      </c>
      <c r="I41" s="30">
        <f t="shared" ref="I41:I42" si="7">+H41/C41</f>
        <v>7.7907490021799267E-2</v>
      </c>
    </row>
    <row r="42" spans="2:9" ht="30" customHeight="1" x14ac:dyDescent="0.25">
      <c r="B42" s="35" t="s">
        <v>15</v>
      </c>
      <c r="C42" s="40">
        <v>262900000</v>
      </c>
      <c r="D42" s="40">
        <v>102111200</v>
      </c>
      <c r="E42" s="41">
        <f>+D42/C42</f>
        <v>0.38840319513122862</v>
      </c>
      <c r="F42" s="40">
        <v>102111200</v>
      </c>
      <c r="G42" s="41">
        <f t="shared" si="4"/>
        <v>0.38840319513122862</v>
      </c>
      <c r="H42" s="40">
        <v>102111200</v>
      </c>
      <c r="I42" s="42">
        <f t="shared" si="7"/>
        <v>0.38840319513122862</v>
      </c>
    </row>
    <row r="43" spans="2:9" ht="18" customHeight="1" x14ac:dyDescent="0.25">
      <c r="B43" s="17" t="s">
        <v>10</v>
      </c>
      <c r="C43" s="18">
        <v>29756526113</v>
      </c>
      <c r="D43" s="18">
        <v>13891934846.940001</v>
      </c>
      <c r="E43" s="19">
        <f>+D43/C43</f>
        <v>0.46685338181565844</v>
      </c>
      <c r="F43" s="18">
        <v>6347712401.25</v>
      </c>
      <c r="G43" s="19">
        <f>+F43/C43</f>
        <v>0.21332168873290683</v>
      </c>
      <c r="H43" s="18">
        <v>6328481243.25</v>
      </c>
      <c r="I43" s="19">
        <f>+H43/C43</f>
        <v>0.21267540502603291</v>
      </c>
    </row>
    <row r="44" spans="2:9" ht="6" customHeight="1" x14ac:dyDescent="0.3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25">
      <c r="B45" s="20" t="s">
        <v>11</v>
      </c>
      <c r="C45" s="21">
        <f>+C43+C38</f>
        <v>109866063477</v>
      </c>
      <c r="D45" s="21">
        <f>+D43+D38</f>
        <v>52256036231.050003</v>
      </c>
      <c r="E45" s="22">
        <f>+D45/C45</f>
        <v>0.47563400905858055</v>
      </c>
      <c r="F45" s="21">
        <f>+F43+F38</f>
        <v>32726399986.959999</v>
      </c>
      <c r="G45" s="22">
        <f>+F45/C45</f>
        <v>0.29787542168388637</v>
      </c>
      <c r="H45" s="21">
        <f>+H43+H38</f>
        <v>32707168828.959999</v>
      </c>
      <c r="I45" s="22">
        <f>+H45/C45</f>
        <v>0.29770037984301773</v>
      </c>
    </row>
    <row r="47" spans="2:9" x14ac:dyDescent="0.25">
      <c r="E47" s="13"/>
    </row>
    <row r="48" spans="2:9" x14ac:dyDescent="0.25">
      <c r="E48" s="13"/>
    </row>
    <row r="49" spans="2:9" x14ac:dyDescent="0.25">
      <c r="E49" s="13"/>
    </row>
    <row r="53" spans="2:9" ht="24" x14ac:dyDescent="0.35">
      <c r="D53" s="46" t="s">
        <v>16</v>
      </c>
      <c r="E53" s="46"/>
      <c r="F53" s="46"/>
      <c r="G53" s="46"/>
      <c r="H53" s="46"/>
      <c r="I53" s="46"/>
    </row>
    <row r="57" spans="2:9" ht="16.5" x14ac:dyDescent="0.3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2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25">
      <c r="B60" s="17" t="s">
        <v>7</v>
      </c>
      <c r="C60" s="18">
        <f>+C61+C62+C63+C64</f>
        <v>283871350756</v>
      </c>
      <c r="D60" s="18">
        <f>+D61+D62+D63+D64</f>
        <v>176818381952.53998</v>
      </c>
      <c r="E60" s="19">
        <f>+D60/C60</f>
        <v>0.62288209599750421</v>
      </c>
      <c r="F60" s="18">
        <f>+F61+F62+F63+F64</f>
        <v>157526932728.85001</v>
      </c>
      <c r="G60" s="19">
        <f>+F60/C60</f>
        <v>0.55492367337995785</v>
      </c>
      <c r="H60" s="18">
        <f>+H61+H62+H63+H64</f>
        <v>157430946450.85001</v>
      </c>
      <c r="I60" s="19">
        <f>+H60/C60</f>
        <v>0.55458554035686702</v>
      </c>
    </row>
    <row r="61" spans="2:9" ht="18" customHeight="1" x14ac:dyDescent="0.3">
      <c r="B61" s="23" t="s">
        <v>8</v>
      </c>
      <c r="C61" s="24">
        <v>146023200000</v>
      </c>
      <c r="D61" s="24">
        <v>85863921164</v>
      </c>
      <c r="E61" s="25">
        <f>+D61/C61</f>
        <v>0.58801561097140731</v>
      </c>
      <c r="F61" s="24">
        <v>85859297754</v>
      </c>
      <c r="G61" s="25">
        <f t="shared" ref="G61:G64" si="8">+F61/C61</f>
        <v>0.5879839488108739</v>
      </c>
      <c r="H61" s="24">
        <v>85859297754</v>
      </c>
      <c r="I61" s="26">
        <f t="shared" ref="I61" si="9">+H61/C61</f>
        <v>0.5879839488108739</v>
      </c>
    </row>
    <row r="62" spans="2:9" ht="18" customHeight="1" x14ac:dyDescent="0.3">
      <c r="B62" s="27" t="s">
        <v>13</v>
      </c>
      <c r="C62" s="28">
        <v>57368050756</v>
      </c>
      <c r="D62" s="28">
        <v>46084833619.860001</v>
      </c>
      <c r="E62" s="29">
        <f t="shared" ref="E62:E63" si="10">+D62/C62</f>
        <v>0.80331879874862377</v>
      </c>
      <c r="F62" s="28">
        <v>27017299898.610001</v>
      </c>
      <c r="G62" s="29">
        <f t="shared" si="8"/>
        <v>0.47094679952646501</v>
      </c>
      <c r="H62" s="28">
        <v>27005434078.610001</v>
      </c>
      <c r="I62" s="30">
        <f>+H62/C62</f>
        <v>0.47073996279689806</v>
      </c>
    </row>
    <row r="63" spans="2:9" ht="18" customHeight="1" x14ac:dyDescent="0.3">
      <c r="B63" s="27" t="s">
        <v>14</v>
      </c>
      <c r="C63" s="28">
        <v>76697500000</v>
      </c>
      <c r="D63" s="28">
        <v>42438504223.849998</v>
      </c>
      <c r="E63" s="29">
        <f t="shared" si="10"/>
        <v>0.55332317512109264</v>
      </c>
      <c r="F63" s="28">
        <v>42219496671.760002</v>
      </c>
      <c r="G63" s="29">
        <f t="shared" si="8"/>
        <v>0.55046770327272732</v>
      </c>
      <c r="H63" s="28">
        <v>42135376213.760002</v>
      </c>
      <c r="I63" s="30">
        <f t="shared" ref="I63:I64" si="11">+H63/C63</f>
        <v>0.5493709210047264</v>
      </c>
    </row>
    <row r="64" spans="2:9" ht="30" customHeight="1" x14ac:dyDescent="0.25">
      <c r="B64" s="35" t="s">
        <v>15</v>
      </c>
      <c r="C64" s="40">
        <v>3782600000</v>
      </c>
      <c r="D64" s="43">
        <v>2431122944.8299999</v>
      </c>
      <c r="E64" s="41">
        <f>+D64/C64</f>
        <v>0.64271214107492203</v>
      </c>
      <c r="F64" s="43">
        <v>2430838404.48</v>
      </c>
      <c r="G64" s="41">
        <f t="shared" si="8"/>
        <v>0.64263691759107489</v>
      </c>
      <c r="H64" s="43">
        <v>2430838404.48</v>
      </c>
      <c r="I64" s="42">
        <f t="shared" si="11"/>
        <v>0.64263691759107489</v>
      </c>
    </row>
    <row r="65" spans="2:9" ht="18" customHeight="1" x14ac:dyDescent="0.25">
      <c r="B65" s="17" t="s">
        <v>10</v>
      </c>
      <c r="C65" s="18">
        <v>73085000000</v>
      </c>
      <c r="D65" s="18">
        <v>38640603842.910004</v>
      </c>
      <c r="E65" s="19">
        <f>+D65/C65</f>
        <v>0.5287077217337347</v>
      </c>
      <c r="F65" s="18">
        <v>20225781295.690002</v>
      </c>
      <c r="G65" s="19">
        <f>+F65/C65</f>
        <v>0.27674326189628518</v>
      </c>
      <c r="H65" s="18">
        <v>20222333695.690002</v>
      </c>
      <c r="I65" s="19">
        <f>+H65/C65</f>
        <v>0.27669608942587404</v>
      </c>
    </row>
    <row r="66" spans="2:9" ht="6" customHeight="1" x14ac:dyDescent="0.3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25">
      <c r="B67" s="20" t="s">
        <v>11</v>
      </c>
      <c r="C67" s="21">
        <f>+C65+C60</f>
        <v>356956350756</v>
      </c>
      <c r="D67" s="21">
        <f>+D65+D60</f>
        <v>215458985795.44998</v>
      </c>
      <c r="E67" s="22">
        <f>+D67/C67</f>
        <v>0.60360037113537302</v>
      </c>
      <c r="F67" s="21">
        <f>+F65+F60</f>
        <v>177752714024.54001</v>
      </c>
      <c r="G67" s="22">
        <f>+F67/C67</f>
        <v>0.49796764687916734</v>
      </c>
      <c r="H67" s="21">
        <f>+H65+H60</f>
        <v>177653280146.54001</v>
      </c>
      <c r="I67" s="22">
        <f>+H67/C67</f>
        <v>0.49768908655158273</v>
      </c>
    </row>
    <row r="75" spans="2:9" ht="24" x14ac:dyDescent="0.35">
      <c r="B75" s="10"/>
      <c r="C75" s="10"/>
      <c r="D75" s="46" t="s">
        <v>16</v>
      </c>
      <c r="E75" s="46"/>
      <c r="F75" s="46"/>
      <c r="G75" s="46"/>
      <c r="H75" s="46"/>
      <c r="I75" s="46"/>
    </row>
    <row r="79" spans="2:9" ht="18" customHeight="1" x14ac:dyDescent="0.2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25">
      <c r="B81" s="17" t="s">
        <v>7</v>
      </c>
      <c r="C81" s="18">
        <f>+C82+C83+C84+C85+C86</f>
        <v>1149857630574</v>
      </c>
      <c r="D81" s="18">
        <f>+D82+D83+D84+D85+D86</f>
        <v>724020655797.34998</v>
      </c>
      <c r="E81" s="19">
        <f>+D81/C81</f>
        <v>0.62966113068791352</v>
      </c>
      <c r="F81" s="18">
        <f>+F82+F83+F84+F85+F86</f>
        <v>669480801382.92786</v>
      </c>
      <c r="G81" s="19">
        <f>+F81/C81</f>
        <v>0.58222929829037029</v>
      </c>
      <c r="H81" s="18">
        <f>+H82+H83+H84+H85+H86</f>
        <v>657639853381.51807</v>
      </c>
      <c r="I81" s="19">
        <f>+H81/C81</f>
        <v>0.5719315469109244</v>
      </c>
    </row>
    <row r="82" spans="2:9" ht="18" customHeight="1" x14ac:dyDescent="0.3">
      <c r="B82" s="23" t="s">
        <v>8</v>
      </c>
      <c r="C82" s="24">
        <v>821505600000</v>
      </c>
      <c r="D82" s="24">
        <v>500885820146.08002</v>
      </c>
      <c r="E82" s="25">
        <f>+D82/C82</f>
        <v>0.60971686638055789</v>
      </c>
      <c r="F82" s="24">
        <v>498917258604.57996</v>
      </c>
      <c r="G82" s="25">
        <f t="shared" ref="G82:G86" si="12">+F82/C82</f>
        <v>0.60732058138688272</v>
      </c>
      <c r="H82" s="24">
        <v>495508490248.02997</v>
      </c>
      <c r="I82" s="26">
        <f t="shared" ref="I82" si="13">+H82/C82</f>
        <v>0.60317116553804373</v>
      </c>
    </row>
    <row r="83" spans="2:9" ht="18" customHeight="1" x14ac:dyDescent="0.3">
      <c r="B83" s="27" t="s">
        <v>13</v>
      </c>
      <c r="C83" s="28">
        <v>116736530574</v>
      </c>
      <c r="D83" s="28">
        <v>93673446207.649994</v>
      </c>
      <c r="E83" s="29">
        <f t="shared" ref="E83:E84" si="14">+D83/C83</f>
        <v>0.80243472841836616</v>
      </c>
      <c r="F83" s="28">
        <v>76069565258.059998</v>
      </c>
      <c r="G83" s="29">
        <f t="shared" si="12"/>
        <v>0.65163462443180142</v>
      </c>
      <c r="H83" s="28">
        <v>74184146128.959991</v>
      </c>
      <c r="I83" s="30">
        <f>+H83/C83</f>
        <v>0.63548356083731827</v>
      </c>
    </row>
    <row r="84" spans="2:9" ht="18" customHeight="1" x14ac:dyDescent="0.3">
      <c r="B84" s="27" t="s">
        <v>14</v>
      </c>
      <c r="C84" s="28">
        <v>115902100000</v>
      </c>
      <c r="D84" s="28">
        <v>58963249606.050003</v>
      </c>
      <c r="E84" s="29">
        <f t="shared" si="14"/>
        <v>0.50873322921715836</v>
      </c>
      <c r="F84" s="28">
        <v>42471488556.267998</v>
      </c>
      <c r="G84" s="29">
        <f t="shared" si="12"/>
        <v>0.36644278711315842</v>
      </c>
      <c r="H84" s="28">
        <v>41475338165.967995</v>
      </c>
      <c r="I84" s="30">
        <f t="shared" ref="I84:I86" si="15">+H84/C84</f>
        <v>0.35784803006992966</v>
      </c>
    </row>
    <row r="85" spans="2:9" ht="18" customHeight="1" x14ac:dyDescent="0.3">
      <c r="B85" s="31" t="s">
        <v>9</v>
      </c>
      <c r="C85" s="32">
        <v>88577900000</v>
      </c>
      <c r="D85" s="32">
        <v>65244503389.57</v>
      </c>
      <c r="E85" s="33">
        <f>+D85/C85</f>
        <v>0.73657767219103187</v>
      </c>
      <c r="F85" s="32">
        <v>46769621728.020004</v>
      </c>
      <c r="G85" s="33">
        <f t="shared" si="12"/>
        <v>0.52800553781496296</v>
      </c>
      <c r="H85" s="32">
        <v>41219095602.559998</v>
      </c>
      <c r="I85" s="34">
        <f t="shared" si="15"/>
        <v>0.46534288578257105</v>
      </c>
    </row>
    <row r="86" spans="2:9" ht="30" customHeight="1" x14ac:dyDescent="0.25">
      <c r="B86" s="35" t="s">
        <v>15</v>
      </c>
      <c r="C86" s="44">
        <v>7135500000</v>
      </c>
      <c r="D86" s="44">
        <v>5253636448</v>
      </c>
      <c r="E86" s="41">
        <f>+D86/C86</f>
        <v>0.73626745820194806</v>
      </c>
      <c r="F86" s="44">
        <v>5252867236</v>
      </c>
      <c r="G86" s="41">
        <f t="shared" si="12"/>
        <v>0.73615965748721179</v>
      </c>
      <c r="H86" s="44">
        <v>5252783236</v>
      </c>
      <c r="I86" s="42">
        <f t="shared" si="15"/>
        <v>0.73614788536192277</v>
      </c>
    </row>
    <row r="87" spans="2:9" ht="18" customHeight="1" x14ac:dyDescent="0.25">
      <c r="B87" s="17" t="s">
        <v>10</v>
      </c>
      <c r="C87" s="18">
        <v>2697052230</v>
      </c>
      <c r="D87" s="18">
        <v>1708346082.4200001</v>
      </c>
      <c r="E87" s="19">
        <f>+D87/C87</f>
        <v>0.63341230971266738</v>
      </c>
      <c r="F87" s="18">
        <v>230000000</v>
      </c>
      <c r="G87" s="19">
        <f>+F87/C87</f>
        <v>8.5278289178700853E-2</v>
      </c>
      <c r="H87" s="18">
        <v>230000000</v>
      </c>
      <c r="I87" s="19">
        <f>+H87/C87</f>
        <v>8.5278289178700853E-2</v>
      </c>
    </row>
    <row r="88" spans="2:9" ht="6" customHeight="1" x14ac:dyDescent="0.3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25">
      <c r="B89" s="20" t="s">
        <v>11</v>
      </c>
      <c r="C89" s="21">
        <f>+C87+C81</f>
        <v>1152554682804</v>
      </c>
      <c r="D89" s="21">
        <f>+D87+D81</f>
        <v>725729001879.77002</v>
      </c>
      <c r="E89" s="22">
        <f>+D89/C89</f>
        <v>0.62966990868856265</v>
      </c>
      <c r="F89" s="21">
        <f>+F87+F81</f>
        <v>669710801382.92786</v>
      </c>
      <c r="G89" s="22">
        <f>+F89/C89</f>
        <v>0.58106640090482964</v>
      </c>
      <c r="H89" s="21">
        <f>+H87+H81</f>
        <v>657869853381.51807</v>
      </c>
      <c r="I89" s="22">
        <f>+H89/C89</f>
        <v>0.57079274692721316</v>
      </c>
    </row>
    <row r="98" spans="2:9" ht="24" x14ac:dyDescent="0.35">
      <c r="D98" s="46" t="s">
        <v>16</v>
      </c>
      <c r="E98" s="46"/>
      <c r="F98" s="46"/>
      <c r="G98" s="46"/>
      <c r="H98" s="46"/>
      <c r="I98" s="46"/>
    </row>
    <row r="102" spans="2:9" ht="16.5" x14ac:dyDescent="0.3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2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25">
      <c r="B105" s="17" t="s">
        <v>7</v>
      </c>
      <c r="C105" s="18">
        <f>+C106+C107+C108+C109</f>
        <v>61094590604</v>
      </c>
      <c r="D105" s="18">
        <f>+D106+D107+D108+D109</f>
        <v>48659647305.089996</v>
      </c>
      <c r="E105" s="19">
        <f>+D105/C105</f>
        <v>0.79646408665686586</v>
      </c>
      <c r="F105" s="18">
        <f>+F106+F107+F108+F109</f>
        <v>25172615659.52</v>
      </c>
      <c r="G105" s="19">
        <f>+F105/C105</f>
        <v>0.4120269145051263</v>
      </c>
      <c r="H105" s="18">
        <f>+H106+H107+H108+H109</f>
        <v>25168066651.52</v>
      </c>
      <c r="I105" s="19">
        <f>+H105/C105</f>
        <v>0.41195245606363373</v>
      </c>
    </row>
    <row r="106" spans="2:9" ht="18" customHeight="1" x14ac:dyDescent="0.3">
      <c r="B106" s="23" t="s">
        <v>8</v>
      </c>
      <c r="C106" s="24">
        <v>18396037821</v>
      </c>
      <c r="D106" s="24">
        <v>10623423426</v>
      </c>
      <c r="E106" s="25">
        <f>+D106/C106</f>
        <v>0.57748432186157117</v>
      </c>
      <c r="F106" s="24">
        <v>10623423426</v>
      </c>
      <c r="G106" s="25">
        <f t="shared" ref="G106:G109" si="16">+F106/C106</f>
        <v>0.57748432186157117</v>
      </c>
      <c r="H106" s="24">
        <v>10623423426</v>
      </c>
      <c r="I106" s="26">
        <f t="shared" ref="I106" si="17">+H106/C106</f>
        <v>0.57748432186157117</v>
      </c>
    </row>
    <row r="107" spans="2:9" ht="18" customHeight="1" x14ac:dyDescent="0.3">
      <c r="B107" s="27" t="s">
        <v>13</v>
      </c>
      <c r="C107" s="28">
        <v>16226110020</v>
      </c>
      <c r="D107" s="28">
        <v>12921352774.09</v>
      </c>
      <c r="E107" s="29">
        <f t="shared" ref="E107:E108" si="18">+D107/C107</f>
        <v>0.7963308986666171</v>
      </c>
      <c r="F107" s="28">
        <v>7256727499.3400002</v>
      </c>
      <c r="G107" s="29">
        <f t="shared" si="16"/>
        <v>0.44722533561004413</v>
      </c>
      <c r="H107" s="28">
        <v>7252178491.3400002</v>
      </c>
      <c r="I107" s="30">
        <f>+H107/C107</f>
        <v>0.44694498449727632</v>
      </c>
    </row>
    <row r="108" spans="2:9" ht="18" customHeight="1" x14ac:dyDescent="0.3">
      <c r="B108" s="27" t="s">
        <v>14</v>
      </c>
      <c r="C108" s="28">
        <v>26405442763</v>
      </c>
      <c r="D108" s="28">
        <v>25114871105</v>
      </c>
      <c r="E108" s="29">
        <f t="shared" si="18"/>
        <v>0.95112478629563513</v>
      </c>
      <c r="F108" s="28">
        <v>7292464734.1800003</v>
      </c>
      <c r="G108" s="29">
        <f t="shared" si="16"/>
        <v>0.27617278754357394</v>
      </c>
      <c r="H108" s="28">
        <v>7292464734.1800003</v>
      </c>
      <c r="I108" s="30">
        <f t="shared" ref="I108:I109" si="19">+H108/C108</f>
        <v>0.27617278754357394</v>
      </c>
    </row>
    <row r="109" spans="2:9" ht="30" customHeight="1" x14ac:dyDescent="0.25">
      <c r="B109" s="35" t="s">
        <v>15</v>
      </c>
      <c r="C109" s="40">
        <v>67000000</v>
      </c>
      <c r="D109" s="43">
        <v>0</v>
      </c>
      <c r="E109" s="41">
        <f>+D109/C109</f>
        <v>0</v>
      </c>
      <c r="F109" s="43">
        <v>0</v>
      </c>
      <c r="G109" s="41">
        <f t="shared" si="16"/>
        <v>0</v>
      </c>
      <c r="H109" s="43">
        <v>0</v>
      </c>
      <c r="I109" s="42">
        <f t="shared" si="19"/>
        <v>0</v>
      </c>
    </row>
    <row r="110" spans="2:9" ht="18" customHeight="1" x14ac:dyDescent="0.25">
      <c r="B110" s="17" t="s">
        <v>10</v>
      </c>
      <c r="C110" s="18">
        <v>5697664909</v>
      </c>
      <c r="D110" s="18">
        <v>1785144482</v>
      </c>
      <c r="E110" s="19">
        <f>+D110/C110</f>
        <v>0.31331159527830349</v>
      </c>
      <c r="F110" s="18">
        <v>901802361</v>
      </c>
      <c r="G110" s="19">
        <f>+F110/C110</f>
        <v>0.15827578058785416</v>
      </c>
      <c r="H110" s="18">
        <v>901802361</v>
      </c>
      <c r="I110" s="19">
        <f>+H110/C110</f>
        <v>0.15827578058785416</v>
      </c>
    </row>
    <row r="111" spans="2:9" ht="6" customHeight="1" x14ac:dyDescent="0.3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25">
      <c r="B112" s="20" t="s">
        <v>11</v>
      </c>
      <c r="C112" s="21">
        <f>+C110+C105</f>
        <v>66792255513</v>
      </c>
      <c r="D112" s="21">
        <f>+D110+D105</f>
        <v>50444791787.089996</v>
      </c>
      <c r="E112" s="22">
        <f>+D112/C112</f>
        <v>0.75524911383284188</v>
      </c>
      <c r="F112" s="21">
        <f>+F110+F105</f>
        <v>26074418020.52</v>
      </c>
      <c r="G112" s="22">
        <f>+F112/C112</f>
        <v>0.39038085808383949</v>
      </c>
      <c r="H112" s="21">
        <f>+H110+H105</f>
        <v>26069869012.52</v>
      </c>
      <c r="I112" s="22">
        <f>+H112/C112</f>
        <v>0.39031275126569032</v>
      </c>
    </row>
    <row r="117" spans="2:9" ht="24" x14ac:dyDescent="0.35">
      <c r="D117" s="46" t="s">
        <v>16</v>
      </c>
      <c r="E117" s="46"/>
      <c r="F117" s="46"/>
      <c r="G117" s="46"/>
      <c r="H117" s="46"/>
      <c r="I117" s="46"/>
    </row>
    <row r="121" spans="2:9" ht="16.5" x14ac:dyDescent="0.3">
      <c r="B121" s="2"/>
      <c r="C121" s="2"/>
      <c r="D121" s="2"/>
      <c r="E121" s="2"/>
      <c r="F121" s="2"/>
      <c r="G121" s="2"/>
      <c r="H121" s="2"/>
      <c r="I121" s="2"/>
    </row>
    <row r="122" spans="2:9" ht="18" customHeight="1" x14ac:dyDescent="0.25">
      <c r="B122" s="14" t="s">
        <v>1</v>
      </c>
      <c r="C122" s="11" t="s">
        <v>2</v>
      </c>
      <c r="D122" s="11" t="s">
        <v>3</v>
      </c>
      <c r="E122" s="11" t="s">
        <v>4</v>
      </c>
      <c r="F122" s="11" t="s">
        <v>5</v>
      </c>
      <c r="G122" s="11" t="s">
        <v>4</v>
      </c>
      <c r="H122" s="11" t="s">
        <v>6</v>
      </c>
      <c r="I122" s="11" t="s">
        <v>4</v>
      </c>
    </row>
    <row r="123" spans="2:9" ht="6" customHeight="1" x14ac:dyDescent="0.3">
      <c r="B123" s="4"/>
      <c r="C123" s="4"/>
      <c r="D123" s="4"/>
      <c r="E123" s="4"/>
      <c r="F123" s="4"/>
      <c r="G123" s="4"/>
      <c r="H123" s="4"/>
      <c r="I123" s="4"/>
    </row>
    <row r="124" spans="2:9" ht="18" customHeight="1" x14ac:dyDescent="0.25">
      <c r="B124" s="17" t="s">
        <v>7</v>
      </c>
      <c r="C124" s="18">
        <f>+C125+C126+C127+C128</f>
        <v>718201219962.00012</v>
      </c>
      <c r="D124" s="18">
        <f>+D125+D126+D127+D128</f>
        <v>650507268907.23999</v>
      </c>
      <c r="E124" s="19">
        <f>+D124/C124</f>
        <v>0.90574514610495671</v>
      </c>
      <c r="F124" s="18">
        <f>+F125+F126+F127+F128</f>
        <v>288355773757.59998</v>
      </c>
      <c r="G124" s="19">
        <f>+F124/C124</f>
        <v>0.40149719290766006</v>
      </c>
      <c r="H124" s="18">
        <f>+H125+H126+H127+H128</f>
        <v>288234162072.59998</v>
      </c>
      <c r="I124" s="19">
        <f>+H124/C124</f>
        <v>0.40132786475613391</v>
      </c>
    </row>
    <row r="125" spans="2:9" ht="18" customHeight="1" x14ac:dyDescent="0.3">
      <c r="B125" s="23" t="s">
        <v>8</v>
      </c>
      <c r="C125" s="24">
        <v>20470300000</v>
      </c>
      <c r="D125" s="24">
        <v>11909591800</v>
      </c>
      <c r="E125" s="25">
        <f>+D125/C125</f>
        <v>0.58179859601471395</v>
      </c>
      <c r="F125" s="24">
        <v>11856603749</v>
      </c>
      <c r="G125" s="25">
        <f t="shared" ref="G125:G128" si="20">+F125/C125</f>
        <v>0.57921006282272369</v>
      </c>
      <c r="H125" s="24">
        <v>11856603749</v>
      </c>
      <c r="I125" s="26">
        <f t="shared" ref="I125" si="21">+H125/C125</f>
        <v>0.57921006282272369</v>
      </c>
    </row>
    <row r="126" spans="2:9" ht="18" customHeight="1" x14ac:dyDescent="0.3">
      <c r="B126" s="27" t="s">
        <v>13</v>
      </c>
      <c r="C126" s="28">
        <v>70803383946.570007</v>
      </c>
      <c r="D126" s="28">
        <v>53157684251.959999</v>
      </c>
      <c r="E126" s="29">
        <f t="shared" ref="E126:E127" si="22">+D126/C126</f>
        <v>0.75077886520330872</v>
      </c>
      <c r="F126" s="28">
        <v>17234027488.040001</v>
      </c>
      <c r="G126" s="29">
        <f t="shared" si="20"/>
        <v>0.24340683350735365</v>
      </c>
      <c r="H126" s="28">
        <v>17112415803.040001</v>
      </c>
      <c r="I126" s="30">
        <f>+H126/C126</f>
        <v>0.24168923643470847</v>
      </c>
    </row>
    <row r="127" spans="2:9" ht="18" customHeight="1" x14ac:dyDescent="0.3">
      <c r="B127" s="27" t="s">
        <v>14</v>
      </c>
      <c r="C127" s="28">
        <v>625579995780.03003</v>
      </c>
      <c r="D127" s="28">
        <v>585437420903.02002</v>
      </c>
      <c r="E127" s="29">
        <f t="shared" si="22"/>
        <v>0.93583142819815301</v>
      </c>
      <c r="F127" s="28">
        <v>259263382539.56</v>
      </c>
      <c r="G127" s="29">
        <f t="shared" si="20"/>
        <v>0.41443681749491817</v>
      </c>
      <c r="H127" s="28">
        <v>259263382539.56</v>
      </c>
      <c r="I127" s="30">
        <f t="shared" ref="I127:I128" si="23">+H127/C127</f>
        <v>0.41443681749491817</v>
      </c>
    </row>
    <row r="128" spans="2:9" ht="30" customHeight="1" x14ac:dyDescent="0.25">
      <c r="B128" s="35" t="s">
        <v>15</v>
      </c>
      <c r="C128" s="40">
        <v>1347540235.4000001</v>
      </c>
      <c r="D128" s="40">
        <v>2571952.2599999998</v>
      </c>
      <c r="E128" s="41">
        <f>+D128/C128</f>
        <v>1.9086274327360241E-3</v>
      </c>
      <c r="F128" s="40">
        <v>1759981</v>
      </c>
      <c r="G128" s="41">
        <f t="shared" si="20"/>
        <v>1.3060693504840484E-3</v>
      </c>
      <c r="H128" s="40">
        <v>1759981</v>
      </c>
      <c r="I128" s="42">
        <f t="shared" si="23"/>
        <v>1.3060693504840484E-3</v>
      </c>
    </row>
    <row r="129" spans="2:9" ht="18" customHeight="1" x14ac:dyDescent="0.25">
      <c r="B129" s="17" t="s">
        <v>10</v>
      </c>
      <c r="C129" s="18">
        <v>317131500000</v>
      </c>
      <c r="D129" s="18">
        <v>89064500427.529999</v>
      </c>
      <c r="E129" s="19">
        <f>+D129/C129</f>
        <v>0.28084406761084912</v>
      </c>
      <c r="F129" s="18">
        <v>8090033499.0799999</v>
      </c>
      <c r="G129" s="19">
        <f>+F129/C129</f>
        <v>2.5510028171531366E-2</v>
      </c>
      <c r="H129" s="18">
        <v>7975301347.0900002</v>
      </c>
      <c r="I129" s="19">
        <f>+H129/C129</f>
        <v>2.514824716904502E-2</v>
      </c>
    </row>
    <row r="130" spans="2:9" s="39" customFormat="1" ht="6" customHeight="1" x14ac:dyDescent="0.25">
      <c r="B130" s="36"/>
      <c r="C130" s="37"/>
      <c r="D130" s="37"/>
      <c r="E130" s="38"/>
      <c r="F130" s="37"/>
      <c r="G130" s="38"/>
      <c r="H130" s="37"/>
      <c r="I130" s="38"/>
    </row>
    <row r="131" spans="2:9" ht="18" customHeight="1" x14ac:dyDescent="0.25">
      <c r="B131" s="7" t="s">
        <v>11</v>
      </c>
      <c r="C131" s="8">
        <f>+C124+C129</f>
        <v>1035332719962.0001</v>
      </c>
      <c r="D131" s="8">
        <f>+D124+D129</f>
        <v>739571769334.77002</v>
      </c>
      <c r="E131" s="9">
        <f>+D131/C131</f>
        <v>0.71433246054651356</v>
      </c>
      <c r="F131" s="8">
        <f>+F124+F129</f>
        <v>296445807256.67999</v>
      </c>
      <c r="G131" s="9">
        <f>+F131/C131</f>
        <v>0.28632902403351113</v>
      </c>
      <c r="H131" s="8">
        <f>+H124+H129</f>
        <v>296209463419.69</v>
      </c>
      <c r="I131" s="9">
        <f>+H131/C131</f>
        <v>0.28610074588443585</v>
      </c>
    </row>
  </sheetData>
  <mergeCells count="7">
    <mergeCell ref="D117:I117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1 G22 E24:G24 G38 G43:G45 E60:G60 G65:G66 E81 G81 G87 G89 E89 E105:G105 G110 E112:G112 E124:H124 G129 G131 E21 E38 G21 E45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2019</Anio>
    <_dlc_DocId xmlns="81cc8fc0-8d1e-4295-8f37-5d076116407c">2TV4CCKVFCYA-94321226-60</_dlc_DocId>
    <_dlc_DocIdUrl xmlns="81cc8fc0-8d1e-4295-8f37-5d076116407c">
      <Url>https://www.minjusticia.gov.co/ministerio/_layouts/15/DocIdRedir.aspx?ID=2TV4CCKVFCYA-94321226-60</Url>
      <Description>2TV4CCKVFCYA-94321226-60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3FED20-9AC2-484F-9071-C6E00DF21887}"/>
</file>

<file path=customXml/itemProps2.xml><?xml version="1.0" encoding="utf-8"?>
<ds:datastoreItem xmlns:ds="http://schemas.openxmlformats.org/officeDocument/2006/customXml" ds:itemID="{603B5632-0A85-4B35-944A-3A57D03823AE}"/>
</file>

<file path=customXml/itemProps3.xml><?xml version="1.0" encoding="utf-8"?>
<ds:datastoreItem xmlns:ds="http://schemas.openxmlformats.org/officeDocument/2006/customXml" ds:itemID="{5F46D80F-7853-4ED5-8697-58B18D8A6AF9}"/>
</file>

<file path=customXml/itemProps4.xml><?xml version="1.0" encoding="utf-8"?>
<ds:datastoreItem xmlns:ds="http://schemas.openxmlformats.org/officeDocument/2006/customXml" ds:itemID="{03102534-D566-424B-B764-D7C94DB079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  presupuestal Sector Justicia Agosto</dc:title>
  <dc:creator>BELKIS YORGETH RONCANCIO ENCISO</dc:creator>
  <cp:lastModifiedBy>MAURICIO ORDOÑEZ GUTIERREZ</cp:lastModifiedBy>
  <cp:lastPrinted>2018-11-01T21:31:39Z</cp:lastPrinted>
  <dcterms:created xsi:type="dcterms:W3CDTF">2018-02-21T20:39:46Z</dcterms:created>
  <dcterms:modified xsi:type="dcterms:W3CDTF">2019-09-11T16:46:27Z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Order">
    <vt:r8>6000</vt:r8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c5caad39-8edb-458b-993c-f5b941639b88</vt:lpwstr>
  </property>
</Properties>
</file>