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ven\Desktop\BELKIS\Trabajo en Casa\Informes Pag WEB MJD\"/>
    </mc:Choice>
  </mc:AlternateContent>
  <bookViews>
    <workbookView xWindow="0" yWindow="0" windowWidth="216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E87" i="1" l="1"/>
  <c r="E39" i="1"/>
  <c r="G39" i="1"/>
  <c r="D22" i="1"/>
  <c r="F21" i="1"/>
  <c r="H21" i="1"/>
  <c r="H20" i="1"/>
  <c r="H18" i="1"/>
  <c r="H17" i="1"/>
  <c r="F20" i="1"/>
  <c r="F19" i="1"/>
  <c r="F18" i="1"/>
  <c r="F17" i="1"/>
  <c r="D17" i="1"/>
  <c r="D18" i="1"/>
  <c r="D19" i="1"/>
  <c r="D20" i="1"/>
  <c r="D21" i="1"/>
  <c r="C22" i="1"/>
  <c r="C21" i="1"/>
  <c r="C19" i="1"/>
  <c r="C18" i="1"/>
  <c r="C17" i="1"/>
  <c r="H126" i="1"/>
  <c r="H133" i="1"/>
  <c r="F126" i="1"/>
  <c r="F133" i="1"/>
  <c r="D126" i="1"/>
  <c r="D133" i="1"/>
  <c r="C126" i="1"/>
  <c r="C133" i="1"/>
  <c r="H105" i="1"/>
  <c r="F105" i="1"/>
  <c r="D105" i="1"/>
  <c r="C105" i="1"/>
  <c r="F60" i="1"/>
  <c r="D60" i="1"/>
  <c r="C60" i="1"/>
  <c r="C67" i="1"/>
  <c r="H38" i="1"/>
  <c r="F38" i="1"/>
  <c r="D38" i="1"/>
  <c r="D45" i="1"/>
  <c r="C38" i="1"/>
  <c r="C45" i="1"/>
  <c r="I130" i="1"/>
  <c r="G130" i="1"/>
  <c r="E130" i="1"/>
  <c r="I129" i="1"/>
  <c r="I128" i="1"/>
  <c r="G128" i="1"/>
  <c r="G127" i="1"/>
  <c r="I109" i="1"/>
  <c r="G109" i="1"/>
  <c r="E109" i="1"/>
  <c r="I86" i="1"/>
  <c r="G86" i="1"/>
  <c r="E86" i="1"/>
  <c r="I64" i="1"/>
  <c r="G64" i="1"/>
  <c r="E64" i="1"/>
  <c r="I42" i="1"/>
  <c r="G42" i="1"/>
  <c r="E42" i="1"/>
  <c r="F16" i="1"/>
  <c r="I21" i="1"/>
  <c r="G60" i="1"/>
  <c r="E45" i="1"/>
  <c r="G21" i="1"/>
  <c r="E21" i="1"/>
  <c r="E127" i="1"/>
  <c r="E128" i="1"/>
  <c r="G131" i="1"/>
  <c r="I131" i="1"/>
  <c r="I106" i="1"/>
  <c r="I85" i="1"/>
  <c r="E85" i="1"/>
  <c r="G87" i="1"/>
  <c r="G106" i="1"/>
  <c r="I127" i="1"/>
  <c r="G85" i="1"/>
  <c r="E82" i="1"/>
  <c r="E131" i="1"/>
  <c r="G107" i="1"/>
  <c r="E110" i="1"/>
  <c r="G129" i="1"/>
  <c r="I126" i="1"/>
  <c r="E108" i="1"/>
  <c r="E129" i="1"/>
  <c r="E106" i="1"/>
  <c r="G43" i="1"/>
  <c r="G65" i="1"/>
  <c r="I107" i="1"/>
  <c r="I82" i="1"/>
  <c r="E43" i="1"/>
  <c r="I110" i="1"/>
  <c r="G110" i="1"/>
  <c r="F22" i="1"/>
  <c r="F24" i="1"/>
  <c r="I43" i="1"/>
  <c r="I87" i="1"/>
  <c r="E63" i="1"/>
  <c r="I65" i="1"/>
  <c r="G63" i="1"/>
  <c r="E126" i="1"/>
  <c r="E84" i="1"/>
  <c r="G108" i="1"/>
  <c r="I105" i="1"/>
  <c r="I108" i="1"/>
  <c r="I84" i="1"/>
  <c r="G126" i="1"/>
  <c r="G82" i="1"/>
  <c r="E107" i="1"/>
  <c r="H112" i="1"/>
  <c r="E65" i="1"/>
  <c r="D112" i="1"/>
  <c r="E105" i="1"/>
  <c r="G84" i="1"/>
  <c r="G105" i="1"/>
  <c r="F112" i="1"/>
  <c r="G83" i="1"/>
  <c r="C112" i="1"/>
  <c r="I112" i="1"/>
  <c r="E83" i="1"/>
  <c r="D81" i="1"/>
  <c r="H81" i="1"/>
  <c r="F81" i="1"/>
  <c r="G112" i="1"/>
  <c r="I61" i="1"/>
  <c r="E40" i="1"/>
  <c r="G61" i="1"/>
  <c r="E112" i="1"/>
  <c r="C81" i="1"/>
  <c r="C89" i="1"/>
  <c r="G40" i="1"/>
  <c r="E61" i="1"/>
  <c r="I83" i="1"/>
  <c r="D67" i="1"/>
  <c r="F89" i="1"/>
  <c r="D89" i="1"/>
  <c r="E41" i="1"/>
  <c r="H89" i="1"/>
  <c r="I89" i="1"/>
  <c r="E89" i="1"/>
  <c r="I40" i="1"/>
  <c r="I81" i="1"/>
  <c r="G81" i="1"/>
  <c r="G62" i="1"/>
  <c r="G89" i="1"/>
  <c r="E81" i="1"/>
  <c r="I41" i="1"/>
  <c r="E62" i="1"/>
  <c r="G41" i="1"/>
  <c r="I62" i="1"/>
  <c r="F67" i="1"/>
  <c r="E67" i="1"/>
  <c r="E60" i="1"/>
  <c r="I39" i="1"/>
  <c r="G67" i="1"/>
  <c r="G38" i="1"/>
  <c r="F45" i="1"/>
  <c r="H45" i="1"/>
  <c r="I38" i="1"/>
  <c r="E38" i="1"/>
  <c r="G45" i="1"/>
  <c r="I45" i="1"/>
  <c r="C20" i="1"/>
  <c r="C16" i="1"/>
  <c r="C24" i="1"/>
  <c r="D16" i="1"/>
  <c r="G22" i="1"/>
  <c r="E16" i="1"/>
  <c r="I22" i="1"/>
  <c r="E22" i="1"/>
  <c r="I20" i="1"/>
  <c r="G20" i="1"/>
  <c r="E20" i="1"/>
  <c r="G19" i="1"/>
  <c r="E19" i="1"/>
  <c r="I18" i="1"/>
  <c r="G18" i="1"/>
  <c r="E18" i="1"/>
  <c r="I17" i="1"/>
  <c r="E17" i="1"/>
  <c r="G17" i="1"/>
  <c r="G16" i="1"/>
  <c r="G24" i="1"/>
  <c r="D24" i="1"/>
  <c r="E24" i="1"/>
  <c r="I133" i="1"/>
  <c r="E133" i="1"/>
  <c r="G133" i="1"/>
  <c r="I63" i="1"/>
  <c r="H60" i="1"/>
  <c r="I60" i="1"/>
  <c r="H19" i="1"/>
  <c r="H16" i="1"/>
  <c r="I19" i="1"/>
  <c r="I16" i="1"/>
  <c r="H24" i="1"/>
  <c r="I24" i="1"/>
  <c r="H67" i="1"/>
  <c r="I67" i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<sst xmlns="http://schemas.openxmlformats.org/spreadsheetml/2006/main" count="99" uniqueCount="17">
  <si>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</si>
  <si>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</si>
  <si>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</si>
  <si>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</si>
  <si>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</si>
  <si>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</si>
  <si>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</si>
  <si>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</si>
  <si>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</si>
  <si>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</si>
  <si>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</si>
  <si>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</si>
  <si>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</si>
  <si>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</si>
  <si>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</si>
  <si>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</si>
  <si>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Ejecución Presupuestal a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</si>
</sst>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Border="1"/>
    <xf numFmtId="0" fontId="4" fillId="0" borderId="0" xfId="2" applyFont="1" applyFill="1" applyBorder="1"/>
    <xf numFmtId="0" fontId="0" fillId="0" borderId="0" xfId="0" applyBorder="1" applyAlignment="1">
      <alignment wrapText="1"/>
    </xf>
    <xf numFmtId="0" fontId="5" fillId="0" borderId="0" xfId="2" applyFont="1" applyFill="1" applyBorder="1"/>
    <xf numFmtId="0" fontId="0" fillId="3" borderId="0" xfId="0" applyFill="1" applyBorder="1"/>
    <xf numFmtId="0" fontId="5" fillId="0" borderId="0" xfId="2" applyFont="1" applyFill="1" applyBorder="1" applyAlignment="1">
      <alignment horizontal="center"/>
    </xf>
    <xf numFmtId="0" fontId="7" fillId="4" borderId="0" xfId="2" applyFont="1" applyFill="1" applyBorder="1"/>
    <xf numFmtId="4" fontId="7" fillId="4" borderId="0" xfId="2" applyNumberFormat="1" applyFont="1" applyFill="1" applyBorder="1"/>
    <xf numFmtId="10" fontId="7" fillId="4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1" applyNumberFormat="1" applyFont="1"/>
    <xf numFmtId="0" fontId="9" fillId="2" borderId="0" xfId="2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2" applyFont="1" applyFill="1" applyBorder="1"/>
    <xf numFmtId="4" fontId="6" fillId="6" borderId="0" xfId="2" applyNumberFormat="1" applyFont="1" applyFill="1" applyBorder="1"/>
    <xf numFmtId="10" fontId="6" fillId="6" borderId="0" xfId="2" applyNumberFormat="1" applyFont="1" applyFill="1" applyBorder="1" applyAlignment="1">
      <alignment horizontal="center"/>
    </xf>
    <xf numFmtId="0" fontId="7" fillId="5" borderId="0" xfId="2" applyFont="1" applyFill="1" applyBorder="1"/>
    <xf numFmtId="4" fontId="7" fillId="5" borderId="0" xfId="2" applyNumberFormat="1" applyFont="1" applyFill="1" applyBorder="1"/>
    <xf numFmtId="10" fontId="7" fillId="5" borderId="0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4" fontId="5" fillId="0" borderId="2" xfId="2" applyNumberFormat="1" applyFont="1" applyFill="1" applyBorder="1"/>
    <xf numFmtId="10" fontId="5" fillId="0" borderId="2" xfId="2" applyNumberFormat="1" applyFont="1" applyFill="1" applyBorder="1" applyAlignment="1">
      <alignment horizontal="center"/>
    </xf>
    <xf numFmtId="10" fontId="5" fillId="0" borderId="3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/>
    </xf>
    <xf numFmtId="4" fontId="5" fillId="0" borderId="5" xfId="2" applyNumberFormat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left" vertical="center" wrapText="1"/>
    </xf>
    <xf numFmtId="0" fontId="6" fillId="0" borderId="0" xfId="2" applyFont="1" applyFill="1" applyBorder="1"/>
    <xf numFmtId="4" fontId="6" fillId="0" borderId="0" xfId="2" applyNumberFormat="1" applyFont="1" applyFill="1" applyBorder="1"/>
    <xf numFmtId="10" fontId="6" fillId="0" borderId="0" xfId="2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2" applyNumberFormat="1" applyFont="1" applyFill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1000125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933420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2</xdr:col>
      <xdr:colOff>329864</xdr:colOff>
      <xdr:row>121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29</xdr:row>
      <xdr:rowOff>134343</xdr:rowOff>
    </xdr:from>
    <xdr:to>
      <xdr:col>3</xdr:col>
      <xdr:colOff>9525</xdr:colOff>
      <xdr:row>33</xdr:row>
      <xdr:rowOff>136662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714375</xdr:colOff>
      <xdr:row>1</xdr:row>
      <xdr:rowOff>95250</xdr:rowOff>
    </xdr:from>
    <xdr:to>
      <xdr:col>1</xdr:col>
      <xdr:colOff>2133601</xdr:colOff>
      <xdr:row>10</xdr:row>
      <xdr:rowOff>139457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714375" y="285750"/>
          <a:ext cx="2181226" cy="1873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3"/>
  <sheetViews>
    <sheetView showGridLines="0" tabSelected="1" zoomScale="90" zoomScaleNormal="90" workbookViewId="0">
      <selection activeCell="F24" sqref="F24"/>
    </sheetView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4" t="s">
        <v>16</v>
      </c>
      <c r="E8" s="44"/>
      <c r="F8" s="44"/>
      <c r="G8" s="44"/>
      <c r="H8" s="44"/>
      <c r="I8" s="44"/>
    </row>
    <row r="12" spans="2:9" s="15" customFormat="1" ht="21" customHeight="1" x14ac:dyDescent="0.35">
      <c r="B12" s="45" t="s">
        <v>0</v>
      </c>
      <c r="C12" s="45"/>
      <c r="D12" s="45"/>
      <c r="E12" s="45"/>
      <c r="F12" s="45"/>
      <c r="G12" s="45"/>
      <c r="H12" s="45"/>
      <c r="I12" s="45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2742043672000</v>
      </c>
      <c r="D16" s="18">
        <f>+D17+D18+D19+D20+D21</f>
        <v>1360817601089.8101</v>
      </c>
      <c r="E16" s="19">
        <f>+D16/C16</f>
        <v>0.49627860233796089</v>
      </c>
      <c r="F16" s="18">
        <f>+F17+F18+F19+F20+F21</f>
        <v>878010855436.54004</v>
      </c>
      <c r="G16" s="19">
        <f>+F16/C16</f>
        <v>0.32020308954311216</v>
      </c>
      <c r="H16" s="18">
        <f>+H17+H18+H19+H20+H21</f>
        <v>863621191965.49011</v>
      </c>
      <c r="I16" s="19">
        <f>+H16/C16</f>
        <v>0.31495530169130365</v>
      </c>
    </row>
    <row r="17" spans="2:9" s="1" customFormat="1" ht="18" customHeight="1" x14ac:dyDescent="0.3">
      <c r="B17" s="23" t="s">
        <v>8</v>
      </c>
      <c r="C17" s="24">
        <f t="shared" ref="C17:D19" si="0">+C39+C61+C82+C106+C127</f>
        <v>1198752933333</v>
      </c>
      <c r="D17" s="24">
        <f t="shared" si="0"/>
        <v>487083823457.96002</v>
      </c>
      <c r="E17" s="25">
        <f>+D17/C17</f>
        <v>0.40632544865077186</v>
      </c>
      <c r="F17" s="24">
        <f>+F39+F61+F82+F106+F127</f>
        <v>480869425331.76001</v>
      </c>
      <c r="G17" s="25">
        <f t="shared" ref="G17:G21" si="1">+F17/C17</f>
        <v>0.40114139616305733</v>
      </c>
      <c r="H17" s="24">
        <f>+H39+H61+H82+H106+H127</f>
        <v>479598940870.76001</v>
      </c>
      <c r="I17" s="26">
        <f t="shared" ref="I17:I21" si="2">+H17/C17</f>
        <v>0.40008155770454568</v>
      </c>
    </row>
    <row r="18" spans="2:9" s="1" customFormat="1" ht="18" customHeight="1" x14ac:dyDescent="0.3">
      <c r="B18" s="27" t="s">
        <v>13</v>
      </c>
      <c r="C18" s="28">
        <f t="shared" si="0"/>
        <v>439590073466</v>
      </c>
      <c r="D18" s="28">
        <f t="shared" si="0"/>
        <v>260063563277.33002</v>
      </c>
      <c r="E18" s="29">
        <f t="shared" ref="E18:E19" si="3">+D18/C18</f>
        <v>0.59160472216041649</v>
      </c>
      <c r="F18" s="28">
        <f>+F40+F62+F83+F107+F128</f>
        <v>135550317908.27</v>
      </c>
      <c r="G18" s="29">
        <f t="shared" si="1"/>
        <v>0.30835618475073256</v>
      </c>
      <c r="H18" s="28">
        <f>+H40+H62+H83+H107+H128</f>
        <v>134044406543.21001</v>
      </c>
      <c r="I18" s="30">
        <f>+H18/C18</f>
        <v>0.30493046734727425</v>
      </c>
    </row>
    <row r="19" spans="2:9" s="1" customFormat="1" ht="18" customHeight="1" x14ac:dyDescent="0.3">
      <c r="B19" s="27" t="s">
        <v>14</v>
      </c>
      <c r="C19" s="28">
        <f t="shared" si="0"/>
        <v>981542165201</v>
      </c>
      <c r="D19" s="28">
        <f t="shared" si="0"/>
        <v>532564413340.76001</v>
      </c>
      <c r="E19" s="29">
        <f t="shared" si="3"/>
        <v>0.54257925153088205</v>
      </c>
      <c r="F19" s="28">
        <f>+F41+F63+F84+F108+F129</f>
        <v>206749394912.95999</v>
      </c>
      <c r="G19" s="29">
        <f t="shared" si="1"/>
        <v>0.21063730346278287</v>
      </c>
      <c r="H19" s="28">
        <f>+H41+H63+H84+H108+H129</f>
        <v>199171480415.06</v>
      </c>
      <c r="I19" s="30">
        <f t="shared" si="2"/>
        <v>0.20291688678934511</v>
      </c>
    </row>
    <row r="20" spans="2:9" s="1" customFormat="1" ht="18" customHeight="1" x14ac:dyDescent="0.3">
      <c r="B20" s="31" t="s">
        <v>9</v>
      </c>
      <c r="C20" s="28">
        <f>+C85</f>
        <v>91595400000</v>
      </c>
      <c r="D20" s="28">
        <f>+D85</f>
        <v>56399218729.449997</v>
      </c>
      <c r="E20" s="32">
        <f>+D20/C20</f>
        <v>0.61574291645049861</v>
      </c>
      <c r="F20" s="28">
        <f>+F85</f>
        <v>30140356166.240002</v>
      </c>
      <c r="G20" s="32">
        <f t="shared" si="1"/>
        <v>0.32905971442059317</v>
      </c>
      <c r="H20" s="28">
        <f>+H85</f>
        <v>26105003019.150002</v>
      </c>
      <c r="I20" s="33">
        <f t="shared" si="2"/>
        <v>0.28500342832882442</v>
      </c>
    </row>
    <row r="21" spans="2:9" s="1" customFormat="1" ht="30" customHeight="1" x14ac:dyDescent="0.25">
      <c r="B21" s="34" t="s">
        <v>15</v>
      </c>
      <c r="C21" s="39">
        <f>+C42+C64+C86+C109+C130</f>
        <v>30563100000</v>
      </c>
      <c r="D21" s="39">
        <f>+D42+D64+D86+D109+D130</f>
        <v>24706582284.310001</v>
      </c>
      <c r="E21" s="40">
        <f>+D21/C21</f>
        <v>0.80837946033975616</v>
      </c>
      <c r="F21" s="39">
        <f>+F42+F64+F86+F109+F130</f>
        <v>24701361117.310001</v>
      </c>
      <c r="G21" s="40">
        <f t="shared" si="1"/>
        <v>0.80820862796345927</v>
      </c>
      <c r="H21" s="39">
        <f>+H42+H64+H86+H109+H130</f>
        <v>24701361117.310001</v>
      </c>
      <c r="I21" s="41">
        <f t="shared" si="2"/>
        <v>0.80820862796345927</v>
      </c>
    </row>
    <row r="22" spans="2:9" s="5" customFormat="1" ht="18" x14ac:dyDescent="0.25">
      <c r="B22" s="17" t="s">
        <v>10</v>
      </c>
      <c r="C22" s="18">
        <f>+C43+C65+C87+C110+C131</f>
        <v>506953086874</v>
      </c>
      <c r="D22" s="18">
        <f>+D43+D65+D87+D110+D131</f>
        <v>252987945866.80002</v>
      </c>
      <c r="E22" s="19">
        <f>+D22/C22</f>
        <v>0.49903620752521144</v>
      </c>
      <c r="F22" s="18">
        <f>+F43+F65+F87+F110+F131</f>
        <v>23548077347</v>
      </c>
      <c r="G22" s="19">
        <f>+F22/C22</f>
        <v>4.6450210003066275E-2</v>
      </c>
      <c r="H22" s="18">
        <f>+H43+H65+H87+H110+H131</f>
        <v>23287352500</v>
      </c>
      <c r="I22" s="19">
        <f>+H22/C22</f>
        <v>4.593591222334923E-2</v>
      </c>
    </row>
    <row r="23" spans="2:9" s="1" customFormat="1" ht="6" customHeight="1" x14ac:dyDescent="0.3">
      <c r="B23" s="4"/>
      <c r="C23" s="4"/>
      <c r="D23" s="4"/>
      <c r="E23" s="6"/>
      <c r="F23" s="4"/>
      <c r="G23" s="6"/>
      <c r="H23" s="4"/>
      <c r="I23" s="6"/>
    </row>
    <row r="24" spans="2:9" s="5" customFormat="1" ht="18" x14ac:dyDescent="0.25">
      <c r="B24" s="20" t="s">
        <v>11</v>
      </c>
      <c r="C24" s="21">
        <f>+C22+C16</f>
        <v>3248996758874</v>
      </c>
      <c r="D24" s="21">
        <f>+D22+D16</f>
        <v>1613805546956.6101</v>
      </c>
      <c r="E24" s="22">
        <f>+D24/C24</f>
        <v>0.49670888176444483</v>
      </c>
      <c r="F24" s="21">
        <f>+F22+F16</f>
        <v>901558932783.54004</v>
      </c>
      <c r="G24" s="22">
        <f>+F24/C24</f>
        <v>0.27748840632761729</v>
      </c>
      <c r="H24" s="21">
        <f>+H22+H16</f>
        <v>886908544465.49011</v>
      </c>
      <c r="I24" s="22">
        <f>+H24/C24</f>
        <v>0.27297920259325364</v>
      </c>
    </row>
    <row r="26" spans="2:9" x14ac:dyDescent="0.25">
      <c r="C26" s="16"/>
      <c r="D26" s="16"/>
      <c r="E26" s="16"/>
      <c r="F26" s="16"/>
      <c r="G26" s="16"/>
      <c r="H26" s="16"/>
      <c r="I26" s="16"/>
    </row>
    <row r="27" spans="2:9" x14ac:dyDescent="0.25">
      <c r="C27" s="16"/>
      <c r="D27" s="16"/>
      <c r="E27" s="16"/>
      <c r="F27" s="16"/>
      <c r="G27" s="16"/>
      <c r="H27" s="16"/>
      <c r="I27" s="16"/>
    </row>
    <row r="28" spans="2:9" x14ac:dyDescent="0.25">
      <c r="F28" s="16"/>
    </row>
    <row r="32" spans="2:9" ht="24" x14ac:dyDescent="0.35">
      <c r="B32" s="10"/>
      <c r="C32" s="10"/>
      <c r="D32" s="44" t="s">
        <v>16</v>
      </c>
      <c r="E32" s="44"/>
      <c r="F32" s="44"/>
      <c r="G32" s="44"/>
      <c r="H32" s="44"/>
      <c r="I32" s="44"/>
    </row>
    <row r="36" spans="2:9" ht="18" customHeight="1" x14ac:dyDescent="0.2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25">
      <c r="B38" s="17" t="s">
        <v>7</v>
      </c>
      <c r="C38" s="18">
        <f>+C39+C40+C41+C42</f>
        <v>79765900000</v>
      </c>
      <c r="D38" s="18">
        <f>+D39+D40+D41+D42</f>
        <v>32074810621.010002</v>
      </c>
      <c r="E38" s="19">
        <f>+D38/C38</f>
        <v>0.402111812453818</v>
      </c>
      <c r="F38" s="18">
        <f>+F39+F40+F41+F42</f>
        <v>20099705349.790001</v>
      </c>
      <c r="G38" s="19">
        <f>+F38/C38</f>
        <v>0.25198368412805472</v>
      </c>
      <c r="H38" s="18">
        <f>+H39+H40+H41+H42</f>
        <v>20091415139.790001</v>
      </c>
      <c r="I38" s="19">
        <f>+H38/C38</f>
        <v>0.25187975237275578</v>
      </c>
    </row>
    <row r="39" spans="2:9" ht="18" customHeight="1" x14ac:dyDescent="0.3">
      <c r="B39" s="23" t="s">
        <v>8</v>
      </c>
      <c r="C39" s="24">
        <v>32956600000</v>
      </c>
      <c r="D39" s="24">
        <v>14474953912</v>
      </c>
      <c r="E39" s="25">
        <f>+D39/C39</f>
        <v>0.43921259814422603</v>
      </c>
      <c r="F39" s="24">
        <v>14437105511</v>
      </c>
      <c r="G39" s="25">
        <f t="shared" ref="G39:G42" si="4">+F39/C39</f>
        <v>0.43806416654023778</v>
      </c>
      <c r="H39" s="24">
        <v>14437105511</v>
      </c>
      <c r="I39" s="26">
        <f t="shared" ref="I39" si="5">+H39/C39</f>
        <v>0.43806416654023778</v>
      </c>
    </row>
    <row r="40" spans="2:9" ht="18" customHeight="1" x14ac:dyDescent="0.3">
      <c r="B40" s="27" t="s">
        <v>13</v>
      </c>
      <c r="C40" s="28">
        <v>18795976000</v>
      </c>
      <c r="D40" s="28">
        <v>6960316058.4099998</v>
      </c>
      <c r="E40" s="29">
        <f t="shared" ref="E40:E41" si="6">+D40/C40</f>
        <v>0.3703088394244598</v>
      </c>
      <c r="F40" s="28">
        <v>2528590132.5500002</v>
      </c>
      <c r="G40" s="29">
        <f t="shared" si="4"/>
        <v>0.13452826991000627</v>
      </c>
      <c r="H40" s="28">
        <v>2528590132.5500002</v>
      </c>
      <c r="I40" s="30">
        <f>+H40/C40</f>
        <v>0.13452826991000627</v>
      </c>
    </row>
    <row r="41" spans="2:9" ht="18" customHeight="1" x14ac:dyDescent="0.3">
      <c r="B41" s="27" t="s">
        <v>14</v>
      </c>
      <c r="C41" s="28">
        <v>27742424000</v>
      </c>
      <c r="D41" s="28">
        <v>10556738500.6</v>
      </c>
      <c r="E41" s="29">
        <f t="shared" si="6"/>
        <v>0.38052689630149117</v>
      </c>
      <c r="F41" s="28">
        <v>3051207556.2399998</v>
      </c>
      <c r="G41" s="29">
        <f t="shared" si="4"/>
        <v>0.10998345192330705</v>
      </c>
      <c r="H41" s="28">
        <v>3042917346.2399998</v>
      </c>
      <c r="I41" s="30">
        <f t="shared" ref="I41:I42" si="7">+H41/C41</f>
        <v>0.10968462403429491</v>
      </c>
    </row>
    <row r="42" spans="2:9" ht="30" customHeight="1" x14ac:dyDescent="0.25">
      <c r="B42" s="34" t="s">
        <v>15</v>
      </c>
      <c r="C42" s="39">
        <v>270900000</v>
      </c>
      <c r="D42" s="39">
        <v>82802150</v>
      </c>
      <c r="E42" s="42">
        <f>+D42/C42</f>
        <v>0.30565577703949798</v>
      </c>
      <c r="F42" s="39">
        <v>82802150</v>
      </c>
      <c r="G42" s="42">
        <f t="shared" si="4"/>
        <v>0.30565577703949798</v>
      </c>
      <c r="H42" s="39">
        <v>82802150</v>
      </c>
      <c r="I42" s="43">
        <f t="shared" si="7"/>
        <v>0.30565577703949798</v>
      </c>
    </row>
    <row r="43" spans="2:9" ht="18" customHeight="1" x14ac:dyDescent="0.25">
      <c r="B43" s="17" t="s">
        <v>10</v>
      </c>
      <c r="C43" s="18">
        <v>32957097683</v>
      </c>
      <c r="D43" s="18">
        <v>11191436635.969999</v>
      </c>
      <c r="E43" s="19">
        <f>+D43/C43</f>
        <v>0.33957591604744947</v>
      </c>
      <c r="F43" s="18">
        <v>3203050060</v>
      </c>
      <c r="G43" s="19">
        <f>+F43/C43</f>
        <v>9.7188474871444885E-2</v>
      </c>
      <c r="H43" s="18">
        <v>3203050060</v>
      </c>
      <c r="I43" s="19">
        <f>+H43/C43</f>
        <v>9.7188474871444885E-2</v>
      </c>
    </row>
    <row r="44" spans="2:9" ht="6" customHeight="1" x14ac:dyDescent="0.3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25">
      <c r="B45" s="20" t="s">
        <v>11</v>
      </c>
      <c r="C45" s="21">
        <f>+C43+C38</f>
        <v>112722997683</v>
      </c>
      <c r="D45" s="21">
        <f>+D43+D38</f>
        <v>43266247256.980003</v>
      </c>
      <c r="E45" s="22">
        <f>+D45/C45</f>
        <v>0.38382803994135689</v>
      </c>
      <c r="F45" s="21">
        <f>+F43+F38</f>
        <v>23302755409.790001</v>
      </c>
      <c r="G45" s="22">
        <f>+F45/C45</f>
        <v>0.20672583136337527</v>
      </c>
      <c r="H45" s="21">
        <f>+H43+H38</f>
        <v>23294465199.790001</v>
      </c>
      <c r="I45" s="22">
        <f>+H45/C45</f>
        <v>0.20665228638878799</v>
      </c>
    </row>
    <row r="47" spans="2:9" x14ac:dyDescent="0.25">
      <c r="E47" s="13"/>
    </row>
    <row r="48" spans="2:9" x14ac:dyDescent="0.25">
      <c r="E48" s="13"/>
    </row>
    <row r="49" spans="2:9" x14ac:dyDescent="0.25">
      <c r="E49" s="13"/>
    </row>
    <row r="53" spans="2:9" ht="24" x14ac:dyDescent="0.35">
      <c r="D53" s="44" t="s">
        <v>16</v>
      </c>
      <c r="E53" s="44"/>
      <c r="F53" s="44"/>
      <c r="G53" s="44"/>
      <c r="H53" s="44"/>
      <c r="I53" s="44"/>
    </row>
    <row r="57" spans="2:9" ht="16.5" x14ac:dyDescent="0.3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2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25">
      <c r="B60" s="17" t="s">
        <v>7</v>
      </c>
      <c r="C60" s="18">
        <f>+C61+C62+C63+C64</f>
        <v>359137952000</v>
      </c>
      <c r="D60" s="18">
        <f>+D61+D62+D63+D64</f>
        <v>156357913757.32001</v>
      </c>
      <c r="E60" s="19">
        <f>+D60/C60</f>
        <v>0.43537006569921077</v>
      </c>
      <c r="F60" s="18">
        <f>+F61+F62+F63+F64</f>
        <v>114662014506.67</v>
      </c>
      <c r="G60" s="19">
        <f>+F60/C60</f>
        <v>0.31927011296948643</v>
      </c>
      <c r="H60" s="18">
        <f>+H61+H62+H63+H64</f>
        <v>113960092256.67</v>
      </c>
      <c r="I60" s="19">
        <f>+H60/C60</f>
        <v>0.31731564882530156</v>
      </c>
    </row>
    <row r="61" spans="2:9" ht="18" customHeight="1" x14ac:dyDescent="0.3">
      <c r="B61" s="23" t="s">
        <v>8</v>
      </c>
      <c r="C61" s="24">
        <v>157624600000</v>
      </c>
      <c r="D61" s="24">
        <v>68528636743</v>
      </c>
      <c r="E61" s="25">
        <f>+D61/C61</f>
        <v>0.43475851322065212</v>
      </c>
      <c r="F61" s="24">
        <v>64776556652</v>
      </c>
      <c r="G61" s="25">
        <f t="shared" ref="G61:G64" si="8">+F61/C61</f>
        <v>0.41095461401329486</v>
      </c>
      <c r="H61" s="24">
        <v>64128697396</v>
      </c>
      <c r="I61" s="26">
        <f t="shared" ref="I61" si="9">+H61/C61</f>
        <v>0.40684447348954417</v>
      </c>
    </row>
    <row r="62" spans="2:9" ht="18" customHeight="1" x14ac:dyDescent="0.3">
      <c r="B62" s="27" t="s">
        <v>13</v>
      </c>
      <c r="C62" s="28">
        <v>101427452000</v>
      </c>
      <c r="D62" s="28">
        <v>60263168140.260002</v>
      </c>
      <c r="E62" s="29">
        <f t="shared" ref="E62:E63" si="10">+D62/C62</f>
        <v>0.59415046865477805</v>
      </c>
      <c r="F62" s="28">
        <v>22319348980.610001</v>
      </c>
      <c r="G62" s="29">
        <f t="shared" si="8"/>
        <v>0.22005234816122562</v>
      </c>
      <c r="H62" s="28">
        <v>22309618986.610001</v>
      </c>
      <c r="I62" s="30">
        <f>+H62/C62</f>
        <v>0.21995641758416648</v>
      </c>
    </row>
    <row r="63" spans="2:9" ht="18" customHeight="1" x14ac:dyDescent="0.3">
      <c r="B63" s="27" t="s">
        <v>14</v>
      </c>
      <c r="C63" s="28">
        <v>96052600000</v>
      </c>
      <c r="D63" s="28">
        <v>25040078724.060001</v>
      </c>
      <c r="E63" s="29">
        <f t="shared" si="10"/>
        <v>0.26069131625859165</v>
      </c>
      <c r="F63" s="28">
        <v>25040078724.060001</v>
      </c>
      <c r="G63" s="29">
        <f t="shared" si="8"/>
        <v>0.26069131625859165</v>
      </c>
      <c r="H63" s="28">
        <v>24995745724.060001</v>
      </c>
      <c r="I63" s="30">
        <f t="shared" ref="I63:I64" si="11">+H63/C63</f>
        <v>0.26022976706575357</v>
      </c>
    </row>
    <row r="64" spans="2:9" ht="30" customHeight="1" x14ac:dyDescent="0.25">
      <c r="B64" s="34" t="s">
        <v>15</v>
      </c>
      <c r="C64" s="39">
        <v>4033300000</v>
      </c>
      <c r="D64" s="39">
        <v>2526030150</v>
      </c>
      <c r="E64" s="42">
        <f>+D64/C64</f>
        <v>0.62629364292266876</v>
      </c>
      <c r="F64" s="39">
        <v>2526030150</v>
      </c>
      <c r="G64" s="42">
        <f t="shared" si="8"/>
        <v>0.62629364292266876</v>
      </c>
      <c r="H64" s="39">
        <v>2526030150</v>
      </c>
      <c r="I64" s="43">
        <f t="shared" si="11"/>
        <v>0.62629364292266876</v>
      </c>
    </row>
    <row r="65" spans="2:9" ht="18" customHeight="1" x14ac:dyDescent="0.25">
      <c r="B65" s="17" t="s">
        <v>10</v>
      </c>
      <c r="C65" s="18">
        <v>83454348849</v>
      </c>
      <c r="D65" s="18">
        <v>31440950897.32</v>
      </c>
      <c r="E65" s="19">
        <f>+D65/C65</f>
        <v>0.37674430788751812</v>
      </c>
      <c r="F65" s="18">
        <v>8317023273</v>
      </c>
      <c r="G65" s="19">
        <f>+F65/C65</f>
        <v>9.9659555046659021E-2</v>
      </c>
      <c r="H65" s="18">
        <v>8313436773</v>
      </c>
      <c r="I65" s="19">
        <f>+H65/C65</f>
        <v>9.9616579455219331E-2</v>
      </c>
    </row>
    <row r="66" spans="2:9" ht="6" customHeight="1" x14ac:dyDescent="0.3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25">
      <c r="B67" s="20" t="s">
        <v>11</v>
      </c>
      <c r="C67" s="21">
        <f>+C65+C60</f>
        <v>442592300849</v>
      </c>
      <c r="D67" s="21">
        <f>+D65+D60</f>
        <v>187798864654.64001</v>
      </c>
      <c r="E67" s="22">
        <f>+D67/C67</f>
        <v>0.42431570611236569</v>
      </c>
      <c r="F67" s="21">
        <f>+F65+F60</f>
        <v>122979037779.67</v>
      </c>
      <c r="G67" s="22">
        <f>+F67/C67</f>
        <v>0.2778607706093536</v>
      </c>
      <c r="H67" s="21">
        <f>+H65+H60</f>
        <v>122273529029.67</v>
      </c>
      <c r="I67" s="22">
        <f>+H67/C67</f>
        <v>0.27626673305233629</v>
      </c>
    </row>
    <row r="75" spans="2:9" ht="24" x14ac:dyDescent="0.35">
      <c r="B75" s="10"/>
      <c r="C75" s="10"/>
      <c r="D75" s="44" t="s">
        <v>16</v>
      </c>
      <c r="E75" s="44"/>
      <c r="F75" s="44"/>
      <c r="G75" s="44"/>
      <c r="H75" s="44"/>
      <c r="I75" s="44"/>
    </row>
    <row r="79" spans="2:9" ht="18" customHeight="1" x14ac:dyDescent="0.2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25">
      <c r="B81" s="17" t="s">
        <v>7</v>
      </c>
      <c r="C81" s="18">
        <f>+C82+C83+C84+C85+C86</f>
        <v>1377294300000</v>
      </c>
      <c r="D81" s="18">
        <f>+D82+D83+D84+D85+D86</f>
        <v>610462008692.42993</v>
      </c>
      <c r="E81" s="19">
        <f>+D81/C81</f>
        <v>0.44323279976721747</v>
      </c>
      <c r="F81" s="18">
        <f>+F82+F83+F84+F85+F86</f>
        <v>540091603312.51996</v>
      </c>
      <c r="G81" s="19">
        <f>+F81/C81</f>
        <v>0.39213957635090768</v>
      </c>
      <c r="H81" s="18">
        <f>+H82+H83+H84+H85+H86</f>
        <v>534389670765.37</v>
      </c>
      <c r="I81" s="19">
        <f>+H81/C81</f>
        <v>0.38799962416556144</v>
      </c>
    </row>
    <row r="82" spans="2:9" ht="18" customHeight="1" x14ac:dyDescent="0.3">
      <c r="B82" s="23" t="s">
        <v>8</v>
      </c>
      <c r="C82" s="24">
        <v>963337900000</v>
      </c>
      <c r="D82" s="24">
        <v>385474777019.96002</v>
      </c>
      <c r="E82" s="25">
        <f>+D82/C82</f>
        <v>0.40014493047554761</v>
      </c>
      <c r="F82" s="24">
        <v>383104956460.76001</v>
      </c>
      <c r="G82" s="25">
        <f t="shared" ref="G82:G86" si="12">+F82/C82</f>
        <v>0.39768492079545509</v>
      </c>
      <c r="H82" s="24">
        <v>382933834680.76001</v>
      </c>
      <c r="I82" s="26">
        <f t="shared" ref="I82" si="13">+H82/C82</f>
        <v>0.39750728657178341</v>
      </c>
    </row>
    <row r="83" spans="2:9" ht="18" customHeight="1" x14ac:dyDescent="0.3">
      <c r="B83" s="27" t="s">
        <v>13</v>
      </c>
      <c r="C83" s="28">
        <v>217476700000</v>
      </c>
      <c r="D83" s="28">
        <v>120813064920.92</v>
      </c>
      <c r="E83" s="29">
        <f t="shared" ref="E83:E84" si="14">+D83/C83</f>
        <v>0.55552187853190704</v>
      </c>
      <c r="F83" s="28">
        <v>95391331406.669998</v>
      </c>
      <c r="G83" s="29">
        <f t="shared" si="12"/>
        <v>0.43862782268937317</v>
      </c>
      <c r="H83" s="28">
        <v>93895873786.610001</v>
      </c>
      <c r="I83" s="30">
        <f>+H83/C83</f>
        <v>0.43175141882606277</v>
      </c>
    </row>
    <row r="84" spans="2:9" ht="18" customHeight="1" x14ac:dyDescent="0.25">
      <c r="B84" s="27" t="s">
        <v>14</v>
      </c>
      <c r="C84" s="39">
        <v>79928700000</v>
      </c>
      <c r="D84" s="39">
        <v>25685488526.099998</v>
      </c>
      <c r="E84" s="42">
        <f t="shared" si="14"/>
        <v>0.32135501423268487</v>
      </c>
      <c r="F84" s="39">
        <v>9370720949.8500004</v>
      </c>
      <c r="G84" s="42">
        <f t="shared" si="12"/>
        <v>0.11723850068686217</v>
      </c>
      <c r="H84" s="39">
        <v>9370720949.8500004</v>
      </c>
      <c r="I84" s="43">
        <f t="shared" ref="I84:I86" si="15">+H84/C84</f>
        <v>0.11723850068686217</v>
      </c>
    </row>
    <row r="85" spans="2:9" ht="18" customHeight="1" x14ac:dyDescent="0.25">
      <c r="B85" s="31" t="s">
        <v>9</v>
      </c>
      <c r="C85" s="39">
        <v>91595400000</v>
      </c>
      <c r="D85" s="39">
        <v>56399218729.449997</v>
      </c>
      <c r="E85" s="42">
        <f>+D85/C85</f>
        <v>0.61574291645049861</v>
      </c>
      <c r="F85" s="39">
        <v>30140356166.240002</v>
      </c>
      <c r="G85" s="42">
        <f t="shared" si="12"/>
        <v>0.32905971442059317</v>
      </c>
      <c r="H85" s="39">
        <v>26105003019.150002</v>
      </c>
      <c r="I85" s="43">
        <f t="shared" si="15"/>
        <v>0.28500342832882442</v>
      </c>
    </row>
    <row r="86" spans="2:9" ht="30" customHeight="1" x14ac:dyDescent="0.25">
      <c r="B86" s="34" t="s">
        <v>15</v>
      </c>
      <c r="C86" s="39">
        <v>24955600000</v>
      </c>
      <c r="D86" s="39">
        <v>22089459496</v>
      </c>
      <c r="E86" s="42">
        <f>+D86/C86</f>
        <v>0.88515040696276592</v>
      </c>
      <c r="F86" s="39">
        <v>22084238329</v>
      </c>
      <c r="G86" s="42">
        <f t="shared" si="12"/>
        <v>0.88494118871115102</v>
      </c>
      <c r="H86" s="39">
        <v>22084238329</v>
      </c>
      <c r="I86" s="43">
        <f t="shared" si="15"/>
        <v>0.88494118871115102</v>
      </c>
    </row>
    <row r="87" spans="2:9" ht="18" customHeight="1" x14ac:dyDescent="0.25">
      <c r="B87" s="17" t="s">
        <v>10</v>
      </c>
      <c r="C87" s="18">
        <v>2115927818</v>
      </c>
      <c r="D87" s="18">
        <v>334999453</v>
      </c>
      <c r="E87" s="19">
        <f>+D87/C87</f>
        <v>0.15832272261378247</v>
      </c>
      <c r="F87" s="18">
        <v>200000000</v>
      </c>
      <c r="G87" s="19">
        <f>+F87/C87</f>
        <v>9.4521182763711839E-2</v>
      </c>
      <c r="H87" s="18">
        <v>200000000</v>
      </c>
      <c r="I87" s="19">
        <f>+H87/C87</f>
        <v>9.4521182763711839E-2</v>
      </c>
    </row>
    <row r="88" spans="2:9" ht="6" customHeight="1" x14ac:dyDescent="0.3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25">
      <c r="B89" s="20" t="s">
        <v>11</v>
      </c>
      <c r="C89" s="21">
        <f>+C87+C81</f>
        <v>1379410227818</v>
      </c>
      <c r="D89" s="21">
        <f>+D87+D81</f>
        <v>610797008145.42993</v>
      </c>
      <c r="E89" s="22">
        <f>+D89/C89</f>
        <v>0.44279576577564622</v>
      </c>
      <c r="F89" s="21">
        <f>+F87+F81</f>
        <v>540291603312.51996</v>
      </c>
      <c r="G89" s="22">
        <f>+F89/C89</f>
        <v>0.39168304860778969</v>
      </c>
      <c r="H89" s="21">
        <f>+H87+H81</f>
        <v>534589670765.37</v>
      </c>
      <c r="I89" s="22">
        <f>+H89/C89</f>
        <v>0.38754944684657217</v>
      </c>
    </row>
    <row r="98" spans="2:9" ht="24" x14ac:dyDescent="0.35">
      <c r="D98" s="44" t="s">
        <v>16</v>
      </c>
      <c r="E98" s="44"/>
      <c r="F98" s="44"/>
      <c r="G98" s="44"/>
      <c r="H98" s="44"/>
      <c r="I98" s="44"/>
    </row>
    <row r="102" spans="2:9" ht="16.5" x14ac:dyDescent="0.3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2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25">
      <c r="B105" s="17" t="s">
        <v>7</v>
      </c>
      <c r="C105" s="18">
        <f>+C106+C107+C108+C109</f>
        <v>81354920000</v>
      </c>
      <c r="D105" s="18">
        <f>+D106+D107+D108+D109</f>
        <v>40328578673.440002</v>
      </c>
      <c r="E105" s="19">
        <f>+D105/C105</f>
        <v>0.4957116136730268</v>
      </c>
      <c r="F105" s="18">
        <f>+F106+F107+F108+F109</f>
        <v>19401354514.189999</v>
      </c>
      <c r="G105" s="19">
        <f>+F105/C105</f>
        <v>0.23847794963340876</v>
      </c>
      <c r="H105" s="18">
        <f>+H106+H107+H108+H109</f>
        <v>19401183472.189999</v>
      </c>
      <c r="I105" s="19">
        <f>+H105/C105</f>
        <v>0.23847584721600118</v>
      </c>
    </row>
    <row r="106" spans="2:9" ht="18" customHeight="1" x14ac:dyDescent="0.3">
      <c r="B106" s="23" t="s">
        <v>8</v>
      </c>
      <c r="C106" s="24">
        <v>24014133333</v>
      </c>
      <c r="D106" s="24">
        <v>9459691804</v>
      </c>
      <c r="E106" s="25">
        <f>+D106/C106</f>
        <v>0.39392184897218752</v>
      </c>
      <c r="F106" s="24">
        <v>9459691804</v>
      </c>
      <c r="G106" s="25">
        <f t="shared" ref="G106:G109" si="16">+F106/C106</f>
        <v>0.39392184897218752</v>
      </c>
      <c r="H106" s="24">
        <v>9459520762</v>
      </c>
      <c r="I106" s="26">
        <f t="shared" ref="I106" si="17">+H106/C106</f>
        <v>0.39391472641658126</v>
      </c>
    </row>
    <row r="107" spans="2:9" ht="18" customHeight="1" x14ac:dyDescent="0.3">
      <c r="B107" s="27" t="s">
        <v>13</v>
      </c>
      <c r="C107" s="28">
        <v>11520566667</v>
      </c>
      <c r="D107" s="28">
        <v>9304360742.4500008</v>
      </c>
      <c r="E107" s="29">
        <f t="shared" ref="E107:E108" si="18">+D107/C107</f>
        <v>0.80763047612074557</v>
      </c>
      <c r="F107" s="28">
        <v>3302425329.9699998</v>
      </c>
      <c r="G107" s="29">
        <f t="shared" si="16"/>
        <v>0.28665476494568681</v>
      </c>
      <c r="H107" s="28">
        <v>3302425329.9699998</v>
      </c>
      <c r="I107" s="30">
        <f>+H107/C107</f>
        <v>0.28665476494568681</v>
      </c>
    </row>
    <row r="108" spans="2:9" ht="18" customHeight="1" x14ac:dyDescent="0.3">
      <c r="B108" s="27" t="s">
        <v>14</v>
      </c>
      <c r="C108" s="28">
        <v>45751120000</v>
      </c>
      <c r="D108" s="28">
        <v>21556235638.68</v>
      </c>
      <c r="E108" s="29">
        <f t="shared" si="18"/>
        <v>0.47116301499679136</v>
      </c>
      <c r="F108" s="28">
        <v>6630946891.9099998</v>
      </c>
      <c r="G108" s="29">
        <f t="shared" si="16"/>
        <v>0.14493518173784598</v>
      </c>
      <c r="H108" s="28">
        <v>6630946891.9099998</v>
      </c>
      <c r="I108" s="30">
        <f t="shared" ref="I108:I109" si="19">+H108/C108</f>
        <v>0.14493518173784598</v>
      </c>
    </row>
    <row r="109" spans="2:9" ht="30" customHeight="1" x14ac:dyDescent="0.25">
      <c r="B109" s="34" t="s">
        <v>15</v>
      </c>
      <c r="C109" s="39">
        <v>69100000</v>
      </c>
      <c r="D109" s="39">
        <v>8290488.3099999996</v>
      </c>
      <c r="E109" s="40">
        <f>+D109/C109</f>
        <v>0.11997812315484804</v>
      </c>
      <c r="F109" s="39">
        <v>8290488.3099999996</v>
      </c>
      <c r="G109" s="40">
        <f t="shared" si="16"/>
        <v>0.11997812315484804</v>
      </c>
      <c r="H109" s="39">
        <v>8290488.3099999996</v>
      </c>
      <c r="I109" s="41">
        <f t="shared" si="19"/>
        <v>0.11997812315484804</v>
      </c>
    </row>
    <row r="110" spans="2:9" ht="18" customHeight="1" x14ac:dyDescent="0.25">
      <c r="B110" s="17" t="s">
        <v>10</v>
      </c>
      <c r="C110" s="18">
        <v>9171272524</v>
      </c>
      <c r="D110" s="18">
        <v>1249546952</v>
      </c>
      <c r="E110" s="19">
        <f>+D110/C110</f>
        <v>0.13624575528969418</v>
      </c>
      <c r="F110" s="18">
        <v>165463022</v>
      </c>
      <c r="G110" s="19">
        <f>+F110/C110</f>
        <v>1.8041446436904505E-2</v>
      </c>
      <c r="H110" s="18">
        <v>165463022</v>
      </c>
      <c r="I110" s="19">
        <f>+H110/C110</f>
        <v>1.8041446436904505E-2</v>
      </c>
    </row>
    <row r="111" spans="2:9" ht="6" customHeight="1" x14ac:dyDescent="0.3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25">
      <c r="B112" s="20" t="s">
        <v>11</v>
      </c>
      <c r="C112" s="21">
        <f>+C110+C105</f>
        <v>90526192524</v>
      </c>
      <c r="D112" s="21">
        <f>+D110+D105</f>
        <v>41578125625.440002</v>
      </c>
      <c r="E112" s="22">
        <f>+D112/C112</f>
        <v>0.45929387358710516</v>
      </c>
      <c r="F112" s="21">
        <f>+F110+F105</f>
        <v>19566817536.189999</v>
      </c>
      <c r="G112" s="22">
        <f>+F112/C112</f>
        <v>0.2161453717497564</v>
      </c>
      <c r="H112" s="21">
        <f>+H110+H105</f>
        <v>19566646494.189999</v>
      </c>
      <c r="I112" s="22">
        <f>+H112/C112</f>
        <v>0.21614348232974182</v>
      </c>
    </row>
    <row r="115" spans="2:9" x14ac:dyDescent="0.25">
      <c r="F115" s="16"/>
    </row>
    <row r="119" spans="2:9" ht="24" x14ac:dyDescent="0.35">
      <c r="D119" s="44" t="s">
        <v>16</v>
      </c>
      <c r="E119" s="44"/>
      <c r="F119" s="44"/>
      <c r="G119" s="44"/>
      <c r="H119" s="44"/>
      <c r="I119" s="44"/>
    </row>
    <row r="123" spans="2:9" ht="16.5" x14ac:dyDescent="0.3">
      <c r="B123" s="2"/>
      <c r="C123" s="2"/>
      <c r="D123" s="2"/>
      <c r="E123" s="2"/>
      <c r="F123" s="2"/>
      <c r="G123" s="2"/>
      <c r="H123" s="2"/>
      <c r="I123" s="2"/>
    </row>
    <row r="124" spans="2:9" ht="18" customHeight="1" x14ac:dyDescent="0.25">
      <c r="B124" s="14" t="s">
        <v>1</v>
      </c>
      <c r="C124" s="11" t="s">
        <v>2</v>
      </c>
      <c r="D124" s="11" t="s">
        <v>3</v>
      </c>
      <c r="E124" s="11" t="s">
        <v>4</v>
      </c>
      <c r="F124" s="11" t="s">
        <v>5</v>
      </c>
      <c r="G124" s="11" t="s">
        <v>4</v>
      </c>
      <c r="H124" s="11" t="s">
        <v>6</v>
      </c>
      <c r="I124" s="11" t="s">
        <v>4</v>
      </c>
    </row>
    <row r="125" spans="2:9" ht="6" customHeight="1" x14ac:dyDescent="0.3">
      <c r="B125" s="4"/>
      <c r="C125" s="4"/>
      <c r="D125" s="4"/>
      <c r="E125" s="4"/>
      <c r="F125" s="4"/>
      <c r="G125" s="4"/>
      <c r="H125" s="4"/>
      <c r="I125" s="4"/>
    </row>
    <row r="126" spans="2:9" ht="18" customHeight="1" x14ac:dyDescent="0.25">
      <c r="B126" s="17" t="s">
        <v>7</v>
      </c>
      <c r="C126" s="18">
        <f>+C127+C128+C129+C130</f>
        <v>844490600000</v>
      </c>
      <c r="D126" s="18">
        <f>+D127+D128+D129+D130</f>
        <v>521594289345.60999</v>
      </c>
      <c r="E126" s="19">
        <f>+D126/C126</f>
        <v>0.61764368880554732</v>
      </c>
      <c r="F126" s="18">
        <f>+F127+F128+F129+F130</f>
        <v>183756177753.37</v>
      </c>
      <c r="G126" s="19">
        <f>+F126/C126</f>
        <v>0.21759410673531476</v>
      </c>
      <c r="H126" s="18">
        <f>+H127+H128+H129+H130</f>
        <v>175778830331.47</v>
      </c>
      <c r="I126" s="19">
        <f>+H126/C126</f>
        <v>0.20814776426341514</v>
      </c>
    </row>
    <row r="127" spans="2:9" ht="18" customHeight="1" x14ac:dyDescent="0.3">
      <c r="B127" s="23" t="s">
        <v>8</v>
      </c>
      <c r="C127" s="24">
        <v>20819700000</v>
      </c>
      <c r="D127" s="24">
        <v>9145763979</v>
      </c>
      <c r="E127" s="25">
        <f>+D127/C127</f>
        <v>0.43928413853225551</v>
      </c>
      <c r="F127" s="24">
        <v>9091114904</v>
      </c>
      <c r="G127" s="25">
        <f t="shared" ref="G127:G130" si="20">+F127/C127</f>
        <v>0.4366592652151568</v>
      </c>
      <c r="H127" s="24">
        <v>8639782521</v>
      </c>
      <c r="I127" s="26">
        <f t="shared" ref="I127" si="21">+H127/C127</f>
        <v>0.41498112465597486</v>
      </c>
    </row>
    <row r="128" spans="2:9" ht="18" customHeight="1" x14ac:dyDescent="0.3">
      <c r="B128" s="27" t="s">
        <v>13</v>
      </c>
      <c r="C128" s="28">
        <v>90369378799</v>
      </c>
      <c r="D128" s="28">
        <v>62722653415.290001</v>
      </c>
      <c r="E128" s="29">
        <f t="shared" ref="E128:E129" si="22">+D128/C128</f>
        <v>0.69406976399381948</v>
      </c>
      <c r="F128" s="28">
        <v>12008622058.469999</v>
      </c>
      <c r="G128" s="29">
        <f t="shared" si="20"/>
        <v>0.13288375131115632</v>
      </c>
      <c r="H128" s="28">
        <v>12007898307.469999</v>
      </c>
      <c r="I128" s="30">
        <f>+H128/C128</f>
        <v>0.13287574250319928</v>
      </c>
    </row>
    <row r="129" spans="2:9" ht="18" customHeight="1" x14ac:dyDescent="0.3">
      <c r="B129" s="27" t="s">
        <v>14</v>
      </c>
      <c r="C129" s="28">
        <v>732067321201</v>
      </c>
      <c r="D129" s="28">
        <v>449725871951.32001</v>
      </c>
      <c r="E129" s="29">
        <f t="shared" si="22"/>
        <v>0.61432310789876254</v>
      </c>
      <c r="F129" s="28">
        <v>162656440790.89999</v>
      </c>
      <c r="G129" s="29">
        <f t="shared" si="20"/>
        <v>0.22218781808762125</v>
      </c>
      <c r="H129" s="28">
        <v>155131149503</v>
      </c>
      <c r="I129" s="30">
        <f t="shared" ref="I129:I130" si="23">+H129/C129</f>
        <v>0.21190831090301657</v>
      </c>
    </row>
    <row r="130" spans="2:9" ht="30" customHeight="1" x14ac:dyDescent="0.25">
      <c r="B130" s="34" t="s">
        <v>15</v>
      </c>
      <c r="C130" s="39">
        <v>1234200000</v>
      </c>
      <c r="D130" s="39">
        <v>0</v>
      </c>
      <c r="E130" s="40">
        <f>+D130/C130</f>
        <v>0</v>
      </c>
      <c r="F130" s="39">
        <v>0</v>
      </c>
      <c r="G130" s="40">
        <f t="shared" si="20"/>
        <v>0</v>
      </c>
      <c r="H130" s="39">
        <v>0</v>
      </c>
      <c r="I130" s="41">
        <f t="shared" si="23"/>
        <v>0</v>
      </c>
    </row>
    <row r="131" spans="2:9" ht="18" customHeight="1" x14ac:dyDescent="0.25">
      <c r="B131" s="17" t="s">
        <v>10</v>
      </c>
      <c r="C131" s="18">
        <v>379254440000</v>
      </c>
      <c r="D131" s="18">
        <v>208771011928.51001</v>
      </c>
      <c r="E131" s="19">
        <f>+D131/C131</f>
        <v>0.55047743654236458</v>
      </c>
      <c r="F131" s="18">
        <v>11662540992</v>
      </c>
      <c r="G131" s="19">
        <f>+F131/C131</f>
        <v>3.0751231263106638E-2</v>
      </c>
      <c r="H131" s="18">
        <v>11405402645</v>
      </c>
      <c r="I131" s="19">
        <f>+H131/C131</f>
        <v>3.0073221146731992E-2</v>
      </c>
    </row>
    <row r="132" spans="2:9" s="38" customFormat="1" ht="6" customHeight="1" x14ac:dyDescent="0.25">
      <c r="B132" s="35"/>
      <c r="C132" s="36"/>
      <c r="D132" s="36"/>
      <c r="E132" s="37"/>
      <c r="F132" s="36"/>
      <c r="G132" s="37"/>
      <c r="H132" s="36"/>
      <c r="I132" s="37"/>
    </row>
    <row r="133" spans="2:9" ht="18" customHeight="1" x14ac:dyDescent="0.25">
      <c r="B133" s="7" t="s">
        <v>11</v>
      </c>
      <c r="C133" s="8">
        <f>+C126+C131</f>
        <v>1223745040000</v>
      </c>
      <c r="D133" s="8">
        <f>+D126+D131</f>
        <v>730365301274.12</v>
      </c>
      <c r="E133" s="9">
        <f>+D133/C133</f>
        <v>0.59682799717343082</v>
      </c>
      <c r="F133" s="8">
        <f>+F126+F131</f>
        <v>195418718745.37</v>
      </c>
      <c r="G133" s="9">
        <f>+F133/C133</f>
        <v>0.15968907930803136</v>
      </c>
      <c r="H133" s="8">
        <f>+H126+H131</f>
        <v>187184232976.47</v>
      </c>
      <c r="I133" s="9">
        <f>+H133/C133</f>
        <v>0.15296015661601375</v>
      </c>
    </row>
  </sheetData>
  <mergeCells count="7">
    <mergeCell ref="D119:I119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3 G22 E24 G38 G43:G45 E60:G60 E67 G65:G67 E81 G81 G87 G89 E89 E105:G105 G110 E112:G112 E126:H126 G131 G133 E21 E38 G21 E45 G24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2020</Anio>
    <_dlc_DocId xmlns="81cc8fc0-8d1e-4295-8f37-5d076116407c">2TV4CCKVFCYA-94321226-53</_dlc_DocId>
    <_dlc_DocIdUrl xmlns="81cc8fc0-8d1e-4295-8f37-5d076116407c">
      <Url>https://www.minjusticia.gov.co/ministerio/_layouts/15/DocIdRedir.aspx?ID=2TV4CCKVFCYA-94321226-53</Url>
      <Description>2TV4CCKVFCYA-94321226-53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9F36CB8-47C2-4BE0-B236-5F3859B36ABA}"/>
</file>

<file path=customXml/itemProps2.xml><?xml version="1.0" encoding="utf-8"?>
<ds:datastoreItem xmlns:ds="http://schemas.openxmlformats.org/officeDocument/2006/customXml" ds:itemID="{60A2D201-1C08-4434-B71B-DFFA705BD4F9}"/>
</file>

<file path=customXml/itemProps3.xml><?xml version="1.0" encoding="utf-8"?>
<ds:datastoreItem xmlns:ds="http://schemas.openxmlformats.org/officeDocument/2006/customXml" ds:itemID="{89935F11-9A9F-40BD-B8F2-0E3A641D6841}"/>
</file>

<file path=customXml/itemProps4.xml><?xml version="1.0" encoding="utf-8"?>
<ds:datastoreItem xmlns:ds="http://schemas.openxmlformats.org/officeDocument/2006/customXml" ds:itemID="{BBD6CFCF-7F60-4107-BE5A-F5154A4B7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Sector Justicia Junio</dc:title>
  <dc:creator>BELKIS YORGETH RONCANCIO ENCISO</dc:creator>
  <cp:lastModifiedBy>Steven</cp:lastModifiedBy>
  <cp:lastPrinted>2018-11-01T21:31:39Z</cp:lastPrinted>
  <dcterms:created xsi:type="dcterms:W3CDTF">2018-02-21T20:39:46Z</dcterms:created>
  <dcterms:modified xsi:type="dcterms:W3CDTF">2020-07-02T15:59:06Z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5300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c0e991d2-dbfa-4182-9c0b-a309d83c4220</vt:lpwstr>
  </property>
</Properties>
</file>