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ven\Desktop\"/>
    </mc:Choice>
  </mc:AlternateContent>
  <bookViews>
    <workbookView xWindow="0" yWindow="0" windowWidth="7230" windowHeight="75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G39" i="1"/>
  <c r="D22" i="1" l="1"/>
  <c r="F21" i="1"/>
  <c r="H21" i="1"/>
  <c r="H20" i="1"/>
  <c r="H18" i="1"/>
  <c r="H17" i="1"/>
  <c r="F20" i="1"/>
  <c r="F19" i="1"/>
  <c r="F18" i="1"/>
  <c r="F17" i="1"/>
  <c r="D17" i="1"/>
  <c r="D18" i="1"/>
  <c r="D19" i="1"/>
  <c r="D20" i="1"/>
  <c r="D21" i="1"/>
  <c r="C22" i="1"/>
  <c r="C21" i="1"/>
  <c r="C19" i="1"/>
  <c r="C18" i="1"/>
  <c r="C17" i="1"/>
  <c r="H126" i="1"/>
  <c r="H133" i="1" s="1"/>
  <c r="F126" i="1"/>
  <c r="F133" i="1" s="1"/>
  <c r="D126" i="1"/>
  <c r="D133" i="1" s="1"/>
  <c r="C126" i="1"/>
  <c r="C133" i="1" s="1"/>
  <c r="H105" i="1"/>
  <c r="F105" i="1"/>
  <c r="D105" i="1"/>
  <c r="C105" i="1"/>
  <c r="F60" i="1"/>
  <c r="D60" i="1"/>
  <c r="C60" i="1"/>
  <c r="C67" i="1" s="1"/>
  <c r="H38" i="1"/>
  <c r="F38" i="1"/>
  <c r="D38" i="1"/>
  <c r="D45" i="1" s="1"/>
  <c r="C38" i="1"/>
  <c r="C45" i="1" s="1"/>
  <c r="I130" i="1"/>
  <c r="G130" i="1"/>
  <c r="E130" i="1"/>
  <c r="I129" i="1"/>
  <c r="I128" i="1"/>
  <c r="G128" i="1"/>
  <c r="G127" i="1"/>
  <c r="I109" i="1"/>
  <c r="G109" i="1"/>
  <c r="E109" i="1"/>
  <c r="I86" i="1"/>
  <c r="G86" i="1"/>
  <c r="E86" i="1"/>
  <c r="I64" i="1"/>
  <c r="G64" i="1"/>
  <c r="E64" i="1"/>
  <c r="I42" i="1"/>
  <c r="G42" i="1"/>
  <c r="E42" i="1"/>
  <c r="F16" i="1" l="1"/>
  <c r="I21" i="1"/>
  <c r="G60" i="1"/>
  <c r="E45" i="1"/>
  <c r="G21" i="1"/>
  <c r="E21" i="1"/>
  <c r="E127" i="1"/>
  <c r="E128" i="1"/>
  <c r="G131" i="1"/>
  <c r="I131" i="1"/>
  <c r="I106" i="1"/>
  <c r="I85" i="1"/>
  <c r="E85" i="1"/>
  <c r="G87" i="1"/>
  <c r="G106" i="1"/>
  <c r="I127" i="1"/>
  <c r="G85" i="1"/>
  <c r="E82" i="1"/>
  <c r="E131" i="1"/>
  <c r="G107" i="1"/>
  <c r="E110" i="1"/>
  <c r="G129" i="1"/>
  <c r="I126" i="1"/>
  <c r="E108" i="1"/>
  <c r="E129" i="1"/>
  <c r="E106" i="1"/>
  <c r="G43" i="1"/>
  <c r="G65" i="1"/>
  <c r="I107" i="1"/>
  <c r="I82" i="1"/>
  <c r="E43" i="1"/>
  <c r="I110" i="1" l="1"/>
  <c r="H22" i="1"/>
  <c r="G110" i="1"/>
  <c r="F22" i="1"/>
  <c r="F24" i="1" s="1"/>
  <c r="I43" i="1"/>
  <c r="I87" i="1"/>
  <c r="E63" i="1"/>
  <c r="I65" i="1"/>
  <c r="G63" i="1"/>
  <c r="E126" i="1"/>
  <c r="E84" i="1"/>
  <c r="G108" i="1"/>
  <c r="I105" i="1"/>
  <c r="I108" i="1"/>
  <c r="I84" i="1"/>
  <c r="G126" i="1"/>
  <c r="G82" i="1"/>
  <c r="E107" i="1"/>
  <c r="H112" i="1"/>
  <c r="E65" i="1"/>
  <c r="D112" i="1"/>
  <c r="E105" i="1" l="1"/>
  <c r="G84" i="1"/>
  <c r="G105" i="1"/>
  <c r="F112" i="1"/>
  <c r="G83" i="1"/>
  <c r="C112" i="1"/>
  <c r="I112" i="1" s="1"/>
  <c r="E83" i="1"/>
  <c r="D81" i="1"/>
  <c r="H81" i="1"/>
  <c r="F81" i="1"/>
  <c r="G112" i="1" l="1"/>
  <c r="I61" i="1"/>
  <c r="E40" i="1"/>
  <c r="G61" i="1"/>
  <c r="E112" i="1"/>
  <c r="C81" i="1"/>
  <c r="C89" i="1" s="1"/>
  <c r="G40" i="1"/>
  <c r="E61" i="1"/>
  <c r="I83" i="1"/>
  <c r="D67" i="1"/>
  <c r="F89" i="1"/>
  <c r="D89" i="1"/>
  <c r="E41" i="1"/>
  <c r="H89" i="1"/>
  <c r="I89" i="1" l="1"/>
  <c r="E89" i="1"/>
  <c r="I40" i="1"/>
  <c r="I81" i="1"/>
  <c r="G81" i="1"/>
  <c r="G62" i="1"/>
  <c r="G89" i="1"/>
  <c r="E81" i="1"/>
  <c r="I41" i="1"/>
  <c r="E62" i="1"/>
  <c r="G41" i="1"/>
  <c r="I62" i="1"/>
  <c r="F67" i="1"/>
  <c r="E67" i="1" l="1"/>
  <c r="E60" i="1"/>
  <c r="I39" i="1"/>
  <c r="G67" i="1" l="1"/>
  <c r="G38" i="1"/>
  <c r="F45" i="1"/>
  <c r="H45" i="1"/>
  <c r="I38" i="1"/>
  <c r="E38" i="1" l="1"/>
  <c r="G45" i="1" l="1"/>
  <c r="I45" i="1"/>
  <c r="C20" i="1" l="1"/>
  <c r="C16" i="1" l="1"/>
  <c r="C24" i="1" s="1"/>
  <c r="D16" i="1"/>
  <c r="G22" i="1"/>
  <c r="E16" i="1" l="1"/>
  <c r="I22" i="1"/>
  <c r="E22" i="1"/>
  <c r="I20" i="1"/>
  <c r="G20" i="1"/>
  <c r="E20" i="1"/>
  <c r="G19" i="1"/>
  <c r="E19" i="1"/>
  <c r="I18" i="1"/>
  <c r="G18" i="1"/>
  <c r="E18" i="1"/>
  <c r="I17" i="1"/>
  <c r="E17" i="1"/>
  <c r="G17" i="1"/>
  <c r="G16" i="1" l="1"/>
  <c r="G24" i="1"/>
  <c r="D24" i="1"/>
  <c r="E24" i="1" s="1"/>
  <c r="I133" i="1" l="1"/>
  <c r="E133" i="1"/>
  <c r="G133" i="1"/>
  <c r="I63" i="1"/>
  <c r="H60" i="1"/>
  <c r="I60" i="1" s="1"/>
  <c r="H19" i="1"/>
  <c r="H16" i="1" s="1"/>
  <c r="I19" i="1" l="1"/>
  <c r="I16" i="1"/>
  <c r="H24" i="1"/>
  <c r="I24" i="1" s="1"/>
  <c r="H67" i="1"/>
  <c r="I67" i="1" s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<sst xmlns="http://schemas.openxmlformats.org/spreadsheetml/2006/main" count="99" uniqueCount="17">
  <si>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</si>
  <si>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</si>
  <si>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</si>
  <si>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</si>
  <si>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</si>
  <si>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</si>
  <si>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</si>
  <si>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</si>
  <si>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</si>
  <si>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</si>
  <si>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</si>
  <si>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</si>
  <si>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</si>
  <si>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</si>
  <si>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</si>
  <si>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</si>
  <si>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30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</si>
</sst>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2" applyFont="1" applyFill="1" applyBorder="1"/>
    <xf numFmtId="0" fontId="0" fillId="0" borderId="0" xfId="0" applyBorder="1" applyAlignment="1">
      <alignment wrapText="1"/>
    </xf>
    <xf numFmtId="0" fontId="5" fillId="0" borderId="0" xfId="2" applyFont="1" applyFill="1" applyBorder="1"/>
    <xf numFmtId="0" fontId="0" fillId="3" borderId="0" xfId="0" applyFill="1" applyBorder="1"/>
    <xf numFmtId="0" fontId="5" fillId="0" borderId="0" xfId="2" applyFont="1" applyFill="1" applyBorder="1" applyAlignment="1">
      <alignment horizontal="center"/>
    </xf>
    <xf numFmtId="0" fontId="7" fillId="4" borderId="0" xfId="2" applyFont="1" applyFill="1" applyBorder="1"/>
    <xf numFmtId="4" fontId="7" fillId="4" borderId="0" xfId="2" applyNumberFormat="1" applyFont="1" applyFill="1" applyBorder="1"/>
    <xf numFmtId="10" fontId="7" fillId="4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1" applyNumberFormat="1" applyFont="1"/>
    <xf numFmtId="0" fontId="9" fillId="2" borderId="0" xfId="2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2" applyFont="1" applyFill="1" applyBorder="1"/>
    <xf numFmtId="4" fontId="6" fillId="6" borderId="0" xfId="2" applyNumberFormat="1" applyFont="1" applyFill="1" applyBorder="1"/>
    <xf numFmtId="10" fontId="6" fillId="6" borderId="0" xfId="2" applyNumberFormat="1" applyFont="1" applyFill="1" applyBorder="1" applyAlignment="1">
      <alignment horizontal="center"/>
    </xf>
    <xf numFmtId="0" fontId="7" fillId="5" borderId="0" xfId="2" applyFont="1" applyFill="1" applyBorder="1"/>
    <xf numFmtId="4" fontId="7" fillId="5" borderId="0" xfId="2" applyNumberFormat="1" applyFont="1" applyFill="1" applyBorder="1"/>
    <xf numFmtId="10" fontId="7" fillId="5" borderId="0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" fontId="5" fillId="0" borderId="2" xfId="2" applyNumberFormat="1" applyFont="1" applyFill="1" applyBorder="1"/>
    <xf numFmtId="10" fontId="5" fillId="0" borderId="2" xfId="2" applyNumberFormat="1" applyFont="1" applyFill="1" applyBorder="1" applyAlignment="1">
      <alignment horizontal="center"/>
    </xf>
    <xf numFmtId="10" fontId="5" fillId="0" borderId="3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/>
    </xf>
    <xf numFmtId="4" fontId="5" fillId="0" borderId="5" xfId="2" applyNumberFormat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/>
    <xf numFmtId="4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2" applyNumberFormat="1" applyFont="1" applyFill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1000125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933420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2</xdr:col>
      <xdr:colOff>329864</xdr:colOff>
      <xdr:row>121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29</xdr:row>
      <xdr:rowOff>134343</xdr:rowOff>
    </xdr:from>
    <xdr:to>
      <xdr:col>3</xdr:col>
      <xdr:colOff>9525</xdr:colOff>
      <xdr:row>33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714375</xdr:colOff>
      <xdr:row>1</xdr:row>
      <xdr:rowOff>95250</xdr:rowOff>
    </xdr:from>
    <xdr:to>
      <xdr:col>1</xdr:col>
      <xdr:colOff>2133601</xdr:colOff>
      <xdr:row>10</xdr:row>
      <xdr:rowOff>139457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714375" y="285750"/>
          <a:ext cx="2181226" cy="1873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3"/>
  <sheetViews>
    <sheetView showGridLines="0" tabSelected="1" zoomScaleNormal="100" workbookViewId="0">
      <selection activeCell="C133" sqref="C133"/>
    </sheetView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4" t="s">
        <v>16</v>
      </c>
      <c r="E8" s="44"/>
      <c r="F8" s="44"/>
      <c r="G8" s="44"/>
      <c r="H8" s="44"/>
      <c r="I8" s="44"/>
    </row>
    <row r="12" spans="2:9" s="15" customFormat="1" ht="21" customHeight="1" x14ac:dyDescent="0.35">
      <c r="B12" s="45" t="s">
        <v>0</v>
      </c>
      <c r="C12" s="45"/>
      <c r="D12" s="45"/>
      <c r="E12" s="45"/>
      <c r="F12" s="45"/>
      <c r="G12" s="45"/>
      <c r="H12" s="45"/>
      <c r="I12" s="45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2742043672000</v>
      </c>
      <c r="D16" s="18">
        <f>+D17+D18+D19+D20+D21</f>
        <v>977416850541.71008</v>
      </c>
      <c r="E16" s="19">
        <f>+D16/C16</f>
        <v>0.35645561028894879</v>
      </c>
      <c r="F16" s="18">
        <f>+F17+F18+F19+F20+F21</f>
        <v>520279291440.97003</v>
      </c>
      <c r="G16" s="19">
        <f>+F16/C16</f>
        <v>0.18974143145630032</v>
      </c>
      <c r="H16" s="18">
        <f>+H17+H18+H19+H20+H21</f>
        <v>507459021279.52997</v>
      </c>
      <c r="I16" s="19">
        <f>+H16/C16</f>
        <v>0.18506598799332688</v>
      </c>
    </row>
    <row r="17" spans="2:9" s="1" customFormat="1" ht="18" customHeight="1" x14ac:dyDescent="0.3">
      <c r="B17" s="23" t="s">
        <v>8</v>
      </c>
      <c r="C17" s="24">
        <f t="shared" ref="C17:D19" si="0">+C39+C61+C82+C106+C127</f>
        <v>1198752933333</v>
      </c>
      <c r="D17" s="24">
        <f t="shared" si="0"/>
        <v>302974375413.66003</v>
      </c>
      <c r="E17" s="25">
        <f>+D17/C17</f>
        <v>0.25274130055412941</v>
      </c>
      <c r="F17" s="24">
        <f>+F39+F61+F82+F106+F127</f>
        <v>301320907678.16003</v>
      </c>
      <c r="G17" s="25">
        <f t="shared" ref="G17:G21" si="1">+F17/C17</f>
        <v>0.25136197735122162</v>
      </c>
      <c r="H17" s="24">
        <f>+H39+H61+H82+H106+H127</f>
        <v>299348296444.56</v>
      </c>
      <c r="I17" s="26">
        <f t="shared" ref="I17:I21" si="2">+H17/C17</f>
        <v>0.24971642456152759</v>
      </c>
    </row>
    <row r="18" spans="2:9" s="1" customFormat="1" ht="18" customHeight="1" x14ac:dyDescent="0.3">
      <c r="B18" s="27" t="s">
        <v>13</v>
      </c>
      <c r="C18" s="28">
        <f t="shared" si="0"/>
        <v>439590073466</v>
      </c>
      <c r="D18" s="28">
        <f t="shared" si="0"/>
        <v>232273361960.14999</v>
      </c>
      <c r="E18" s="29">
        <f t="shared" ref="E18:E19" si="3">+D18/C18</f>
        <v>0.52838627617034928</v>
      </c>
      <c r="F18" s="28">
        <f>+F40+F62+F83+F107+F128</f>
        <v>101167234677.8</v>
      </c>
      <c r="G18" s="29">
        <f t="shared" si="1"/>
        <v>0.23013994351631956</v>
      </c>
      <c r="H18" s="28">
        <f>+H40+H62+H83+H107+H128</f>
        <v>95704013363.479996</v>
      </c>
      <c r="I18" s="30">
        <f>+H18/C18</f>
        <v>0.21771195288576553</v>
      </c>
    </row>
    <row r="19" spans="2:9" s="1" customFormat="1" ht="18" customHeight="1" x14ac:dyDescent="0.3">
      <c r="B19" s="27" t="s">
        <v>14</v>
      </c>
      <c r="C19" s="28">
        <f t="shared" si="0"/>
        <v>981542165201</v>
      </c>
      <c r="D19" s="28">
        <f t="shared" si="0"/>
        <v>372749355554.74994</v>
      </c>
      <c r="E19" s="29">
        <f t="shared" si="3"/>
        <v>0.37975888226708876</v>
      </c>
      <c r="F19" s="28">
        <f>+F41+F63+F84+F108+F129</f>
        <v>78952698890.429993</v>
      </c>
      <c r="G19" s="29">
        <f t="shared" si="1"/>
        <v>8.0437399114955066E-2</v>
      </c>
      <c r="H19" s="28">
        <f>+H41+H63+H84+H108+H129</f>
        <v>78151411695.699997</v>
      </c>
      <c r="I19" s="30">
        <f t="shared" si="2"/>
        <v>7.9621043768095451E-2</v>
      </c>
    </row>
    <row r="20" spans="2:9" s="1" customFormat="1" ht="18" customHeight="1" x14ac:dyDescent="0.3">
      <c r="B20" s="31" t="s">
        <v>9</v>
      </c>
      <c r="C20" s="28">
        <f>+C85</f>
        <v>91595400000</v>
      </c>
      <c r="D20" s="28">
        <f>+D85</f>
        <v>47872745351.839996</v>
      </c>
      <c r="E20" s="32">
        <f>+D20/C20</f>
        <v>0.52265447120532249</v>
      </c>
      <c r="F20" s="28">
        <f>+F85</f>
        <v>17603956252.27</v>
      </c>
      <c r="G20" s="32">
        <f t="shared" si="1"/>
        <v>0.19219258011068241</v>
      </c>
      <c r="H20" s="28">
        <f>+H85</f>
        <v>13020805833.480001</v>
      </c>
      <c r="I20" s="33">
        <f t="shared" si="2"/>
        <v>0.14215567412206292</v>
      </c>
    </row>
    <row r="21" spans="2:9" s="1" customFormat="1" ht="30" customHeight="1" x14ac:dyDescent="0.25">
      <c r="B21" s="34" t="s">
        <v>15</v>
      </c>
      <c r="C21" s="39">
        <f>+C42+C64+C86+C109+C130</f>
        <v>30563100000</v>
      </c>
      <c r="D21" s="39">
        <f>+D42+D64+D86+D109+D130</f>
        <v>21547012261.310001</v>
      </c>
      <c r="E21" s="40">
        <f>+D21/C21</f>
        <v>0.70500087560849523</v>
      </c>
      <c r="F21" s="39">
        <f>+F42+F64+F86+F109+F130</f>
        <v>21234493942.310001</v>
      </c>
      <c r="G21" s="40">
        <f t="shared" si="1"/>
        <v>0.6947755280815755</v>
      </c>
      <c r="H21" s="39">
        <f>+H42+H64+H86+H109+H130</f>
        <v>21234493942.310001</v>
      </c>
      <c r="I21" s="41">
        <f t="shared" si="2"/>
        <v>0.6947755280815755</v>
      </c>
    </row>
    <row r="22" spans="2:9" s="5" customFormat="1" ht="18" x14ac:dyDescent="0.25">
      <c r="B22" s="17" t="s">
        <v>10</v>
      </c>
      <c r="C22" s="18">
        <f>+C43+C65+C87+C110+C131</f>
        <v>506953086874</v>
      </c>
      <c r="D22" s="18">
        <f>+D43+D65+D87+D110+D131</f>
        <v>160144902431.12</v>
      </c>
      <c r="E22" s="19">
        <f>+D22/C22</f>
        <v>0.31589688785329956</v>
      </c>
      <c r="F22" s="18">
        <f>+F43+F65+F87+F110+F131</f>
        <v>7768424127.96</v>
      </c>
      <c r="G22" s="19">
        <f>+F22/C22</f>
        <v>1.5323753477589127E-2</v>
      </c>
      <c r="H22" s="18">
        <f>+H43+H65+H87+H110+H131</f>
        <v>7768035807.96</v>
      </c>
      <c r="I22" s="19">
        <f>+H22/C22</f>
        <v>1.5322987489551862E-2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3248996758874</v>
      </c>
      <c r="D24" s="21">
        <f>+D22+D16</f>
        <v>1137561752972.8301</v>
      </c>
      <c r="E24" s="22">
        <f>+D24/C24</f>
        <v>0.35012708149548083</v>
      </c>
      <c r="F24" s="21">
        <f>+F22+F16</f>
        <v>528047715568.93005</v>
      </c>
      <c r="G24" s="22">
        <f>+F24/C24</f>
        <v>0.16252639037778996</v>
      </c>
      <c r="H24" s="21">
        <f>+H22+H16</f>
        <v>515227057087.48999</v>
      </c>
      <c r="I24" s="22">
        <f>+H24/C24</f>
        <v>0.15858035428328696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28" spans="2:9" x14ac:dyDescent="0.25">
      <c r="F28" s="16"/>
    </row>
    <row r="32" spans="2:9" ht="24" x14ac:dyDescent="0.35">
      <c r="B32" s="10"/>
      <c r="C32" s="10"/>
      <c r="D32" s="44" t="s">
        <v>16</v>
      </c>
      <c r="E32" s="44"/>
      <c r="F32" s="44"/>
      <c r="G32" s="44"/>
      <c r="H32" s="44"/>
      <c r="I32" s="44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79765900000</v>
      </c>
      <c r="D38" s="18">
        <f>+D39+D40+D41+D42</f>
        <v>20571297254.790001</v>
      </c>
      <c r="E38" s="19">
        <f>+D38/C38</f>
        <v>0.25789588351400788</v>
      </c>
      <c r="F38" s="18">
        <f>+F39+F40+F41+F42</f>
        <v>11396449099.120001</v>
      </c>
      <c r="G38" s="19">
        <f>+F38/C38</f>
        <v>0.14287369789747248</v>
      </c>
      <c r="H38" s="18">
        <f>+H39+H40+H41+H42</f>
        <v>11395731020.120001</v>
      </c>
      <c r="I38" s="19">
        <f>+H38/C38</f>
        <v>0.14286469556690265</v>
      </c>
    </row>
    <row r="39" spans="2:9" ht="18" customHeight="1" x14ac:dyDescent="0.3">
      <c r="B39" s="23" t="s">
        <v>8</v>
      </c>
      <c r="C39" s="24">
        <v>32956600000</v>
      </c>
      <c r="D39" s="24">
        <v>8955593755</v>
      </c>
      <c r="E39" s="25">
        <f>+D39/C39</f>
        <v>0.27173900690605218</v>
      </c>
      <c r="F39" s="24">
        <v>8955593755</v>
      </c>
      <c r="G39" s="25">
        <f t="shared" ref="G39:G42" si="4">+F39/C39</f>
        <v>0.27173900690605218</v>
      </c>
      <c r="H39" s="24">
        <v>8955593755</v>
      </c>
      <c r="I39" s="26">
        <f t="shared" ref="I39" si="5">+H39/C39</f>
        <v>0.27173900690605218</v>
      </c>
    </row>
    <row r="40" spans="2:9" ht="18" customHeight="1" x14ac:dyDescent="0.3">
      <c r="B40" s="27" t="s">
        <v>13</v>
      </c>
      <c r="C40" s="28">
        <v>18795976000</v>
      </c>
      <c r="D40" s="28">
        <v>6074386561.79</v>
      </c>
      <c r="E40" s="29">
        <f t="shared" ref="E40:E41" si="6">+D40/C40</f>
        <v>0.32317484134848862</v>
      </c>
      <c r="F40" s="28">
        <v>1453855219.5899999</v>
      </c>
      <c r="G40" s="29">
        <f t="shared" si="4"/>
        <v>7.7349280483758859E-2</v>
      </c>
      <c r="H40" s="28">
        <v>1453137140.5899999</v>
      </c>
      <c r="I40" s="30">
        <f>+H40/C40</f>
        <v>7.7311076615015892E-2</v>
      </c>
    </row>
    <row r="41" spans="2:9" ht="18" customHeight="1" x14ac:dyDescent="0.3">
      <c r="B41" s="27" t="s">
        <v>14</v>
      </c>
      <c r="C41" s="28">
        <v>27742424000</v>
      </c>
      <c r="D41" s="28">
        <v>5464856288</v>
      </c>
      <c r="E41" s="29">
        <f t="shared" si="6"/>
        <v>0.1969855369523586</v>
      </c>
      <c r="F41" s="28">
        <v>910539474.52999997</v>
      </c>
      <c r="G41" s="29">
        <f t="shared" si="4"/>
        <v>3.282119379798968E-2</v>
      </c>
      <c r="H41" s="28">
        <v>910539474.52999997</v>
      </c>
      <c r="I41" s="30">
        <f t="shared" ref="I41:I42" si="7">+H41/C41</f>
        <v>3.282119379798968E-2</v>
      </c>
    </row>
    <row r="42" spans="2:9" ht="30" customHeight="1" x14ac:dyDescent="0.25">
      <c r="B42" s="34" t="s">
        <v>15</v>
      </c>
      <c r="C42" s="39">
        <v>270900000</v>
      </c>
      <c r="D42" s="39">
        <v>76460650</v>
      </c>
      <c r="E42" s="42">
        <f>+D42/C42</f>
        <v>0.28224677002583981</v>
      </c>
      <c r="F42" s="39">
        <v>76460650</v>
      </c>
      <c r="G42" s="42">
        <f t="shared" si="4"/>
        <v>0.28224677002583981</v>
      </c>
      <c r="H42" s="39">
        <v>76460650</v>
      </c>
      <c r="I42" s="43">
        <f t="shared" si="7"/>
        <v>0.28224677002583981</v>
      </c>
    </row>
    <row r="43" spans="2:9" ht="18" customHeight="1" x14ac:dyDescent="0.25">
      <c r="B43" s="17" t="s">
        <v>10</v>
      </c>
      <c r="C43" s="18">
        <v>32957097683</v>
      </c>
      <c r="D43" s="18">
        <v>9143760719</v>
      </c>
      <c r="E43" s="19">
        <f>+D43/C43</f>
        <v>0.27744435529335321</v>
      </c>
      <c r="F43" s="18">
        <v>1797136415</v>
      </c>
      <c r="G43" s="19">
        <f>+F43/C43</f>
        <v>5.4529571514029367E-2</v>
      </c>
      <c r="H43" s="18">
        <v>1797136415</v>
      </c>
      <c r="I43" s="19">
        <f>+H43/C43</f>
        <v>5.4529571514029367E-2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112722997683</v>
      </c>
      <c r="D45" s="21">
        <f>+D43+D38</f>
        <v>29715057973.790001</v>
      </c>
      <c r="E45" s="22">
        <f>+D45/C45</f>
        <v>0.26361131787281589</v>
      </c>
      <c r="F45" s="21">
        <f>+F43+F38</f>
        <v>13193585514.120001</v>
      </c>
      <c r="G45" s="22">
        <f>+F45/C45</f>
        <v>0.11704431025887944</v>
      </c>
      <c r="H45" s="21">
        <f>+H43+H38</f>
        <v>13192867435.120001</v>
      </c>
      <c r="I45" s="22">
        <f>+H45/C45</f>
        <v>0.11703793996164853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4" t="s">
        <v>16</v>
      </c>
      <c r="E53" s="44"/>
      <c r="F53" s="44"/>
      <c r="G53" s="44"/>
      <c r="H53" s="44"/>
      <c r="I53" s="44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359137952000</v>
      </c>
      <c r="D60" s="18">
        <f>+D61+D62+D63+D64</f>
        <v>118956583292.25</v>
      </c>
      <c r="E60" s="19">
        <f>+D60/C60</f>
        <v>0.33122810504930983</v>
      </c>
      <c r="F60" s="18">
        <f>+F61+F62+F63+F64</f>
        <v>73796230998.419998</v>
      </c>
      <c r="G60" s="19">
        <f>+F60/C60</f>
        <v>0.20548157215759807</v>
      </c>
      <c r="H60" s="18">
        <f>+H61+H62+H63+H64</f>
        <v>73508198152.790009</v>
      </c>
      <c r="I60" s="19">
        <f>+H60/C60</f>
        <v>0.20467956044030125</v>
      </c>
    </row>
    <row r="61" spans="2:9" ht="18" customHeight="1" x14ac:dyDescent="0.3">
      <c r="B61" s="23" t="s">
        <v>8</v>
      </c>
      <c r="C61" s="24">
        <v>157624600000</v>
      </c>
      <c r="D61" s="24">
        <v>42064231843</v>
      </c>
      <c r="E61" s="25">
        <f>+D61/C61</f>
        <v>0.26686336931544952</v>
      </c>
      <c r="F61" s="24">
        <v>42064231843</v>
      </c>
      <c r="G61" s="25">
        <f t="shared" ref="G61:G64" si="8">+F61/C61</f>
        <v>0.26686336931544952</v>
      </c>
      <c r="H61" s="24">
        <v>42064231843</v>
      </c>
      <c r="I61" s="26">
        <f t="shared" ref="I61" si="9">+H61/C61</f>
        <v>0.26686336931544952</v>
      </c>
    </row>
    <row r="62" spans="2:9" ht="18" customHeight="1" x14ac:dyDescent="0.3">
      <c r="B62" s="27" t="s">
        <v>13</v>
      </c>
      <c r="C62" s="28">
        <v>101427452000</v>
      </c>
      <c r="D62" s="28">
        <v>55741674998.290001</v>
      </c>
      <c r="E62" s="29">
        <f t="shared" ref="E62:E63" si="10">+D62/C62</f>
        <v>0.54957187525809092</v>
      </c>
      <c r="F62" s="28">
        <v>10581322704.459999</v>
      </c>
      <c r="G62" s="29">
        <f t="shared" si="8"/>
        <v>0.10432405128800828</v>
      </c>
      <c r="H62" s="28">
        <v>10322108314.83</v>
      </c>
      <c r="I62" s="30">
        <f>+H62/C62</f>
        <v>0.10176838825478925</v>
      </c>
    </row>
    <row r="63" spans="2:9" ht="18" customHeight="1" x14ac:dyDescent="0.3">
      <c r="B63" s="27" t="s">
        <v>14</v>
      </c>
      <c r="C63" s="28">
        <v>96052600000</v>
      </c>
      <c r="D63" s="28">
        <v>18630324571.959999</v>
      </c>
      <c r="E63" s="29">
        <f t="shared" si="10"/>
        <v>0.19395960725644074</v>
      </c>
      <c r="F63" s="28">
        <v>18630324571.959999</v>
      </c>
      <c r="G63" s="29">
        <f t="shared" si="8"/>
        <v>0.19395960725644074</v>
      </c>
      <c r="H63" s="28">
        <v>18601506115.959999</v>
      </c>
      <c r="I63" s="30">
        <f t="shared" ref="I63:I64" si="11">+H63/C63</f>
        <v>0.19365957939670556</v>
      </c>
    </row>
    <row r="64" spans="2:9" ht="30" customHeight="1" x14ac:dyDescent="0.25">
      <c r="B64" s="34" t="s">
        <v>15</v>
      </c>
      <c r="C64" s="39">
        <v>4033300000</v>
      </c>
      <c r="D64" s="39">
        <v>2520351879</v>
      </c>
      <c r="E64" s="42">
        <f>+D64/C64</f>
        <v>0.62488579550244217</v>
      </c>
      <c r="F64" s="39">
        <v>2520351879</v>
      </c>
      <c r="G64" s="42">
        <f t="shared" si="8"/>
        <v>0.62488579550244217</v>
      </c>
      <c r="H64" s="39">
        <v>2520351879</v>
      </c>
      <c r="I64" s="43">
        <f t="shared" si="11"/>
        <v>0.62488579550244217</v>
      </c>
    </row>
    <row r="65" spans="2:9" ht="18" customHeight="1" x14ac:dyDescent="0.25">
      <c r="B65" s="17" t="s">
        <v>10</v>
      </c>
      <c r="C65" s="18">
        <v>83454348849</v>
      </c>
      <c r="D65" s="18">
        <v>24947199499</v>
      </c>
      <c r="E65" s="19">
        <f>+D65/C65</f>
        <v>0.29893228864727917</v>
      </c>
      <c r="F65" s="18">
        <v>5170758400.96</v>
      </c>
      <c r="G65" s="19">
        <f>+F65/C65</f>
        <v>6.1959124626516801E-2</v>
      </c>
      <c r="H65" s="18">
        <v>5170758400.96</v>
      </c>
      <c r="I65" s="19">
        <f>+H65/C65</f>
        <v>6.1959124626516801E-2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442592300849</v>
      </c>
      <c r="D67" s="21">
        <f>+D65+D60</f>
        <v>143903782791.25</v>
      </c>
      <c r="E67" s="22">
        <f>+D67/C67</f>
        <v>0.32513846832673649</v>
      </c>
      <c r="F67" s="21">
        <f>+F65+F60</f>
        <v>78966989399.380005</v>
      </c>
      <c r="G67" s="22">
        <f>+F67/C67</f>
        <v>0.17841925683727905</v>
      </c>
      <c r="H67" s="21">
        <f>+H65+H60</f>
        <v>78678956553.750015</v>
      </c>
      <c r="I67" s="22">
        <f>+H67/C67</f>
        <v>0.17776847089934594</v>
      </c>
    </row>
    <row r="75" spans="2:9" ht="24" x14ac:dyDescent="0.35">
      <c r="B75" s="10"/>
      <c r="C75" s="10"/>
      <c r="D75" s="44" t="s">
        <v>16</v>
      </c>
      <c r="E75" s="44"/>
      <c r="F75" s="44"/>
      <c r="G75" s="44"/>
      <c r="H75" s="44"/>
      <c r="I75" s="44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1377294300000</v>
      </c>
      <c r="D81" s="18">
        <f>+D82+D83+D84+D85+D86</f>
        <v>420050500779.60999</v>
      </c>
      <c r="E81" s="19">
        <f>+D81/C81</f>
        <v>0.30498238523139898</v>
      </c>
      <c r="F81" s="18">
        <f>+F82+F83+F84+F85+F86</f>
        <v>355645149266.08002</v>
      </c>
      <c r="G81" s="19">
        <f>+F81/C81</f>
        <v>0.25822015619035088</v>
      </c>
      <c r="H81" s="18">
        <f>+H82+H83+H84+H85+H86</f>
        <v>343770538570.96997</v>
      </c>
      <c r="I81" s="19">
        <f>+H81/C81</f>
        <v>0.24959846168750568</v>
      </c>
    </row>
    <row r="82" spans="2:9" ht="18" customHeight="1" x14ac:dyDescent="0.3">
      <c r="B82" s="23" t="s">
        <v>8</v>
      </c>
      <c r="C82" s="24">
        <v>963337900000</v>
      </c>
      <c r="D82" s="24">
        <v>240076084425.66</v>
      </c>
      <c r="E82" s="25">
        <f>+D82/C82</f>
        <v>0.2492127470803962</v>
      </c>
      <c r="F82" s="24">
        <v>238455799148.16</v>
      </c>
      <c r="G82" s="25">
        <f t="shared" ref="G82:G86" si="12">+F82/C82</f>
        <v>0.2475307980181824</v>
      </c>
      <c r="H82" s="24">
        <v>236492412018.56</v>
      </c>
      <c r="I82" s="26">
        <f t="shared" ref="I82" si="13">+H82/C82</f>
        <v>0.24549268955219139</v>
      </c>
    </row>
    <row r="83" spans="2:9" ht="18" customHeight="1" x14ac:dyDescent="0.3">
      <c r="B83" s="27" t="s">
        <v>13</v>
      </c>
      <c r="C83" s="28">
        <v>217476700000</v>
      </c>
      <c r="D83" s="28">
        <v>99965019954.029999</v>
      </c>
      <c r="E83" s="29">
        <f t="shared" ref="E83:E84" si="14">+D83/C83</f>
        <v>0.45965852872528412</v>
      </c>
      <c r="F83" s="28">
        <v>77537401838.339996</v>
      </c>
      <c r="G83" s="29">
        <f t="shared" si="12"/>
        <v>0.35653199555786896</v>
      </c>
      <c r="H83" s="28">
        <v>72340416211.789993</v>
      </c>
      <c r="I83" s="30">
        <f>+H83/C83</f>
        <v>0.33263524879580203</v>
      </c>
    </row>
    <row r="84" spans="2:9" ht="18" customHeight="1" x14ac:dyDescent="0.25">
      <c r="B84" s="27" t="s">
        <v>14</v>
      </c>
      <c r="C84" s="39">
        <v>79928700000</v>
      </c>
      <c r="D84" s="39">
        <v>13194741804.08</v>
      </c>
      <c r="E84" s="42">
        <f t="shared" si="14"/>
        <v>0.16508140134995314</v>
      </c>
      <c r="F84" s="39">
        <v>3418601102.3099999</v>
      </c>
      <c r="G84" s="42">
        <f t="shared" si="12"/>
        <v>4.2770633105630396E-2</v>
      </c>
      <c r="H84" s="39">
        <v>3287513582.1400003</v>
      </c>
      <c r="I84" s="43">
        <f t="shared" ref="I84:I86" si="15">+H84/C84</f>
        <v>4.1130577403861196E-2</v>
      </c>
    </row>
    <row r="85" spans="2:9" ht="18" customHeight="1" x14ac:dyDescent="0.25">
      <c r="B85" s="31" t="s">
        <v>9</v>
      </c>
      <c r="C85" s="39">
        <v>91595400000</v>
      </c>
      <c r="D85" s="39">
        <v>47872745351.839996</v>
      </c>
      <c r="E85" s="42">
        <f>+D85/C85</f>
        <v>0.52265447120532249</v>
      </c>
      <c r="F85" s="39">
        <v>17603956252.27</v>
      </c>
      <c r="G85" s="42">
        <f t="shared" si="12"/>
        <v>0.19219258011068241</v>
      </c>
      <c r="H85" s="39">
        <v>13020805833.480001</v>
      </c>
      <c r="I85" s="43">
        <f t="shared" si="15"/>
        <v>0.14215567412206292</v>
      </c>
    </row>
    <row r="86" spans="2:9" ht="30" customHeight="1" x14ac:dyDescent="0.25">
      <c r="B86" s="34" t="s">
        <v>15</v>
      </c>
      <c r="C86" s="39">
        <v>24955600000</v>
      </c>
      <c r="D86" s="39">
        <v>18941909244</v>
      </c>
      <c r="E86" s="42">
        <f>+D86/C86</f>
        <v>0.75902439708923042</v>
      </c>
      <c r="F86" s="39">
        <v>18629390925</v>
      </c>
      <c r="G86" s="42">
        <f t="shared" si="12"/>
        <v>0.74650142352818605</v>
      </c>
      <c r="H86" s="39">
        <v>18629390925</v>
      </c>
      <c r="I86" s="43">
        <f t="shared" si="15"/>
        <v>0.74650142352818605</v>
      </c>
    </row>
    <row r="87" spans="2:9" ht="18" customHeight="1" x14ac:dyDescent="0.25">
      <c r="B87" s="17" t="s">
        <v>10</v>
      </c>
      <c r="C87" s="18">
        <v>2115927818</v>
      </c>
      <c r="D87" s="18">
        <v>334999453</v>
      </c>
      <c r="E87" s="19">
        <v>0</v>
      </c>
      <c r="F87" s="18">
        <v>0</v>
      </c>
      <c r="G87" s="19">
        <f>+F87/C87</f>
        <v>0</v>
      </c>
      <c r="H87" s="18">
        <v>0</v>
      </c>
      <c r="I87" s="19">
        <f>+H87/C87</f>
        <v>0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1379410227818</v>
      </c>
      <c r="D89" s="21">
        <f>+D87+D81</f>
        <v>420385500232.60999</v>
      </c>
      <c r="E89" s="22">
        <f>+D89/C89</f>
        <v>0.30475741860895916</v>
      </c>
      <c r="F89" s="21">
        <f>+F87+F81</f>
        <v>355645149266.08002</v>
      </c>
      <c r="G89" s="22">
        <f>+F89/C89</f>
        <v>0.25782406284506976</v>
      </c>
      <c r="H89" s="21">
        <f>+H87+H81</f>
        <v>343770538570.96997</v>
      </c>
      <c r="I89" s="22">
        <f>+H89/C89</f>
        <v>0.24921559347487107</v>
      </c>
    </row>
    <row r="98" spans="2:9" ht="24" x14ac:dyDescent="0.35">
      <c r="D98" s="44" t="s">
        <v>16</v>
      </c>
      <c r="E98" s="44"/>
      <c r="F98" s="44"/>
      <c r="G98" s="44"/>
      <c r="H98" s="44"/>
      <c r="I98" s="44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81354920000</v>
      </c>
      <c r="D105" s="18">
        <f>+D106+D107+D108+D109</f>
        <v>33033897028.41</v>
      </c>
      <c r="E105" s="19">
        <f>+D105/C105</f>
        <v>0.40604670287193451</v>
      </c>
      <c r="F105" s="18">
        <f>+F106+F107+F108+F109</f>
        <v>13483919178.76</v>
      </c>
      <c r="G105" s="19">
        <f>+F105/C105</f>
        <v>0.16574190201108918</v>
      </c>
      <c r="H105" s="18">
        <f>+H106+H107+H108+H109</f>
        <v>13475743386.76</v>
      </c>
      <c r="I105" s="19">
        <f>+H105/C105</f>
        <v>0.16564140665075941</v>
      </c>
    </row>
    <row r="106" spans="2:9" ht="18" customHeight="1" x14ac:dyDescent="0.3">
      <c r="B106" s="23" t="s">
        <v>8</v>
      </c>
      <c r="C106" s="24">
        <v>24014133333</v>
      </c>
      <c r="D106" s="24">
        <v>6069723335</v>
      </c>
      <c r="E106" s="25">
        <f>+D106/C106</f>
        <v>0.25275629358895257</v>
      </c>
      <c r="F106" s="24">
        <v>6069723335</v>
      </c>
      <c r="G106" s="25">
        <f t="shared" ref="G106:G109" si="16">+F106/C106</f>
        <v>0.25275629358895257</v>
      </c>
      <c r="H106" s="24">
        <v>6061547543</v>
      </c>
      <c r="I106" s="26">
        <f t="shared" ref="I106" si="17">+H106/C106</f>
        <v>0.25241583608059165</v>
      </c>
    </row>
    <row r="107" spans="2:9" ht="18" customHeight="1" x14ac:dyDescent="0.3">
      <c r="B107" s="27" t="s">
        <v>13</v>
      </c>
      <c r="C107" s="28">
        <v>11520566667</v>
      </c>
      <c r="D107" s="28">
        <v>8952409468.1000004</v>
      </c>
      <c r="E107" s="29">
        <f t="shared" ref="E107:E108" si="18">+D107/C107</f>
        <v>0.77708065296333573</v>
      </c>
      <c r="F107" s="28">
        <v>2178159212.5500002</v>
      </c>
      <c r="G107" s="29">
        <f t="shared" si="16"/>
        <v>0.18906702035666456</v>
      </c>
      <c r="H107" s="28">
        <v>2178159212.5500002</v>
      </c>
      <c r="I107" s="30">
        <f>+H107/C107</f>
        <v>0.18906702035666456</v>
      </c>
    </row>
    <row r="108" spans="2:9" ht="18" customHeight="1" x14ac:dyDescent="0.3">
      <c r="B108" s="27" t="s">
        <v>14</v>
      </c>
      <c r="C108" s="28">
        <v>45751120000</v>
      </c>
      <c r="D108" s="28">
        <v>18003473737</v>
      </c>
      <c r="E108" s="29">
        <f t="shared" si="18"/>
        <v>0.39350891818604661</v>
      </c>
      <c r="F108" s="28">
        <v>5227746142.8999996</v>
      </c>
      <c r="G108" s="29">
        <f t="shared" si="16"/>
        <v>0.11426487795052885</v>
      </c>
      <c r="H108" s="28">
        <v>5227746142.8999996</v>
      </c>
      <c r="I108" s="30">
        <f t="shared" ref="I108:I109" si="19">+H108/C108</f>
        <v>0.11426487795052885</v>
      </c>
    </row>
    <row r="109" spans="2:9" ht="30" customHeight="1" x14ac:dyDescent="0.25">
      <c r="B109" s="34" t="s">
        <v>15</v>
      </c>
      <c r="C109" s="39">
        <v>69100000</v>
      </c>
      <c r="D109" s="39">
        <v>8290488.3099999996</v>
      </c>
      <c r="E109" s="40">
        <f>+D109/C109</f>
        <v>0.11997812315484804</v>
      </c>
      <c r="F109" s="39">
        <v>8290488.3099999996</v>
      </c>
      <c r="G109" s="40">
        <f t="shared" si="16"/>
        <v>0.11997812315484804</v>
      </c>
      <c r="H109" s="39">
        <v>8290488.3099999996</v>
      </c>
      <c r="I109" s="41">
        <f t="shared" si="19"/>
        <v>0.11997812315484804</v>
      </c>
    </row>
    <row r="110" spans="2:9" ht="18" customHeight="1" x14ac:dyDescent="0.25">
      <c r="B110" s="17" t="s">
        <v>10</v>
      </c>
      <c r="C110" s="18">
        <v>9171272524</v>
      </c>
      <c r="D110" s="18">
        <v>640333694</v>
      </c>
      <c r="E110" s="19">
        <f>+D110/C110</f>
        <v>6.9819503490309756E-2</v>
      </c>
      <c r="F110" s="18">
        <v>0</v>
      </c>
      <c r="G110" s="19">
        <f>+F110/C110</f>
        <v>0</v>
      </c>
      <c r="H110" s="18">
        <v>0</v>
      </c>
      <c r="I110" s="19">
        <f>+H110/C110</f>
        <v>0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90526192524</v>
      </c>
      <c r="D112" s="21">
        <f>+D110+D105</f>
        <v>33674230722.41</v>
      </c>
      <c r="E112" s="22">
        <f>+D112/C112</f>
        <v>0.37198328774826578</v>
      </c>
      <c r="F112" s="21">
        <f>+F110+F105</f>
        <v>13483919178.76</v>
      </c>
      <c r="G112" s="22">
        <f>+F112/C112</f>
        <v>0.14895047281686113</v>
      </c>
      <c r="H112" s="21">
        <f>+H110+H105</f>
        <v>13475743386.76</v>
      </c>
      <c r="I112" s="22">
        <f>+H112/C112</f>
        <v>0.14886015871248928</v>
      </c>
    </row>
    <row r="119" spans="2:9" ht="24" x14ac:dyDescent="0.35">
      <c r="D119" s="44" t="s">
        <v>16</v>
      </c>
      <c r="E119" s="44"/>
      <c r="F119" s="44"/>
      <c r="G119" s="44"/>
      <c r="H119" s="44"/>
      <c r="I119" s="44"/>
    </row>
    <row r="123" spans="2:9" ht="16.5" x14ac:dyDescent="0.3">
      <c r="B123" s="2"/>
      <c r="C123" s="2"/>
      <c r="D123" s="2"/>
      <c r="E123" s="2"/>
      <c r="F123" s="2"/>
      <c r="G123" s="2"/>
      <c r="H123" s="2"/>
      <c r="I123" s="2"/>
    </row>
    <row r="124" spans="2:9" ht="18" customHeight="1" x14ac:dyDescent="0.25">
      <c r="B124" s="14" t="s">
        <v>1</v>
      </c>
      <c r="C124" s="11" t="s">
        <v>2</v>
      </c>
      <c r="D124" s="11" t="s">
        <v>3</v>
      </c>
      <c r="E124" s="11" t="s">
        <v>4</v>
      </c>
      <c r="F124" s="11" t="s">
        <v>5</v>
      </c>
      <c r="G124" s="11" t="s">
        <v>4</v>
      </c>
      <c r="H124" s="11" t="s">
        <v>6</v>
      </c>
      <c r="I124" s="11" t="s">
        <v>4</v>
      </c>
    </row>
    <row r="125" spans="2:9" ht="6" customHeight="1" x14ac:dyDescent="0.3">
      <c r="B125" s="4"/>
      <c r="C125" s="4"/>
      <c r="D125" s="4"/>
      <c r="E125" s="4"/>
      <c r="F125" s="4"/>
      <c r="G125" s="4"/>
      <c r="H125" s="4"/>
      <c r="I125" s="4"/>
    </row>
    <row r="126" spans="2:9" ht="18" customHeight="1" x14ac:dyDescent="0.25">
      <c r="B126" s="17" t="s">
        <v>7</v>
      </c>
      <c r="C126" s="18">
        <f>+C127+C128+C129+C130</f>
        <v>844490600000</v>
      </c>
      <c r="D126" s="18">
        <f>+D127+D128+D129+D130</f>
        <v>384804572186.64996</v>
      </c>
      <c r="E126" s="19">
        <f>+D126/C126</f>
        <v>0.45566471928361307</v>
      </c>
      <c r="F126" s="18">
        <f>+F127+F128+F129+F130</f>
        <v>65957542898.589996</v>
      </c>
      <c r="G126" s="19">
        <f>+F126/C126</f>
        <v>7.8103347625882391E-2</v>
      </c>
      <c r="H126" s="18">
        <f>+H127+H128+H129+H130</f>
        <v>65308810148.889999</v>
      </c>
      <c r="I126" s="19">
        <f>+H126/C126</f>
        <v>7.7335153462797568E-2</v>
      </c>
    </row>
    <row r="127" spans="2:9" ht="18" customHeight="1" x14ac:dyDescent="0.3">
      <c r="B127" s="23" t="s">
        <v>8</v>
      </c>
      <c r="C127" s="24">
        <v>20819700000</v>
      </c>
      <c r="D127" s="24">
        <v>5808742055</v>
      </c>
      <c r="E127" s="25">
        <f>+D127/C127</f>
        <v>0.27900219767816059</v>
      </c>
      <c r="F127" s="24">
        <v>5775559597</v>
      </c>
      <c r="G127" s="25">
        <f t="shared" ref="G127:G130" si="20">+F127/C127</f>
        <v>0.27740839671080753</v>
      </c>
      <c r="H127" s="24">
        <v>5774511285</v>
      </c>
      <c r="I127" s="26">
        <f t="shared" ref="I127" si="21">+H127/C127</f>
        <v>0.27735804478450699</v>
      </c>
    </row>
    <row r="128" spans="2:9" ht="18" customHeight="1" x14ac:dyDescent="0.3">
      <c r="B128" s="27" t="s">
        <v>13</v>
      </c>
      <c r="C128" s="28">
        <v>90369378799</v>
      </c>
      <c r="D128" s="28">
        <v>61539870977.940002</v>
      </c>
      <c r="E128" s="29">
        <f t="shared" ref="E128:E129" si="22">+D128/C128</f>
        <v>0.68098145406993749</v>
      </c>
      <c r="F128" s="28">
        <v>9416495702.8600006</v>
      </c>
      <c r="G128" s="29">
        <f t="shared" si="20"/>
        <v>0.10420007117459792</v>
      </c>
      <c r="H128" s="28">
        <v>9410192483.7199993</v>
      </c>
      <c r="I128" s="30">
        <f>+H128/C128</f>
        <v>0.10413032167289978</v>
      </c>
    </row>
    <row r="129" spans="2:9" ht="18" customHeight="1" x14ac:dyDescent="0.3">
      <c r="B129" s="27" t="s">
        <v>14</v>
      </c>
      <c r="C129" s="28">
        <v>732067321201</v>
      </c>
      <c r="D129" s="28">
        <v>317455959153.70996</v>
      </c>
      <c r="E129" s="29">
        <f t="shared" si="22"/>
        <v>0.43364312264738791</v>
      </c>
      <c r="F129" s="28">
        <v>50765487598.729996</v>
      </c>
      <c r="G129" s="29">
        <f t="shared" si="20"/>
        <v>6.9345381399413097E-2</v>
      </c>
      <c r="H129" s="28">
        <v>50124106380.169998</v>
      </c>
      <c r="I129" s="30">
        <f t="shared" ref="I129:I130" si="23">+H129/C129</f>
        <v>6.8469258124974647E-2</v>
      </c>
    </row>
    <row r="130" spans="2:9" ht="30" customHeight="1" x14ac:dyDescent="0.25">
      <c r="B130" s="34" t="s">
        <v>15</v>
      </c>
      <c r="C130" s="39">
        <v>1234200000</v>
      </c>
      <c r="D130" s="39">
        <v>0</v>
      </c>
      <c r="E130" s="40">
        <f>+D130/C130</f>
        <v>0</v>
      </c>
      <c r="F130" s="39">
        <v>0</v>
      </c>
      <c r="G130" s="40">
        <f t="shared" si="20"/>
        <v>0</v>
      </c>
      <c r="H130" s="39">
        <v>0</v>
      </c>
      <c r="I130" s="41">
        <f t="shared" si="23"/>
        <v>0</v>
      </c>
    </row>
    <row r="131" spans="2:9" ht="18" customHeight="1" x14ac:dyDescent="0.25">
      <c r="B131" s="17" t="s">
        <v>10</v>
      </c>
      <c r="C131" s="18">
        <v>379254440000</v>
      </c>
      <c r="D131" s="18">
        <v>125078609066.12</v>
      </c>
      <c r="E131" s="19">
        <f>+D131/C131</f>
        <v>0.32980130454404172</v>
      </c>
      <c r="F131" s="18">
        <v>800529312</v>
      </c>
      <c r="G131" s="19">
        <f>+F131/C131</f>
        <v>2.1107974688443988E-3</v>
      </c>
      <c r="H131" s="18">
        <v>800140992</v>
      </c>
      <c r="I131" s="19">
        <f>+H131/C131</f>
        <v>2.1097735652086235E-3</v>
      </c>
    </row>
    <row r="132" spans="2:9" s="38" customFormat="1" ht="6" customHeight="1" x14ac:dyDescent="0.25">
      <c r="B132" s="35"/>
      <c r="C132" s="36"/>
      <c r="D132" s="36"/>
      <c r="E132" s="37"/>
      <c r="F132" s="36"/>
      <c r="G132" s="37"/>
      <c r="H132" s="36"/>
      <c r="I132" s="37"/>
    </row>
    <row r="133" spans="2:9" ht="18" customHeight="1" x14ac:dyDescent="0.25">
      <c r="B133" s="7" t="s">
        <v>11</v>
      </c>
      <c r="C133" s="8">
        <f>+C126+C131</f>
        <v>1223745040000</v>
      </c>
      <c r="D133" s="8">
        <f>+D126+D131</f>
        <v>509883181252.76996</v>
      </c>
      <c r="E133" s="9">
        <f>+D133/C133</f>
        <v>0.4166580166508948</v>
      </c>
      <c r="F133" s="8">
        <f>+F126+F131</f>
        <v>66758072210.589996</v>
      </c>
      <c r="G133" s="9">
        <f>+F133/C133</f>
        <v>5.4552271942683417E-2</v>
      </c>
      <c r="H133" s="8">
        <f>+H126+H131</f>
        <v>66108951140.889999</v>
      </c>
      <c r="I133" s="9">
        <f>+H133/C133</f>
        <v>5.4021833780744065E-2</v>
      </c>
    </row>
  </sheetData>
  <mergeCells count="7">
    <mergeCell ref="D119:I119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3 G22 E24 G38 G43:G45 E60:G60 E67 G65:G67 E81 G81 G87 G89 E89 E105:G105 G110 E112:G112 E126:H126 G131 G133 E21 E38 G21 E45 G24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2020</Anio>
    <_dlc_DocId xmlns="81cc8fc0-8d1e-4295-8f37-5d076116407c">2TV4CCKVFCYA-94321226-113</_dlc_DocId>
    <_dlc_DocIdUrl xmlns="81cc8fc0-8d1e-4295-8f37-5d076116407c">
      <Url>https://www.minjusticia.gov.co/ministerio/_layouts/15/DocIdRedir.aspx?ID=2TV4CCKVFCYA-94321226-113</Url>
      <Description>2TV4CCKVFCYA-94321226-113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65A17C0-8A3C-4BF6-8845-9E49C1B7F35C}"/>
</file>

<file path=customXml/itemProps2.xml><?xml version="1.0" encoding="utf-8"?>
<ds:datastoreItem xmlns:ds="http://schemas.openxmlformats.org/officeDocument/2006/customXml" ds:itemID="{6B051404-E5C1-4B34-A21C-DBDF97F7EDB4}"/>
</file>

<file path=customXml/itemProps3.xml><?xml version="1.0" encoding="utf-8"?>
<ds:datastoreItem xmlns:ds="http://schemas.openxmlformats.org/officeDocument/2006/customXml" ds:itemID="{344A9986-73BF-42FC-B7BB-1BA3B868E287}"/>
</file>

<file path=customXml/itemProps4.xml><?xml version="1.0" encoding="utf-8"?>
<ds:datastoreItem xmlns:ds="http://schemas.openxmlformats.org/officeDocument/2006/customXml" ds:itemID="{523FB72F-F41A-496A-9266-B50AD4645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Sector Justicia Abril</dc:title>
  <dc:creator>BELKIS YORGETH RONCANCIO ENCISO</dc:creator>
  <cp:lastModifiedBy>Steven</cp:lastModifiedBy>
  <cp:lastPrinted>2018-11-01T21:31:39Z</cp:lastPrinted>
  <dcterms:created xsi:type="dcterms:W3CDTF">2018-02-21T20:39:46Z</dcterms:created>
  <dcterms:modified xsi:type="dcterms:W3CDTF">2020-05-04T21:34:45Z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48696405-37de-4bc0-8fc3-869afc44f1ad</vt:lpwstr>
  </property>
</Properties>
</file>