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"/>
    </mc:Choice>
  </mc:AlternateContent>
  <xr:revisionPtr revIDLastSave="0" documentId="8_{C8DCA3EA-B176-4B6A-86B1-A5FB7057589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8" i="1" l="1"/>
  <c r="F128" i="1"/>
  <c r="D128" i="1"/>
  <c r="C128" i="1"/>
  <c r="H127" i="1"/>
  <c r="F127" i="1"/>
  <c r="D127" i="1"/>
  <c r="C127" i="1"/>
  <c r="H126" i="1"/>
  <c r="F126" i="1"/>
  <c r="D126" i="1"/>
  <c r="C126" i="1"/>
  <c r="H125" i="1"/>
  <c r="F125" i="1"/>
  <c r="D125" i="1"/>
  <c r="C125" i="1"/>
  <c r="H124" i="1"/>
  <c r="F124" i="1"/>
  <c r="D124" i="1"/>
  <c r="C124" i="1"/>
  <c r="H108" i="1"/>
  <c r="F108" i="1"/>
  <c r="D108" i="1"/>
  <c r="C108" i="1"/>
  <c r="H107" i="1"/>
  <c r="F107" i="1"/>
  <c r="D107" i="1"/>
  <c r="C107" i="1"/>
  <c r="H106" i="1"/>
  <c r="F106" i="1"/>
  <c r="D106" i="1"/>
  <c r="C106" i="1"/>
  <c r="H105" i="1"/>
  <c r="F105" i="1"/>
  <c r="D105" i="1"/>
  <c r="C105" i="1"/>
  <c r="H104" i="1"/>
  <c r="F104" i="1"/>
  <c r="D104" i="1"/>
  <c r="C104" i="1"/>
  <c r="F84" i="1"/>
  <c r="D83" i="1"/>
  <c r="H88" i="1"/>
  <c r="F88" i="1"/>
  <c r="D88" i="1"/>
  <c r="C88" i="1"/>
  <c r="H86" i="1"/>
  <c r="F86" i="1"/>
  <c r="D86" i="1"/>
  <c r="C86" i="1"/>
  <c r="H85" i="1"/>
  <c r="F85" i="1"/>
  <c r="D85" i="1"/>
  <c r="C85" i="1"/>
  <c r="H84" i="1"/>
  <c r="D84" i="1"/>
  <c r="C84" i="1"/>
  <c r="H83" i="1"/>
  <c r="F83" i="1"/>
  <c r="C83" i="1"/>
  <c r="H82" i="1"/>
  <c r="F82" i="1"/>
  <c r="D82" i="1"/>
  <c r="C82" i="1"/>
  <c r="H65" i="1"/>
  <c r="F65" i="1"/>
  <c r="D65" i="1"/>
  <c r="C65" i="1"/>
  <c r="H63" i="1"/>
  <c r="H62" i="1"/>
  <c r="F63" i="1"/>
  <c r="D63" i="1"/>
  <c r="C63" i="1"/>
  <c r="F62" i="1"/>
  <c r="D62" i="1"/>
  <c r="C62" i="1"/>
  <c r="H61" i="1"/>
  <c r="F61" i="1"/>
  <c r="D61" i="1"/>
  <c r="C61" i="1"/>
  <c r="H60" i="1"/>
  <c r="F60" i="1"/>
  <c r="D60" i="1"/>
  <c r="C60" i="1"/>
  <c r="H42" i="1"/>
  <c r="F42" i="1"/>
  <c r="D42" i="1"/>
  <c r="C42" i="1"/>
  <c r="H40" i="1"/>
  <c r="F40" i="1"/>
  <c r="D40" i="1"/>
  <c r="C40" i="1"/>
  <c r="H39" i="1"/>
  <c r="F39" i="1"/>
  <c r="D39" i="1"/>
  <c r="C39" i="1"/>
  <c r="H38" i="1"/>
  <c r="F38" i="1"/>
  <c r="D38" i="1"/>
  <c r="C38" i="1"/>
  <c r="C37" i="1" l="1"/>
  <c r="F37" i="1" l="1"/>
  <c r="D37" i="1"/>
  <c r="H37" i="1"/>
  <c r="H36" i="1" s="1"/>
  <c r="F36" i="1" l="1"/>
  <c r="D15" i="1" l="1"/>
  <c r="D16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4" i="1"/>
  <c r="F44" i="1"/>
  <c r="D36" i="1"/>
  <c r="D44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<sst xmlns="http://schemas.openxmlformats.org/spreadsheetml/2006/main" count="1584" uniqueCount="250">
  <si>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</si>
  <si>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</si>
  <si>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</si>
  <si>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</si>
  <si>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</si>
  <si>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</si>
  <si>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</si>
  <si>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</si>
  <si>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</si>
  <si>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</si>
  <si>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</si>
  <si>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</si>
  <si>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</si>
  <si>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</si>
  <si>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</si>
  <si>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</si>
  <si>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</si>
  <si>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</si>
  <si>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</si>
  <si>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</si>
  <si>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</si>
  <si>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</si>
  <si>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</si>
  <si>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</si>
  <si>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</si>
  <si>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</si>
  <si>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</si>
  <si>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</si>
  <si>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</si>
  <si>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</si>
  <si>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</si>
  <si>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</si>
  <si>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</si>
  <si>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</si>
  <si>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</si>
  <si>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</si>
  <si>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</si>
  <si>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</si>
  <si>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</si>
  <si>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</si>
  <si>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</si>
  <si>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</si>
  <si>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</si>
  <si>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</si>
  <si>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</si>
  <si>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</si>
  <si>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</si>
  <si>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</si>
  <si>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</si>
  <si>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</si>
  <si>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</si>
  <si>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</si>
  <si>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</si>
  <si>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</si>
  <si>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</si>
  <si>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</si>
  <si>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</si>
  <si>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</si>
  <si>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</si>
  <si>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</si>
  <si>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</si>
  <si>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</si>
  <si>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</si>
  <si>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</si>
  <si>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</si>
  <si>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</si>
  <si>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</si>
  <si>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</si>
  <si>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</si>
  <si>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</si>
  <si>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</si>
  <si>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</si>
  <si>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</si>
  <si>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</si>
  <si>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</si>
  <si>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</si>
  <si>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</si>
  <si>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</si>
  <si>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</si>
  <si>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</si>
  <si>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</t>
  </si>
  <si>
    <t>1201</t>
  </si>
  <si>
    <t>0800</t>
  </si>
  <si>
    <t>1202</t>
  </si>
  <si>
    <t>14</t>
  </si>
  <si>
    <t>20111D1</t>
  </si>
  <si>
    <t>15</t>
  </si>
  <si>
    <t>20110B1</t>
  </si>
  <si>
    <t>C-1202-0800-17-20111A1</t>
  </si>
  <si>
    <t>17</t>
  </si>
  <si>
    <t>20111A1</t>
  </si>
  <si>
    <t>C-1202-0800-18-20110A1</t>
  </si>
  <si>
    <t>18</t>
  </si>
  <si>
    <t>20110A1</t>
  </si>
  <si>
    <t>C-1203-0800-4-20110A2</t>
  </si>
  <si>
    <t>1203</t>
  </si>
  <si>
    <t>4</t>
  </si>
  <si>
    <t>20110A2</t>
  </si>
  <si>
    <t>1204</t>
  </si>
  <si>
    <t>C-1207-0800-9-20112B1</t>
  </si>
  <si>
    <t>1207</t>
  </si>
  <si>
    <t>9</t>
  </si>
  <si>
    <t>20112B1</t>
  </si>
  <si>
    <t>C-1207-0800-9-20112D1</t>
  </si>
  <si>
    <t>20112D1</t>
  </si>
  <si>
    <t>C-1207-0800-9-20112E1</t>
  </si>
  <si>
    <t>20112E1</t>
  </si>
  <si>
    <t>1299</t>
  </si>
  <si>
    <t>7</t>
  </si>
  <si>
    <t>C-1299-0800-8-20110C2</t>
  </si>
  <si>
    <t>8</t>
  </si>
  <si>
    <t>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</si>
  <si>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</si>
  <si>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</si>
  <si>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</si>
  <si>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</si>
  <si>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</si>
  <si>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</si>
  <si>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</si>
  <si>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</si>
  <si>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</si>
  <si>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</si>
  <si>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</si>
  <si>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</si>
  <si>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014</t>
  </si>
  <si>
    <t>21</t>
  </si>
  <si>
    <t>C-1204-0800-3-10306A</t>
  </si>
  <si>
    <t>3</t>
  </si>
  <si>
    <t>10306A</t>
  </si>
  <si>
    <t>C-1209-0800-15-10305B</t>
  </si>
  <si>
    <t>1209</t>
  </si>
  <si>
    <t>10305B</t>
  </si>
  <si>
    <t>C-1209-0800-17-53105B</t>
  </si>
  <si>
    <t>53105B</t>
  </si>
  <si>
    <t>C-1299-0800-8-10305C</t>
  </si>
  <si>
    <t>10305C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</si>
  <si>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</si>
  <si>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</si>
  <si>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</si>
  <si>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</si>
  <si>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</si>
  <si>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</si>
  <si>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</si>
  <si>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</si>
  <si>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</si>
  <si>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</si>
  <si>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</si>
  <si>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</si>
  <si>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</si>
  <si>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</si>
  <si>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</si>
  <si>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</si>
  <si>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</si>
  <si>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</si>
  <si>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</si>
  <si>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</si>
  <si>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</si>
  <si>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</si>
  <si>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</si>
  <si>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1206</t>
  </si>
  <si>
    <t>20112A</t>
  </si>
  <si>
    <t>12</t>
  </si>
  <si>
    <t>20112C</t>
  </si>
  <si>
    <t>6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</si>
  <si>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</si>
  <si>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</si>
  <si>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</si>
  <si>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</si>
  <si>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</si>
  <si>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</si>
  <si>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</si>
  <si>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</si>
  <si>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</si>
  <si>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</si>
  <si>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</si>
  <si>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</si>
  <si>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</si>
  <si>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</si>
  <si>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</si>
  <si>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</si>
  <si>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</si>
  <si>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</si>
  <si>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</si>
  <si>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</si>
  <si>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</si>
  <si>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</si>
  <si>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</si>
  <si>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</si>
  <si>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</si>
  <si>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</si>
  <si>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</si>
  <si>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</si>
  <si>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</si>
  <si>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</si>
  <si>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</si>
  <si>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</si>
  <si>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</si>
  <si>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</si>
  <si>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</si>
  <si>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</si>
  <si>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A-03-03-01-065</t>
  </si>
  <si>
    <t>065</t>
  </si>
  <si>
    <t>APOYO A LAS DISPOSICIONES PARA GARANTIZAR EL PLENO EJERCICIO DE LOS DERECHOS DE LAS PERSONAS CON DISCAPACIDAD. LEY 1618 DE 2013</t>
  </si>
  <si>
    <t>2. SEGURIDAD HUMANA Y JUSTICIA SOCIAL / A. POLÍTICA DE ESTADO DE TRANSFORMACIÓN DIGITAL DE LA JUSTICIA DE MEDIANO Y LARGO PLAZO - ACCESO EFECTIVO A LA JUSTICIA</t>
  </si>
  <si>
    <t>2. SEGURIDAD HUMANA Y JUSTICIA SOCIAL / A. PRESTACIÓN EFECTIVA DE JUSTICIA CON ENFOQUE DIFERENCIAL Y MÉTODOS DE RESOLUCIÓN DE CONFLICTOS - ACCESO EFECTIVO A LA JUSTICIA</t>
  </si>
  <si>
    <t>2. SEGURIDAD HUMANA Y JUSTICIA SOCIAL / B. JUSTICIA RESTAURATIVA PARA LA RECOMPOSICIÓN DE LOS LAZOS SOCIALES - ACCESO EFECTIVO A LA JUSTICIA</t>
  </si>
  <si>
    <t>2. SEGURIDAD HUMANA Y JUSTICIA SOCIAL / D. ROBUSTECIMIENTO DE LA ALTERNATIVIDAD PENAL, TRATAMIENTO DIFERENCIADO Y PREVENCIÓN DEL DELITO - ACCESO EFECTIVO A LA JUSTICIA</t>
  </si>
  <si>
    <t>2. SEGURIDAD HUMANA Y JUSTICIA SOCIAL / E. DE UN ENFOQUE REACTIVO DE LA POLÍTICA CRIMINAL Y PENITENCIARIA A UNO SUSTENTADO EN EVIDENCIA EMPÍRICA - ACCESO EFECTIVO A LA JUSTICIA</t>
  </si>
  <si>
    <t>2. SEGURIDAD HUMANA Y JUSTICIA SOCIAL / C. RENOVACIÓN DE LA ARQUITECTURA INSTITUCIONAL DEL SISTEMA DE JUSTICIA - FORTALECIMIENTO DE LA GOBERNANZA E INSTITUCIONALIDAD</t>
  </si>
  <si>
    <t>1. ORDENAMIENTO DEL TERRITORIO ALREDEDOR DEL AGUA Y JUSTICIA AMBIENTAL / A. ACCESO Y FORMALIZACIÓN DE LA PROPIEDAD</t>
  </si>
  <si>
    <t>1. ORDENAMIENTO DEL TERRITORIO ALREDEDOR DEL AGUA Y JUSTICIA AMBIENTAL / B. ACTUALIZACIÓN CATASTRAL MULTIPROPÓSITO</t>
  </si>
  <si>
    <t>5. CONVERGENCIA REGIONAL / B. ENTIDADES PÚBLICAS TERRITORIALES Y NACIONALES FORTALECIDAS</t>
  </si>
  <si>
    <t>1. ORDENAMIENTO DEL TERRITORIO ALREDEDOR DEL AGUA Y JUSTICIA AMBIENTAL / C. SISTEMA DE ADMINISTRACIÓN DEL TERRITORIO (SAT)</t>
  </si>
  <si>
    <t>2. SEGURIDAD HUMANA Y JUSTICIA SOCIAL / A. TRATAMIENTO PENITENCIARIO, RESOCIALIZACIÓN Y NO REINCIDENCIA PARA UN PROYECTO DE VIDA DIGNO</t>
  </si>
  <si>
    <t>2. SEGURIDAD HUMANA Y JUSTICIA SOCIAL / C. ATENCIÓN A LA POBLACIÓN CONDENADA, SINDICADA Y POSPENADA EN LOS TERRITORIOS</t>
  </si>
  <si>
    <t>2. SEGURIDAD HUMANA Y JUSTICIA SOCIAL / E. SISTEMA NACIONAL DE DEFENSA JURÍDICA DEL ESTADO</t>
  </si>
  <si>
    <t>C-1201-0800-3-20110C</t>
  </si>
  <si>
    <t>20110C</t>
  </si>
  <si>
    <t>2. SEGURIDAD HUMANA Y JUSTICIA SOCIAL / C. RENOVACIÓN DE LA ARQUITECTURA INSTITUCIONAL DEL SISTEMA DE JUSTICIA</t>
  </si>
  <si>
    <t>C-1202-0800-19-20110C</t>
  </si>
  <si>
    <t>19</t>
  </si>
  <si>
    <t>C-1202-0800-20-20111D1</t>
  </si>
  <si>
    <t>2. SEGURIDAD HUMANA Y JUSTICIA SOCIAL / D1. CAPACIDADES Y LA OFERTA DEL SISTEMA DE JUSTICIA - ACCESO EFECTIVO A LA JUSTICIA</t>
  </si>
  <si>
    <t>C-1202-0800-21-20110B1</t>
  </si>
  <si>
    <t>2. SEGURIDAD HUMANA Y JUSTICIA SOCIAL / B1. JURISDICCIÓN ESPECIAL INDÍGENA, JUSTICIAS PROPIAS Y COMUNITARIA, Y DESARROLLO DE JUSTICIA AMBIENTAL - ACCESO EFECTIVO A LA JUSTICIA</t>
  </si>
  <si>
    <t>C-1202-0800-22-20110B</t>
  </si>
  <si>
    <t>22</t>
  </si>
  <si>
    <t>20110B</t>
  </si>
  <si>
    <t>2. SEGURIDAD HUMANA Y JUSTICIA SOCIAL / B. JURISDICCIÓN ESPECIAL INDÍGENA, JUSTICIAS PROPIAS Y COMUNITARIA, Y DESARROLLO DE JUSTICIA AMBIENTAL</t>
  </si>
  <si>
    <t>C-1204-0800-6-20113B</t>
  </si>
  <si>
    <t>20113B</t>
  </si>
  <si>
    <t>2. SEGURIDAD HUMANA Y JUSTICIA SOCIAL / B. OFERTA INSTITUCIONAL Y DE LOS MECANISMOS DE JUSTICIA TRANSICIONAL</t>
  </si>
  <si>
    <t>C-1207-0800-11-20112A</t>
  </si>
  <si>
    <t>C-1207-0800-11-20112C</t>
  </si>
  <si>
    <t>C-1207-0800-11-20112E</t>
  </si>
  <si>
    <t>20112E</t>
  </si>
  <si>
    <t>2. SEGURIDAD HUMANA Y JUSTICIA SOCIAL / E. DE UN ENFOQUE REACTIVO DE LA POLÍTICA CRIMINAL Y PENITENCIARIA A UNO SUSTENTADO EN EVIDENCIA EMPÍRICA</t>
  </si>
  <si>
    <t>C-1299-0800-10-20110A</t>
  </si>
  <si>
    <t>20110A</t>
  </si>
  <si>
    <t>2. SEGURIDAD HUMANA Y JUSTICIA SOCIAL / A. PRESTACIÓN EFECTIVA DE JUSTICIA CON ENFOQUE DIFERENCIAL Y MÉTODOS DE RESOLUCIÓN DE CONFLICTOS</t>
  </si>
  <si>
    <t>C-1206-0800-11-40020112</t>
  </si>
  <si>
    <t>40020112</t>
  </si>
  <si>
    <t>4. TRANSFORMACIÓN PRODUCTIVA, INTERNACIONALIZACIÓN Y ACCIÓN CLÍMATICA / 12. HUMANIZACIÓN DE LA POLÍTICA CRIMINAL Y SUPERACIÓN DEL ESTADO DE COSAS INCONSTITUCIONAL EN MATERIA PENITENCIARIA Y CARCELARIA</t>
  </si>
  <si>
    <t>C-1206-0800-12-40020112</t>
  </si>
  <si>
    <t>C-1299-0800-7-40020112</t>
  </si>
  <si>
    <t>A-03-04-02-004</t>
  </si>
  <si>
    <t>004</t>
  </si>
  <si>
    <t>BONOS PENSIONALES (DE PENSIONES)</t>
  </si>
  <si>
    <t>Enero-Agosto</t>
  </si>
  <si>
    <t>Ejecución Presupuestal a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</si>
</sst>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5" formatCode="[$-1240A]&quot;$&quot;\ #,##0.00;\-&quot;$&quot;\ #,##0.00"/>
    <numFmt numFmtId="166" formatCode="_-&quot;$&quot;* #,##0_-;\-&quot;$&quot;* #,##0_-;_-&quot;$&quot;* &quot;-&quot;_-;_-@_-"/>
    <numFmt numFmtId="167" formatCode="_(&quot;$&quot;\ * #,##0.00_);_(&quot;$&quot;\ * \(#,##0.00\);_(&quot;$&quot;\ 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4"/>
      <name val="Century Gothic"/>
      <family val="2"/>
    </font>
    <font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entury Gothic"/>
      <family val="2"/>
    </font>
    <font>
      <sz val="1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0" fillId="3" borderId="0" xfId="0" applyFill="1"/>
    <xf numFmtId="0" fontId="7" fillId="0" borderId="0" xfId="2" applyFont="1"/>
    <xf numFmtId="10" fontId="0" fillId="0" borderId="0" xfId="1" applyNumberFormat="1" applyFont="1"/>
    <xf numFmtId="0" fontId="9" fillId="0" borderId="0" xfId="0" applyFont="1"/>
    <xf numFmtId="4" fontId="0" fillId="0" borderId="0" xfId="0" applyNumberFormat="1"/>
    <xf numFmtId="0" fontId="5" fillId="5" borderId="0" xfId="2" applyFont="1" applyFill="1"/>
    <xf numFmtId="4" fontId="5" fillId="5" borderId="0" xfId="2" applyNumberFormat="1" applyFont="1" applyFill="1"/>
    <xf numFmtId="10" fontId="5" fillId="5" borderId="0" xfId="2" applyNumberFormat="1" applyFont="1" applyFill="1" applyAlignment="1">
      <alignment horizontal="center"/>
    </xf>
    <xf numFmtId="0" fontId="6" fillId="4" borderId="0" xfId="2" applyFont="1" applyFill="1"/>
    <xf numFmtId="4" fontId="6" fillId="4" borderId="0" xfId="2" applyNumberFormat="1" applyFont="1" applyFill="1"/>
    <xf numFmtId="10" fontId="6" fillId="4" borderId="0" xfId="2" applyNumberFormat="1" applyFont="1" applyFill="1" applyAlignment="1">
      <alignment horizontal="center"/>
    </xf>
    <xf numFmtId="0" fontId="5" fillId="0" borderId="0" xfId="2" applyFont="1"/>
    <xf numFmtId="4" fontId="5" fillId="0" borderId="0" xfId="2" applyNumberFormat="1" applyFont="1"/>
    <xf numFmtId="10" fontId="5" fillId="0" borderId="0" xfId="2" applyNumberFormat="1" applyFont="1" applyAlignment="1">
      <alignment horizontal="center"/>
    </xf>
    <xf numFmtId="0" fontId="5" fillId="5" borderId="7" xfId="2" applyFont="1" applyFill="1" applyBorder="1" applyAlignment="1">
      <alignment horizontal="left" vertical="center" wrapText="1"/>
    </xf>
    <xf numFmtId="4" fontId="5" fillId="5" borderId="5" xfId="2" applyNumberFormat="1" applyFont="1" applyFill="1" applyBorder="1" applyAlignment="1">
      <alignment vertical="center"/>
    </xf>
    <xf numFmtId="10" fontId="5" fillId="5" borderId="5" xfId="2" applyNumberFormat="1" applyFont="1" applyFill="1" applyBorder="1" applyAlignment="1">
      <alignment horizontal="center" vertical="center"/>
    </xf>
    <xf numFmtId="9" fontId="5" fillId="5" borderId="5" xfId="2" applyNumberFormat="1" applyFont="1" applyFill="1" applyBorder="1" applyAlignment="1">
      <alignment horizontal="center" vertical="center"/>
    </xf>
    <xf numFmtId="10" fontId="5" fillId="5" borderId="6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8" xfId="0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left" vertical="center" wrapText="1" readingOrder="1"/>
    </xf>
    <xf numFmtId="0" fontId="12" fillId="0" borderId="8" xfId="0" applyFont="1" applyBorder="1" applyAlignment="1">
      <alignment vertical="center" wrapText="1" readingOrder="1"/>
    </xf>
    <xf numFmtId="165" fontId="12" fillId="0" borderId="8" xfId="0" applyNumberFormat="1" applyFont="1" applyBorder="1" applyAlignment="1">
      <alignment horizontal="right" vertical="center" wrapText="1" readingOrder="1"/>
    </xf>
    <xf numFmtId="0" fontId="13" fillId="0" borderId="8" xfId="0" applyFont="1" applyBorder="1" applyAlignment="1">
      <alignment horizontal="right" vertical="center" wrapText="1" readingOrder="1"/>
    </xf>
    <xf numFmtId="4" fontId="14" fillId="4" borderId="0" xfId="2" applyNumberFormat="1" applyFont="1" applyFill="1"/>
    <xf numFmtId="0" fontId="10" fillId="0" borderId="8" xfId="0" applyFont="1" applyBorder="1" applyAlignment="1">
      <alignment horizontal="left" vertical="center" wrapText="1" readingOrder="1"/>
    </xf>
    <xf numFmtId="0" fontId="10" fillId="0" borderId="8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7" fillId="0" borderId="0" xfId="0" applyFont="1"/>
    <xf numFmtId="0" fontId="18" fillId="0" borderId="0" xfId="0" applyFont="1"/>
    <xf numFmtId="0" fontId="8" fillId="0" borderId="0" xfId="0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19" fillId="2" borderId="0" xfId="0" applyFont="1" applyFill="1" applyAlignment="1">
      <alignment horizontal="center"/>
    </xf>
    <xf numFmtId="0" fontId="20" fillId="0" borderId="0" xfId="2" applyFont="1"/>
    <xf numFmtId="0" fontId="19" fillId="2" borderId="0" xfId="0" applyFont="1" applyFill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3" fontId="20" fillId="0" borderId="5" xfId="2" applyNumberFormat="1" applyFont="1" applyBorder="1" applyAlignment="1">
      <alignment vertical="center"/>
    </xf>
    <xf numFmtId="3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3" fontId="0" fillId="0" borderId="0" xfId="0" applyNumberFormat="1"/>
    <xf numFmtId="0" fontId="5" fillId="0" borderId="0" xfId="0" applyFont="1"/>
    <xf numFmtId="4" fontId="5" fillId="0" borderId="2" xfId="2" applyNumberFormat="1" applyFont="1" applyBorder="1"/>
    <xf numFmtId="4" fontId="20" fillId="0" borderId="2" xfId="2" applyNumberFormat="1" applyFont="1" applyBorder="1"/>
    <xf numFmtId="4" fontId="5" fillId="0" borderId="5" xfId="2" applyNumberFormat="1" applyFont="1" applyBorder="1"/>
    <xf numFmtId="4" fontId="20" fillId="0" borderId="5" xfId="2" applyNumberFormat="1" applyFont="1" applyBorder="1"/>
    <xf numFmtId="0" fontId="5" fillId="0" borderId="7" xfId="2" applyFont="1" applyBorder="1" applyAlignment="1">
      <alignment horizontal="left" vertical="center" wrapText="1"/>
    </xf>
    <xf numFmtId="4" fontId="5" fillId="0" borderId="5" xfId="2" applyNumberFormat="1" applyFont="1" applyBorder="1" applyAlignment="1">
      <alignment vertical="center"/>
    </xf>
    <xf numFmtId="10" fontId="5" fillId="0" borderId="5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3" fontId="5" fillId="5" borderId="0" xfId="2" applyNumberFormat="1" applyFont="1" applyFill="1" applyAlignment="1">
      <alignment vertical="center"/>
    </xf>
    <xf numFmtId="10" fontId="5" fillId="5" borderId="0" xfId="2" applyNumberFormat="1" applyFont="1" applyFill="1" applyAlignment="1">
      <alignment horizontal="center" vertical="center"/>
    </xf>
    <xf numFmtId="3" fontId="20" fillId="0" borderId="2" xfId="2" applyNumberFormat="1" applyFont="1" applyBorder="1" applyAlignment="1">
      <alignment vertical="center"/>
    </xf>
    <xf numFmtId="3" fontId="5" fillId="0" borderId="2" xfId="2" applyNumberFormat="1" applyFont="1" applyBorder="1" applyAlignment="1">
      <alignment vertical="center"/>
    </xf>
    <xf numFmtId="4" fontId="5" fillId="5" borderId="5" xfId="2" applyNumberFormat="1" applyFont="1" applyFill="1" applyBorder="1" applyAlignment="1">
      <alignment horizontal="right" vertical="center"/>
    </xf>
    <xf numFmtId="10" fontId="5" fillId="5" borderId="5" xfId="2" applyNumberFormat="1" applyFont="1" applyFill="1" applyBorder="1" applyAlignment="1">
      <alignment horizontal="right" vertical="center"/>
    </xf>
    <xf numFmtId="3" fontId="5" fillId="5" borderId="5" xfId="2" applyNumberFormat="1" applyFont="1" applyFill="1" applyBorder="1" applyAlignment="1">
      <alignment horizontal="right" vertical="center"/>
    </xf>
    <xf numFmtId="9" fontId="5" fillId="5" borderId="5" xfId="2" applyNumberFormat="1" applyFont="1" applyFill="1" applyBorder="1" applyAlignment="1">
      <alignment horizontal="right" vertical="center"/>
    </xf>
    <xf numFmtId="10" fontId="5" fillId="5" borderId="6" xfId="2" applyNumberFormat="1" applyFont="1" applyFill="1" applyBorder="1" applyAlignment="1">
      <alignment horizontal="right" vertical="center"/>
    </xf>
    <xf numFmtId="3" fontId="5" fillId="5" borderId="0" xfId="2" applyNumberFormat="1" applyFont="1" applyFill="1" applyAlignment="1">
      <alignment horizontal="right" vertical="center"/>
    </xf>
    <xf numFmtId="10" fontId="5" fillId="5" borderId="0" xfId="2" applyNumberFormat="1" applyFont="1" applyFill="1" applyAlignment="1">
      <alignment horizontal="right" vertical="center"/>
    </xf>
    <xf numFmtId="3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3" fontId="6" fillId="4" borderId="0" xfId="2" applyNumberFormat="1" applyFont="1" applyFill="1" applyAlignment="1">
      <alignment horizontal="right" vertical="center"/>
    </xf>
    <xf numFmtId="10" fontId="6" fillId="4" borderId="0" xfId="2" applyNumberFormat="1" applyFont="1" applyFill="1" applyAlignment="1">
      <alignment horizontal="right" vertical="center"/>
    </xf>
  </cellXfs>
  <cellStyles count="50">
    <cellStyle name="Millares [0] 2" xfId="23" xr:uid="{AD2662DB-04AD-42C0-90DF-A95C1AFFA763}"/>
    <cellStyle name="Millares [0] 3" xfId="27" xr:uid="{BE58B858-BD83-4D0F-9119-CA29AA2B359C}"/>
    <cellStyle name="Millares [0] 3 2" xfId="34" xr:uid="{32DAB3FF-5F50-4A1C-AC94-046648FE32BD}"/>
    <cellStyle name="Millares [0] 4" xfId="17" xr:uid="{2F6D868D-438B-4F30-ABB7-BDAD1AE15F98}"/>
    <cellStyle name="Millares 2" xfId="29" xr:uid="{6E7547DE-3257-42E1-8EB7-99F9348D36FC}"/>
    <cellStyle name="Millares 2 2" xfId="30" xr:uid="{97864957-9758-4473-A835-3DAB1383FEDB}"/>
    <cellStyle name="Millares 3" xfId="31" xr:uid="{1202996B-82D8-4534-8A71-AF043AB1DDE2}"/>
    <cellStyle name="Millares 4" xfId="39" xr:uid="{65D16B64-47B6-46C2-805E-FAC3AFB630F4}"/>
    <cellStyle name="Millares 4 2" xfId="41" xr:uid="{15D577A8-B8CA-499F-97FF-B9EC25A9BD86}"/>
    <cellStyle name="Millares 4 3" xfId="43" xr:uid="{C4F7D918-EACF-4404-884B-5ABE53023B04}"/>
    <cellStyle name="Millares 4 4" xfId="45" xr:uid="{F153D981-A340-4E0A-89F4-2BBC8AD8477D}"/>
    <cellStyle name="Millares 4 5" xfId="47" xr:uid="{5280F5DE-4CAD-4582-AB20-F96F7D8C9D03}"/>
    <cellStyle name="Millares 4 6" xfId="49" xr:uid="{E5AF5792-3ABB-4B56-B2BC-D0198758A753}"/>
    <cellStyle name="Millares 5" xfId="3" xr:uid="{949ABE0D-4A4B-4CB4-9A98-021E105B9B0D}"/>
    <cellStyle name="Moneda [0] 2" xfId="11" xr:uid="{EFC1B92C-6C7F-473C-A550-7C82AFB58574}"/>
    <cellStyle name="Moneda [0] 3" xfId="24" xr:uid="{D5BC75B0-C896-4586-8929-7B519362CD0E}"/>
    <cellStyle name="Moneda 2" xfId="28" xr:uid="{4E5E80E6-B944-4A55-B031-3252081D5C5B}"/>
    <cellStyle name="Moneda 3" xfId="32" xr:uid="{21DD8F69-19FD-49AD-A33B-F8DFC2938EEA}"/>
    <cellStyle name="Normal" xfId="0" builtinId="0"/>
    <cellStyle name="Normal 2" xfId="2" xr:uid="{00000000-0005-0000-0000-000001000000}"/>
    <cellStyle name="Normal 2 2" xfId="8" xr:uid="{35339628-9C5F-470C-8853-9E5CD15E5C73}"/>
    <cellStyle name="Normal 2 2 2" xfId="12" xr:uid="{50FA16AB-2C9C-4AA5-9A96-4CA33F9C2E23}"/>
    <cellStyle name="Normal 2 2 3" xfId="15" xr:uid="{966054CD-5A1D-4ACF-87C5-F00C2F9A39AB}"/>
    <cellStyle name="Normal 2 2 3 2" xfId="35" xr:uid="{DA8D4C27-E91F-4ADB-A4D6-BF5D063DE694}"/>
    <cellStyle name="Normal 2 2 4" xfId="16" xr:uid="{DCAE5CA6-E5F1-49AC-838D-D5DD9E2A54B1}"/>
    <cellStyle name="Normal 2 2 4 2" xfId="36" xr:uid="{AA495D63-745C-4850-873E-A3C557FD5661}"/>
    <cellStyle name="Normal 2 2 5" xfId="19" xr:uid="{07971CA6-DD6E-4E19-984A-F79CF2171B9B}"/>
    <cellStyle name="Normal 2 3" xfId="10" xr:uid="{C0BEDCD0-2DB8-44B7-A0C8-B96730E43CBD}"/>
    <cellStyle name="Normal 2 4" xfId="4" xr:uid="{59C56D2E-4C9F-450B-8885-DD9C8B29E994}"/>
    <cellStyle name="Normal 3" xfId="5" xr:uid="{EFFBFD9A-DF49-4B9D-A194-0E66A0E0C4B2}"/>
    <cellStyle name="Normal 4" xfId="6" xr:uid="{46135E4A-3365-4F13-BB51-B5BD878ADE83}"/>
    <cellStyle name="Normal 4 2" xfId="9" xr:uid="{FEBCBC7B-EAF0-4485-A1A9-F3F6787D0E3F}"/>
    <cellStyle name="Normal 4 2 2" xfId="13" xr:uid="{9CB84E69-93ED-40DD-8DF2-C0A90C802AE3}"/>
    <cellStyle name="Normal 5" xfId="18" xr:uid="{6258360E-F7A1-42B0-BFC0-812E71228878}"/>
    <cellStyle name="Normal 6" xfId="25" xr:uid="{9336D67B-A193-404E-9E34-D396D9B852A3}"/>
    <cellStyle name="Normal 6 2" xfId="33" xr:uid="{0CF5674F-2259-44CF-939B-F2F8C05D4B84}"/>
    <cellStyle name="Normal 6 3" xfId="37" xr:uid="{BB10C7CF-BF66-40DA-A0D4-A7F29A65BD7B}"/>
    <cellStyle name="Normal 6 3 2" xfId="40" xr:uid="{B5403B21-7574-48ED-9541-069B1E5C96D2}"/>
    <cellStyle name="Normal 6 3 3" xfId="42" xr:uid="{D0F3C585-172F-492A-A23C-4C90C4DCA600}"/>
    <cellStyle name="Normal 6 3 4" xfId="44" xr:uid="{DE96E19B-A5C2-4691-83E7-D3A02D55206F}"/>
    <cellStyle name="Normal 6 3 5" xfId="46" xr:uid="{AC3E5E95-1883-41FC-AC74-DE18A060688A}"/>
    <cellStyle name="Normal 6 3 6" xfId="48" xr:uid="{78731C3E-63E4-4BB2-80B0-69FCAC5EC8A5}"/>
    <cellStyle name="Porcentaje" xfId="1" builtinId="5"/>
    <cellStyle name="Porcentaje 2" xfId="7" xr:uid="{30835008-F065-48CD-8852-5B07C9CE9397}"/>
    <cellStyle name="Porcentaje 2 2" xfId="21" xr:uid="{30D941E3-4EB7-4601-BD9E-B8A6BFDD4587}"/>
    <cellStyle name="Porcentaje 2 2 2" xfId="38" xr:uid="{6902AF12-D0C2-4068-9959-12D6DD2AD9CE}"/>
    <cellStyle name="Porcentaje 3" xfId="22" xr:uid="{B2DEA48C-5BB3-4F11-8573-806ED655823D}"/>
    <cellStyle name="Porcentaje 4" xfId="26" xr:uid="{B21C8D79-7DEB-42D5-A720-1243BBAF0BAA}"/>
    <cellStyle name="Porcentaje 5" xfId="14" xr:uid="{C5F3E2DB-A44F-4EB5-8969-0329C5060AAE}"/>
    <cellStyle name="Porcentaje 7" xfId="20" xr:uid="{968FC4BE-E2D1-4055-B202-02A3336BD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9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C9" sqref="C9"/>
    </sheetView>
  </sheetViews>
  <sheetFormatPr baseColWidth="10" defaultColWidth="11.5703125" defaultRowHeight="15" x14ac:dyDescent="0.25"/>
  <cols>
    <col min="1" max="1" width="13.42578125" style="22" customWidth="1"/>
    <col min="2" max="2" width="26.85546875" style="22" customWidth="1"/>
    <col min="3" max="3" width="21.5703125" style="22" customWidth="1"/>
    <col min="4" max="11" width="5.42578125" style="22" customWidth="1"/>
    <col min="12" max="12" width="7" style="22" customWidth="1"/>
    <col min="13" max="13" width="9.7109375" style="22" customWidth="1"/>
    <col min="14" max="14" width="8.140625" style="22" customWidth="1"/>
    <col min="15" max="15" width="9.7109375" style="22" customWidth="1"/>
    <col min="16" max="16" width="27.7109375" style="22" customWidth="1"/>
    <col min="17" max="27" width="18.85546875" style="22" customWidth="1"/>
    <col min="28" max="28" width="0" style="22" hidden="1" customWidth="1"/>
    <col min="29" max="29" width="6.42578125" style="22" customWidth="1"/>
    <col min="30" max="16384" width="11.5703125" style="22"/>
  </cols>
  <sheetData>
    <row r="1" spans="1:27" x14ac:dyDescent="0.25">
      <c r="A1" s="30" t="s">
        <v>0</v>
      </c>
      <c r="B1" s="30">
        <v>2025</v>
      </c>
      <c r="C1" s="31" t="s">
        <v>1</v>
      </c>
      <c r="D1" s="31" t="s">
        <v>1</v>
      </c>
      <c r="E1" s="31" t="s">
        <v>1</v>
      </c>
      <c r="F1" s="31" t="s">
        <v>1</v>
      </c>
      <c r="G1" s="31" t="s">
        <v>1</v>
      </c>
      <c r="H1" s="31" t="s">
        <v>1</v>
      </c>
      <c r="I1" s="31" t="s">
        <v>1</v>
      </c>
      <c r="J1" s="31" t="s">
        <v>1</v>
      </c>
      <c r="K1" s="31" t="s">
        <v>1</v>
      </c>
      <c r="L1" s="31" t="s">
        <v>1</v>
      </c>
      <c r="M1" s="31" t="s">
        <v>1</v>
      </c>
      <c r="N1" s="31" t="s">
        <v>1</v>
      </c>
      <c r="O1" s="31" t="s">
        <v>1</v>
      </c>
      <c r="P1" s="31" t="s">
        <v>1</v>
      </c>
      <c r="Q1" s="31" t="s">
        <v>1</v>
      </c>
      <c r="R1" s="31" t="s">
        <v>1</v>
      </c>
      <c r="S1" s="31" t="s">
        <v>1</v>
      </c>
      <c r="T1" s="31" t="s">
        <v>1</v>
      </c>
      <c r="U1" s="31" t="s">
        <v>1</v>
      </c>
      <c r="V1" s="31" t="s">
        <v>1</v>
      </c>
      <c r="W1" s="31" t="s">
        <v>1</v>
      </c>
      <c r="X1" s="31" t="s">
        <v>1</v>
      </c>
      <c r="Y1" s="31" t="s">
        <v>1</v>
      </c>
      <c r="Z1" s="31" t="s">
        <v>1</v>
      </c>
      <c r="AA1" s="31" t="s">
        <v>1</v>
      </c>
    </row>
    <row r="2" spans="1:27" x14ac:dyDescent="0.25">
      <c r="A2" s="30" t="s">
        <v>2</v>
      </c>
      <c r="B2" s="30" t="s">
        <v>3</v>
      </c>
      <c r="C2" s="31" t="s">
        <v>1</v>
      </c>
      <c r="D2" s="31" t="s">
        <v>1</v>
      </c>
      <c r="E2" s="31" t="s">
        <v>1</v>
      </c>
      <c r="F2" s="31" t="s">
        <v>1</v>
      </c>
      <c r="G2" s="31" t="s">
        <v>1</v>
      </c>
      <c r="H2" s="31" t="s">
        <v>1</v>
      </c>
      <c r="I2" s="31" t="s">
        <v>1</v>
      </c>
      <c r="J2" s="31" t="s">
        <v>1</v>
      </c>
      <c r="K2" s="31" t="s">
        <v>1</v>
      </c>
      <c r="L2" s="31" t="s">
        <v>1</v>
      </c>
      <c r="M2" s="31" t="s">
        <v>1</v>
      </c>
      <c r="N2" s="31" t="s">
        <v>1</v>
      </c>
      <c r="O2" s="31" t="s">
        <v>1</v>
      </c>
      <c r="P2" s="31" t="s">
        <v>1</v>
      </c>
      <c r="Q2" s="31" t="s">
        <v>1</v>
      </c>
      <c r="R2" s="31" t="s">
        <v>1</v>
      </c>
      <c r="S2" s="31" t="s">
        <v>1</v>
      </c>
      <c r="T2" s="31" t="s">
        <v>1</v>
      </c>
      <c r="U2" s="31" t="s">
        <v>1</v>
      </c>
      <c r="V2" s="31" t="s">
        <v>1</v>
      </c>
      <c r="W2" s="31" t="s">
        <v>1</v>
      </c>
      <c r="X2" s="31" t="s">
        <v>1</v>
      </c>
      <c r="Y2" s="31" t="s">
        <v>1</v>
      </c>
      <c r="Z2" s="31" t="s">
        <v>1</v>
      </c>
      <c r="AA2" s="31" t="s">
        <v>1</v>
      </c>
    </row>
    <row r="3" spans="1:27" x14ac:dyDescent="0.25">
      <c r="A3" s="30" t="s">
        <v>4</v>
      </c>
      <c r="B3" s="30" t="s">
        <v>248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  <c r="R3" s="31" t="s">
        <v>1</v>
      </c>
      <c r="S3" s="31" t="s">
        <v>1</v>
      </c>
      <c r="T3" s="31" t="s">
        <v>1</v>
      </c>
      <c r="U3" s="31" t="s">
        <v>1</v>
      </c>
      <c r="V3" s="31" t="s">
        <v>1</v>
      </c>
      <c r="W3" s="31" t="s">
        <v>1</v>
      </c>
      <c r="X3" s="31" t="s">
        <v>1</v>
      </c>
      <c r="Y3" s="31" t="s">
        <v>1</v>
      </c>
      <c r="Z3" s="31" t="s">
        <v>1</v>
      </c>
      <c r="AA3" s="31" t="s">
        <v>1</v>
      </c>
    </row>
    <row r="4" spans="1:27" ht="24" x14ac:dyDescent="0.25">
      <c r="A4" s="30" t="s">
        <v>5</v>
      </c>
      <c r="B4" s="30" t="s">
        <v>6</v>
      </c>
      <c r="C4" s="30" t="s">
        <v>7</v>
      </c>
      <c r="D4" s="30" t="s">
        <v>8</v>
      </c>
      <c r="E4" s="30" t="s">
        <v>9</v>
      </c>
      <c r="F4" s="30" t="s">
        <v>10</v>
      </c>
      <c r="G4" s="30" t="s">
        <v>11</v>
      </c>
      <c r="H4" s="30" t="s">
        <v>12</v>
      </c>
      <c r="I4" s="30" t="s">
        <v>13</v>
      </c>
      <c r="J4" s="30" t="s">
        <v>14</v>
      </c>
      <c r="K4" s="30" t="s">
        <v>15</v>
      </c>
      <c r="L4" s="30" t="s">
        <v>16</v>
      </c>
      <c r="M4" s="30" t="s">
        <v>17</v>
      </c>
      <c r="N4" s="30" t="s">
        <v>18</v>
      </c>
      <c r="O4" s="30" t="s">
        <v>19</v>
      </c>
      <c r="P4" s="30" t="s">
        <v>20</v>
      </c>
      <c r="Q4" s="30" t="s">
        <v>21</v>
      </c>
      <c r="R4" s="30" t="s">
        <v>22</v>
      </c>
      <c r="S4" s="30" t="s">
        <v>23</v>
      </c>
      <c r="T4" s="30" t="s">
        <v>24</v>
      </c>
      <c r="U4" s="30" t="s">
        <v>25</v>
      </c>
      <c r="V4" s="30" t="s">
        <v>26</v>
      </c>
      <c r="W4" s="30" t="s">
        <v>27</v>
      </c>
      <c r="X4" s="30" t="s">
        <v>28</v>
      </c>
      <c r="Y4" s="30" t="s">
        <v>29</v>
      </c>
      <c r="Z4" s="30" t="s">
        <v>30</v>
      </c>
      <c r="AA4" s="30" t="s">
        <v>31</v>
      </c>
    </row>
    <row r="5" spans="1:27" ht="22.5" x14ac:dyDescent="0.25">
      <c r="A5" s="23" t="s">
        <v>32</v>
      </c>
      <c r="B5" s="24" t="s">
        <v>33</v>
      </c>
      <c r="C5" s="25" t="s">
        <v>34</v>
      </c>
      <c r="D5" s="23" t="s">
        <v>35</v>
      </c>
      <c r="E5" s="23" t="s">
        <v>36</v>
      </c>
      <c r="F5" s="23" t="s">
        <v>36</v>
      </c>
      <c r="G5" s="23" t="s">
        <v>36</v>
      </c>
      <c r="H5" s="23"/>
      <c r="I5" s="23"/>
      <c r="J5" s="23"/>
      <c r="K5" s="23"/>
      <c r="L5" s="23"/>
      <c r="M5" s="23" t="s">
        <v>37</v>
      </c>
      <c r="N5" s="23" t="s">
        <v>38</v>
      </c>
      <c r="O5" s="23" t="s">
        <v>39</v>
      </c>
      <c r="P5" s="24" t="s">
        <v>40</v>
      </c>
      <c r="Q5" s="26">
        <v>32385000000</v>
      </c>
      <c r="R5" s="26">
        <v>0</v>
      </c>
      <c r="S5" s="26">
        <v>0</v>
      </c>
      <c r="T5" s="26">
        <v>32385000000</v>
      </c>
      <c r="U5" s="26">
        <v>0</v>
      </c>
      <c r="V5" s="26">
        <v>32385000000</v>
      </c>
      <c r="W5" s="26">
        <v>0</v>
      </c>
      <c r="X5" s="26">
        <v>18843680278</v>
      </c>
      <c r="Y5" s="26">
        <v>18801327975</v>
      </c>
      <c r="Z5" s="26">
        <v>18801327975</v>
      </c>
      <c r="AA5" s="26">
        <v>18801327975</v>
      </c>
    </row>
    <row r="6" spans="1:27" ht="22.5" x14ac:dyDescent="0.25">
      <c r="A6" s="23" t="s">
        <v>32</v>
      </c>
      <c r="B6" s="24" t="s">
        <v>33</v>
      </c>
      <c r="C6" s="25" t="s">
        <v>41</v>
      </c>
      <c r="D6" s="23" t="s">
        <v>35</v>
      </c>
      <c r="E6" s="23" t="s">
        <v>36</v>
      </c>
      <c r="F6" s="23" t="s">
        <v>36</v>
      </c>
      <c r="G6" s="23" t="s">
        <v>42</v>
      </c>
      <c r="H6" s="23"/>
      <c r="I6" s="23"/>
      <c r="J6" s="23"/>
      <c r="K6" s="23"/>
      <c r="L6" s="23"/>
      <c r="M6" s="23" t="s">
        <v>37</v>
      </c>
      <c r="N6" s="23" t="s">
        <v>38</v>
      </c>
      <c r="O6" s="23" t="s">
        <v>39</v>
      </c>
      <c r="P6" s="24" t="s">
        <v>43</v>
      </c>
      <c r="Q6" s="26">
        <v>11577800000</v>
      </c>
      <c r="R6" s="26">
        <v>0</v>
      </c>
      <c r="S6" s="26">
        <v>0</v>
      </c>
      <c r="T6" s="26">
        <v>11577800000</v>
      </c>
      <c r="U6" s="26">
        <v>0</v>
      </c>
      <c r="V6" s="26">
        <v>11577800000</v>
      </c>
      <c r="W6" s="26">
        <v>0</v>
      </c>
      <c r="X6" s="26">
        <v>7152214933</v>
      </c>
      <c r="Y6" s="26">
        <v>7152214933</v>
      </c>
      <c r="Z6" s="26">
        <v>7152214933</v>
      </c>
      <c r="AA6" s="26">
        <v>7152214933</v>
      </c>
    </row>
    <row r="7" spans="1:27" ht="33.75" x14ac:dyDescent="0.25">
      <c r="A7" s="23" t="s">
        <v>32</v>
      </c>
      <c r="B7" s="24" t="s">
        <v>33</v>
      </c>
      <c r="C7" s="25" t="s">
        <v>44</v>
      </c>
      <c r="D7" s="23" t="s">
        <v>35</v>
      </c>
      <c r="E7" s="23" t="s">
        <v>36</v>
      </c>
      <c r="F7" s="23" t="s">
        <v>36</v>
      </c>
      <c r="G7" s="23" t="s">
        <v>45</v>
      </c>
      <c r="H7" s="23"/>
      <c r="I7" s="23"/>
      <c r="J7" s="23"/>
      <c r="K7" s="23"/>
      <c r="L7" s="23"/>
      <c r="M7" s="23" t="s">
        <v>37</v>
      </c>
      <c r="N7" s="23" t="s">
        <v>38</v>
      </c>
      <c r="O7" s="23" t="s">
        <v>39</v>
      </c>
      <c r="P7" s="24" t="s">
        <v>46</v>
      </c>
      <c r="Q7" s="26">
        <v>4311600000</v>
      </c>
      <c r="R7" s="26">
        <v>0</v>
      </c>
      <c r="S7" s="26">
        <v>0</v>
      </c>
      <c r="T7" s="26">
        <v>4311600000</v>
      </c>
      <c r="U7" s="26">
        <v>0</v>
      </c>
      <c r="V7" s="26">
        <v>4311600000</v>
      </c>
      <c r="W7" s="26">
        <v>0</v>
      </c>
      <c r="X7" s="26">
        <v>3295204662</v>
      </c>
      <c r="Y7" s="26">
        <v>3258735864</v>
      </c>
      <c r="Z7" s="26">
        <v>3258735864</v>
      </c>
      <c r="AA7" s="26">
        <v>3258735864</v>
      </c>
    </row>
    <row r="8" spans="1:27" ht="33.75" x14ac:dyDescent="0.25">
      <c r="A8" s="23" t="s">
        <v>32</v>
      </c>
      <c r="B8" s="24" t="s">
        <v>33</v>
      </c>
      <c r="C8" s="25" t="s">
        <v>116</v>
      </c>
      <c r="D8" s="23" t="s">
        <v>35</v>
      </c>
      <c r="E8" s="23" t="s">
        <v>36</v>
      </c>
      <c r="F8" s="23" t="s">
        <v>36</v>
      </c>
      <c r="G8" s="23" t="s">
        <v>48</v>
      </c>
      <c r="H8" s="23"/>
      <c r="I8" s="23"/>
      <c r="J8" s="23"/>
      <c r="K8" s="23"/>
      <c r="L8" s="23"/>
      <c r="M8" s="23" t="s">
        <v>37</v>
      </c>
      <c r="N8" s="23" t="s">
        <v>38</v>
      </c>
      <c r="O8" s="23" t="s">
        <v>39</v>
      </c>
      <c r="P8" s="24" t="s">
        <v>49</v>
      </c>
      <c r="Q8" s="26">
        <v>2222600000</v>
      </c>
      <c r="R8" s="26">
        <v>0</v>
      </c>
      <c r="S8" s="26">
        <v>0</v>
      </c>
      <c r="T8" s="26">
        <v>2222600000</v>
      </c>
      <c r="U8" s="26">
        <v>2222600000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</row>
    <row r="9" spans="1:27" ht="33.75" x14ac:dyDescent="0.25">
      <c r="A9" s="23" t="s">
        <v>32</v>
      </c>
      <c r="B9" s="24" t="s">
        <v>33</v>
      </c>
      <c r="C9" s="25" t="s">
        <v>47</v>
      </c>
      <c r="D9" s="23" t="s">
        <v>35</v>
      </c>
      <c r="E9" s="23" t="s">
        <v>36</v>
      </c>
      <c r="F9" s="23" t="s">
        <v>42</v>
      </c>
      <c r="G9" s="23" t="s">
        <v>48</v>
      </c>
      <c r="H9" s="23"/>
      <c r="I9" s="23"/>
      <c r="J9" s="23"/>
      <c r="K9" s="23"/>
      <c r="L9" s="23"/>
      <c r="M9" s="23" t="s">
        <v>37</v>
      </c>
      <c r="N9" s="23" t="s">
        <v>38</v>
      </c>
      <c r="O9" s="23" t="s">
        <v>39</v>
      </c>
      <c r="P9" s="24" t="s">
        <v>49</v>
      </c>
      <c r="Q9" s="26">
        <v>1175900000</v>
      </c>
      <c r="R9" s="26">
        <v>0</v>
      </c>
      <c r="S9" s="26">
        <v>0</v>
      </c>
      <c r="T9" s="26">
        <v>1175900000</v>
      </c>
      <c r="U9" s="26">
        <v>1175900000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</row>
    <row r="10" spans="1:27" ht="22.5" x14ac:dyDescent="0.25">
      <c r="A10" s="23" t="s">
        <v>32</v>
      </c>
      <c r="B10" s="24" t="s">
        <v>33</v>
      </c>
      <c r="C10" s="25" t="s">
        <v>51</v>
      </c>
      <c r="D10" s="23" t="s">
        <v>35</v>
      </c>
      <c r="E10" s="23" t="s">
        <v>42</v>
      </c>
      <c r="F10" s="23"/>
      <c r="G10" s="23"/>
      <c r="H10" s="23"/>
      <c r="I10" s="23"/>
      <c r="J10" s="23"/>
      <c r="K10" s="23"/>
      <c r="L10" s="23"/>
      <c r="M10" s="23" t="s">
        <v>37</v>
      </c>
      <c r="N10" s="23" t="s">
        <v>38</v>
      </c>
      <c r="O10" s="23" t="s">
        <v>39</v>
      </c>
      <c r="P10" s="24" t="s">
        <v>52</v>
      </c>
      <c r="Q10" s="26">
        <v>30583600000</v>
      </c>
      <c r="R10" s="26">
        <v>0</v>
      </c>
      <c r="S10" s="26">
        <v>0</v>
      </c>
      <c r="T10" s="26">
        <v>30583600000</v>
      </c>
      <c r="U10" s="26">
        <v>0</v>
      </c>
      <c r="V10" s="26">
        <v>29547002580.389999</v>
      </c>
      <c r="W10" s="26">
        <v>1036597419.61</v>
      </c>
      <c r="X10" s="26">
        <v>25284829921.400002</v>
      </c>
      <c r="Y10" s="26">
        <v>14437945985.139999</v>
      </c>
      <c r="Z10" s="26">
        <v>14437945985.139999</v>
      </c>
      <c r="AA10" s="26">
        <v>14437945985.139999</v>
      </c>
    </row>
    <row r="11" spans="1:27" ht="22.5" x14ac:dyDescent="0.25">
      <c r="A11" s="23" t="s">
        <v>32</v>
      </c>
      <c r="B11" s="24" t="s">
        <v>33</v>
      </c>
      <c r="C11" s="25" t="s">
        <v>51</v>
      </c>
      <c r="D11" s="23" t="s">
        <v>35</v>
      </c>
      <c r="E11" s="23" t="s">
        <v>42</v>
      </c>
      <c r="F11" s="23"/>
      <c r="G11" s="23"/>
      <c r="H11" s="23"/>
      <c r="I11" s="23"/>
      <c r="J11" s="23"/>
      <c r="K11" s="23"/>
      <c r="L11" s="23"/>
      <c r="M11" s="23" t="s">
        <v>37</v>
      </c>
      <c r="N11" s="23" t="s">
        <v>53</v>
      </c>
      <c r="O11" s="23" t="s">
        <v>39</v>
      </c>
      <c r="P11" s="24" t="s">
        <v>52</v>
      </c>
      <c r="Q11" s="26">
        <v>0</v>
      </c>
      <c r="R11" s="26">
        <v>83739259</v>
      </c>
      <c r="S11" s="26">
        <v>83739259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</row>
    <row r="12" spans="1:27" ht="22.5" x14ac:dyDescent="0.25">
      <c r="A12" s="23" t="s">
        <v>32</v>
      </c>
      <c r="B12" s="24" t="s">
        <v>33</v>
      </c>
      <c r="C12" s="25" t="s">
        <v>51</v>
      </c>
      <c r="D12" s="23" t="s">
        <v>35</v>
      </c>
      <c r="E12" s="23" t="s">
        <v>42</v>
      </c>
      <c r="F12" s="23"/>
      <c r="G12" s="23"/>
      <c r="H12" s="23"/>
      <c r="I12" s="23"/>
      <c r="J12" s="23"/>
      <c r="K12" s="23"/>
      <c r="L12" s="23"/>
      <c r="M12" s="23" t="s">
        <v>37</v>
      </c>
      <c r="N12" s="23" t="s">
        <v>53</v>
      </c>
      <c r="O12" s="23" t="s">
        <v>54</v>
      </c>
      <c r="P12" s="24" t="s">
        <v>52</v>
      </c>
      <c r="Q12" s="26">
        <v>0</v>
      </c>
      <c r="R12" s="26">
        <v>83739259</v>
      </c>
      <c r="S12" s="26">
        <v>0</v>
      </c>
      <c r="T12" s="26">
        <v>83739259</v>
      </c>
      <c r="U12" s="26">
        <v>0</v>
      </c>
      <c r="V12" s="26">
        <v>0</v>
      </c>
      <c r="W12" s="26">
        <v>83739259</v>
      </c>
      <c r="X12" s="26">
        <v>0</v>
      </c>
      <c r="Y12" s="26">
        <v>0</v>
      </c>
      <c r="Z12" s="26">
        <v>0</v>
      </c>
      <c r="AA12" s="26">
        <v>0</v>
      </c>
    </row>
    <row r="13" spans="1:27" ht="22.5" x14ac:dyDescent="0.25">
      <c r="A13" s="23" t="s">
        <v>32</v>
      </c>
      <c r="B13" s="24" t="s">
        <v>33</v>
      </c>
      <c r="C13" s="25" t="s">
        <v>51</v>
      </c>
      <c r="D13" s="23" t="s">
        <v>35</v>
      </c>
      <c r="E13" s="23" t="s">
        <v>42</v>
      </c>
      <c r="F13" s="23"/>
      <c r="G13" s="23"/>
      <c r="H13" s="23"/>
      <c r="I13" s="23"/>
      <c r="J13" s="23"/>
      <c r="K13" s="23"/>
      <c r="L13" s="23"/>
      <c r="M13" s="23" t="s">
        <v>37</v>
      </c>
      <c r="N13" s="23" t="s">
        <v>50</v>
      </c>
      <c r="O13" s="23" t="s">
        <v>39</v>
      </c>
      <c r="P13" s="24" t="s">
        <v>52</v>
      </c>
      <c r="Q13" s="26">
        <v>2385700000</v>
      </c>
      <c r="R13" s="26">
        <v>0</v>
      </c>
      <c r="S13" s="26">
        <v>0</v>
      </c>
      <c r="T13" s="26">
        <v>2385700000</v>
      </c>
      <c r="U13" s="26">
        <v>0</v>
      </c>
      <c r="V13" s="26">
        <v>2298286497</v>
      </c>
      <c r="W13" s="26">
        <v>87413503</v>
      </c>
      <c r="X13" s="26">
        <v>2203969613</v>
      </c>
      <c r="Y13" s="26">
        <v>1431074429</v>
      </c>
      <c r="Z13" s="26">
        <v>1431074429</v>
      </c>
      <c r="AA13" s="26">
        <v>1431074429</v>
      </c>
    </row>
    <row r="14" spans="1:27" ht="22.5" x14ac:dyDescent="0.25">
      <c r="A14" s="23" t="s">
        <v>32</v>
      </c>
      <c r="B14" s="24" t="s">
        <v>33</v>
      </c>
      <c r="C14" s="25" t="s">
        <v>55</v>
      </c>
      <c r="D14" s="23" t="s">
        <v>35</v>
      </c>
      <c r="E14" s="23" t="s">
        <v>45</v>
      </c>
      <c r="F14" s="23" t="s">
        <v>42</v>
      </c>
      <c r="G14" s="23" t="s">
        <v>42</v>
      </c>
      <c r="H14" s="23"/>
      <c r="I14" s="23"/>
      <c r="J14" s="23"/>
      <c r="K14" s="23"/>
      <c r="L14" s="23"/>
      <c r="M14" s="23" t="s">
        <v>37</v>
      </c>
      <c r="N14" s="23" t="s">
        <v>38</v>
      </c>
      <c r="O14" s="23" t="s">
        <v>39</v>
      </c>
      <c r="P14" s="24" t="s">
        <v>56</v>
      </c>
      <c r="Q14" s="26">
        <v>353000000</v>
      </c>
      <c r="R14" s="26">
        <v>0</v>
      </c>
      <c r="S14" s="26">
        <v>0</v>
      </c>
      <c r="T14" s="26">
        <v>353000000</v>
      </c>
      <c r="U14" s="26">
        <v>0</v>
      </c>
      <c r="V14" s="26">
        <v>293601679</v>
      </c>
      <c r="W14" s="26">
        <v>59398321</v>
      </c>
      <c r="X14" s="26">
        <v>293601679</v>
      </c>
      <c r="Y14" s="26">
        <v>293601679</v>
      </c>
      <c r="Z14" s="26">
        <v>293601679</v>
      </c>
      <c r="AA14" s="26">
        <v>293601679</v>
      </c>
    </row>
    <row r="15" spans="1:27" ht="22.5" x14ac:dyDescent="0.25">
      <c r="A15" s="23" t="s">
        <v>32</v>
      </c>
      <c r="B15" s="24" t="s">
        <v>33</v>
      </c>
      <c r="C15" s="25" t="s">
        <v>57</v>
      </c>
      <c r="D15" s="23" t="s">
        <v>35</v>
      </c>
      <c r="E15" s="23" t="s">
        <v>45</v>
      </c>
      <c r="F15" s="23" t="s">
        <v>45</v>
      </c>
      <c r="G15" s="23" t="s">
        <v>36</v>
      </c>
      <c r="H15" s="23" t="s">
        <v>58</v>
      </c>
      <c r="I15" s="23"/>
      <c r="J15" s="23"/>
      <c r="K15" s="23"/>
      <c r="L15" s="23"/>
      <c r="M15" s="23" t="s">
        <v>37</v>
      </c>
      <c r="N15" s="23" t="s">
        <v>38</v>
      </c>
      <c r="O15" s="23" t="s">
        <v>39</v>
      </c>
      <c r="P15" s="24" t="s">
        <v>59</v>
      </c>
      <c r="Q15" s="26">
        <v>12127500000</v>
      </c>
      <c r="R15" s="26">
        <v>0</v>
      </c>
      <c r="S15" s="26">
        <v>0</v>
      </c>
      <c r="T15" s="26">
        <v>12127500000</v>
      </c>
      <c r="U15" s="26">
        <v>0</v>
      </c>
      <c r="V15" s="26">
        <v>12127500000</v>
      </c>
      <c r="W15" s="26">
        <v>0</v>
      </c>
      <c r="X15" s="26">
        <v>10793892635</v>
      </c>
      <c r="Y15" s="26">
        <v>5278784639</v>
      </c>
      <c r="Z15" s="26">
        <v>5278784639</v>
      </c>
      <c r="AA15" s="26">
        <v>5278784639</v>
      </c>
    </row>
    <row r="16" spans="1:27" ht="45" x14ac:dyDescent="0.25">
      <c r="A16" s="23" t="s">
        <v>32</v>
      </c>
      <c r="B16" s="24" t="s">
        <v>33</v>
      </c>
      <c r="C16" s="25" t="s">
        <v>60</v>
      </c>
      <c r="D16" s="23" t="s">
        <v>35</v>
      </c>
      <c r="E16" s="23" t="s">
        <v>45</v>
      </c>
      <c r="F16" s="23" t="s">
        <v>45</v>
      </c>
      <c r="G16" s="23" t="s">
        <v>36</v>
      </c>
      <c r="H16" s="23" t="s">
        <v>61</v>
      </c>
      <c r="I16" s="23"/>
      <c r="J16" s="23"/>
      <c r="K16" s="23"/>
      <c r="L16" s="23"/>
      <c r="M16" s="23" t="s">
        <v>37</v>
      </c>
      <c r="N16" s="23" t="s">
        <v>53</v>
      </c>
      <c r="O16" s="23" t="s">
        <v>39</v>
      </c>
      <c r="P16" s="24" t="s">
        <v>62</v>
      </c>
      <c r="Q16" s="26">
        <v>43626300000</v>
      </c>
      <c r="R16" s="26">
        <v>0</v>
      </c>
      <c r="S16" s="26">
        <v>0</v>
      </c>
      <c r="T16" s="26">
        <v>43626300000</v>
      </c>
      <c r="U16" s="26">
        <v>0</v>
      </c>
      <c r="V16" s="26">
        <v>40014953701</v>
      </c>
      <c r="W16" s="26">
        <v>3611346299</v>
      </c>
      <c r="X16" s="26">
        <v>34525078455</v>
      </c>
      <c r="Y16" s="26">
        <v>13694768444</v>
      </c>
      <c r="Z16" s="26">
        <v>13694768444</v>
      </c>
      <c r="AA16" s="26">
        <v>13694768444</v>
      </c>
    </row>
    <row r="17" spans="1:27" ht="56.25" x14ac:dyDescent="0.25">
      <c r="A17" s="23" t="s">
        <v>32</v>
      </c>
      <c r="B17" s="24" t="s">
        <v>33</v>
      </c>
      <c r="C17" s="25" t="s">
        <v>200</v>
      </c>
      <c r="D17" s="23" t="s">
        <v>35</v>
      </c>
      <c r="E17" s="23" t="s">
        <v>45</v>
      </c>
      <c r="F17" s="23" t="s">
        <v>45</v>
      </c>
      <c r="G17" s="23" t="s">
        <v>36</v>
      </c>
      <c r="H17" s="23" t="s">
        <v>201</v>
      </c>
      <c r="I17" s="23"/>
      <c r="J17" s="23"/>
      <c r="K17" s="23"/>
      <c r="L17" s="23"/>
      <c r="M17" s="23" t="s">
        <v>37</v>
      </c>
      <c r="N17" s="23" t="s">
        <v>38</v>
      </c>
      <c r="O17" s="23" t="s">
        <v>39</v>
      </c>
      <c r="P17" s="24" t="s">
        <v>202</v>
      </c>
      <c r="Q17" s="26">
        <v>308600000</v>
      </c>
      <c r="R17" s="26">
        <v>0</v>
      </c>
      <c r="S17" s="26">
        <v>0</v>
      </c>
      <c r="T17" s="26">
        <v>308600000</v>
      </c>
      <c r="U17" s="26">
        <v>0</v>
      </c>
      <c r="V17" s="26">
        <v>308600000</v>
      </c>
      <c r="W17" s="26">
        <v>0</v>
      </c>
      <c r="X17" s="26">
        <v>308600000</v>
      </c>
      <c r="Y17" s="26">
        <v>308600000</v>
      </c>
      <c r="Z17" s="26">
        <v>308600000</v>
      </c>
      <c r="AA17" s="26">
        <v>308600000</v>
      </c>
    </row>
    <row r="18" spans="1:27" ht="33.75" x14ac:dyDescent="0.25">
      <c r="A18" s="23" t="s">
        <v>32</v>
      </c>
      <c r="B18" s="24" t="s">
        <v>33</v>
      </c>
      <c r="C18" s="25" t="s">
        <v>63</v>
      </c>
      <c r="D18" s="23" t="s">
        <v>35</v>
      </c>
      <c r="E18" s="23" t="s">
        <v>45</v>
      </c>
      <c r="F18" s="23" t="s">
        <v>45</v>
      </c>
      <c r="G18" s="23" t="s">
        <v>36</v>
      </c>
      <c r="H18" s="23" t="s">
        <v>64</v>
      </c>
      <c r="I18" s="23"/>
      <c r="J18" s="23"/>
      <c r="K18" s="23"/>
      <c r="L18" s="23"/>
      <c r="M18" s="23" t="s">
        <v>37</v>
      </c>
      <c r="N18" s="23" t="s">
        <v>53</v>
      </c>
      <c r="O18" s="23" t="s">
        <v>39</v>
      </c>
      <c r="P18" s="24" t="s">
        <v>65</v>
      </c>
      <c r="Q18" s="26">
        <v>198900000</v>
      </c>
      <c r="R18" s="26">
        <v>0</v>
      </c>
      <c r="S18" s="26">
        <v>83739259</v>
      </c>
      <c r="T18" s="26">
        <v>115160741</v>
      </c>
      <c r="U18" s="26">
        <v>115160741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</row>
    <row r="19" spans="1:27" ht="56.25" x14ac:dyDescent="0.25">
      <c r="A19" s="23" t="s">
        <v>32</v>
      </c>
      <c r="B19" s="24" t="s">
        <v>33</v>
      </c>
      <c r="C19" s="25" t="s">
        <v>66</v>
      </c>
      <c r="D19" s="23" t="s">
        <v>35</v>
      </c>
      <c r="E19" s="23" t="s">
        <v>45</v>
      </c>
      <c r="F19" s="23" t="s">
        <v>48</v>
      </c>
      <c r="G19" s="23" t="s">
        <v>36</v>
      </c>
      <c r="H19" s="23" t="s">
        <v>67</v>
      </c>
      <c r="I19" s="23"/>
      <c r="J19" s="23"/>
      <c r="K19" s="23"/>
      <c r="L19" s="23"/>
      <c r="M19" s="23" t="s">
        <v>37</v>
      </c>
      <c r="N19" s="23" t="s">
        <v>38</v>
      </c>
      <c r="O19" s="23" t="s">
        <v>39</v>
      </c>
      <c r="P19" s="24" t="s">
        <v>68</v>
      </c>
      <c r="Q19" s="26">
        <v>7836100000</v>
      </c>
      <c r="R19" s="26">
        <v>0</v>
      </c>
      <c r="S19" s="26">
        <v>0</v>
      </c>
      <c r="T19" s="26">
        <v>7836100000</v>
      </c>
      <c r="U19" s="26">
        <v>0</v>
      </c>
      <c r="V19" s="26">
        <v>7826635271</v>
      </c>
      <c r="W19" s="26">
        <v>9464729</v>
      </c>
      <c r="X19" s="26">
        <v>4299616695</v>
      </c>
      <c r="Y19" s="26">
        <v>575231855</v>
      </c>
      <c r="Z19" s="26">
        <v>575231855</v>
      </c>
      <c r="AA19" s="26">
        <v>575231855</v>
      </c>
    </row>
    <row r="20" spans="1:27" ht="33.75" x14ac:dyDescent="0.25">
      <c r="A20" s="23" t="s">
        <v>32</v>
      </c>
      <c r="B20" s="24" t="s">
        <v>33</v>
      </c>
      <c r="C20" s="25" t="s">
        <v>69</v>
      </c>
      <c r="D20" s="23" t="s">
        <v>35</v>
      </c>
      <c r="E20" s="23" t="s">
        <v>45</v>
      </c>
      <c r="F20" s="23" t="s">
        <v>48</v>
      </c>
      <c r="G20" s="23" t="s">
        <v>42</v>
      </c>
      <c r="H20" s="23" t="s">
        <v>67</v>
      </c>
      <c r="I20" s="23"/>
      <c r="J20" s="23"/>
      <c r="K20" s="23"/>
      <c r="L20" s="23"/>
      <c r="M20" s="23" t="s">
        <v>37</v>
      </c>
      <c r="N20" s="23" t="s">
        <v>38</v>
      </c>
      <c r="O20" s="23" t="s">
        <v>39</v>
      </c>
      <c r="P20" s="24" t="s">
        <v>70</v>
      </c>
      <c r="Q20" s="26">
        <v>178300000</v>
      </c>
      <c r="R20" s="26">
        <v>0</v>
      </c>
      <c r="S20" s="26">
        <v>0</v>
      </c>
      <c r="T20" s="26">
        <v>178300000</v>
      </c>
      <c r="U20" s="26">
        <v>0</v>
      </c>
      <c r="V20" s="26">
        <v>178300000</v>
      </c>
      <c r="W20" s="26">
        <v>0</v>
      </c>
      <c r="X20" s="26">
        <v>7572333.4699999997</v>
      </c>
      <c r="Y20" s="26">
        <v>7572333.4699999997</v>
      </c>
      <c r="Z20" s="26">
        <v>7572333.4699999997</v>
      </c>
      <c r="AA20" s="26">
        <v>7572333.4699999997</v>
      </c>
    </row>
    <row r="21" spans="1:27" ht="22.5" x14ac:dyDescent="0.25">
      <c r="A21" s="23" t="s">
        <v>32</v>
      </c>
      <c r="B21" s="24" t="s">
        <v>33</v>
      </c>
      <c r="C21" s="25" t="s">
        <v>71</v>
      </c>
      <c r="D21" s="23" t="s">
        <v>35</v>
      </c>
      <c r="E21" s="23" t="s">
        <v>45</v>
      </c>
      <c r="F21" s="23" t="s">
        <v>38</v>
      </c>
      <c r="G21" s="23"/>
      <c r="H21" s="23"/>
      <c r="I21" s="23"/>
      <c r="J21" s="23"/>
      <c r="K21" s="23"/>
      <c r="L21" s="23"/>
      <c r="M21" s="23" t="s">
        <v>37</v>
      </c>
      <c r="N21" s="23" t="s">
        <v>38</v>
      </c>
      <c r="O21" s="23" t="s">
        <v>39</v>
      </c>
      <c r="P21" s="24" t="s">
        <v>72</v>
      </c>
      <c r="Q21" s="26">
        <v>14328000000</v>
      </c>
      <c r="R21" s="26">
        <v>0</v>
      </c>
      <c r="S21" s="26">
        <v>0</v>
      </c>
      <c r="T21" s="26">
        <v>14328000000</v>
      </c>
      <c r="U21" s="26">
        <v>0</v>
      </c>
      <c r="V21" s="26">
        <v>855407781.95000005</v>
      </c>
      <c r="W21" s="26">
        <v>13472592218.049999</v>
      </c>
      <c r="X21" s="26">
        <v>855371012.36000001</v>
      </c>
      <c r="Y21" s="26">
        <v>855371012.36000001</v>
      </c>
      <c r="Z21" s="26">
        <v>855371012.36000001</v>
      </c>
      <c r="AA21" s="26">
        <v>855371012.36000001</v>
      </c>
    </row>
    <row r="22" spans="1:27" ht="22.5" x14ac:dyDescent="0.25">
      <c r="A22" s="23" t="s">
        <v>32</v>
      </c>
      <c r="B22" s="24" t="s">
        <v>33</v>
      </c>
      <c r="C22" s="25" t="s">
        <v>73</v>
      </c>
      <c r="D22" s="23" t="s">
        <v>35</v>
      </c>
      <c r="E22" s="23" t="s">
        <v>74</v>
      </c>
      <c r="F22" s="23" t="s">
        <v>36</v>
      </c>
      <c r="G22" s="23"/>
      <c r="H22" s="23"/>
      <c r="I22" s="23"/>
      <c r="J22" s="23"/>
      <c r="K22" s="23"/>
      <c r="L22" s="23"/>
      <c r="M22" s="23" t="s">
        <v>37</v>
      </c>
      <c r="N22" s="23" t="s">
        <v>38</v>
      </c>
      <c r="O22" s="23" t="s">
        <v>39</v>
      </c>
      <c r="P22" s="24" t="s">
        <v>75</v>
      </c>
      <c r="Q22" s="26">
        <v>132000000</v>
      </c>
      <c r="R22" s="26">
        <v>0</v>
      </c>
      <c r="S22" s="26">
        <v>0</v>
      </c>
      <c r="T22" s="26">
        <v>132000000</v>
      </c>
      <c r="U22" s="26">
        <v>0</v>
      </c>
      <c r="V22" s="26">
        <v>115747073</v>
      </c>
      <c r="W22" s="26">
        <v>16252927</v>
      </c>
      <c r="X22" s="26">
        <v>115747073</v>
      </c>
      <c r="Y22" s="26">
        <v>115747073</v>
      </c>
      <c r="Z22" s="26">
        <v>115747073</v>
      </c>
      <c r="AA22" s="26">
        <v>115747073</v>
      </c>
    </row>
    <row r="23" spans="1:27" ht="22.5" x14ac:dyDescent="0.25">
      <c r="A23" s="23" t="s">
        <v>32</v>
      </c>
      <c r="B23" s="24" t="s">
        <v>33</v>
      </c>
      <c r="C23" s="25" t="s">
        <v>78</v>
      </c>
      <c r="D23" s="23" t="s">
        <v>35</v>
      </c>
      <c r="E23" s="23" t="s">
        <v>74</v>
      </c>
      <c r="F23" s="23" t="s">
        <v>48</v>
      </c>
      <c r="G23" s="23" t="s">
        <v>36</v>
      </c>
      <c r="H23" s="23"/>
      <c r="I23" s="23"/>
      <c r="J23" s="23"/>
      <c r="K23" s="23"/>
      <c r="L23" s="23"/>
      <c r="M23" s="23" t="s">
        <v>37</v>
      </c>
      <c r="N23" s="23" t="s">
        <v>53</v>
      </c>
      <c r="O23" s="23" t="s">
        <v>54</v>
      </c>
      <c r="P23" s="24" t="s">
        <v>79</v>
      </c>
      <c r="Q23" s="26">
        <v>445500000</v>
      </c>
      <c r="R23" s="26">
        <v>0</v>
      </c>
      <c r="S23" s="26">
        <v>0</v>
      </c>
      <c r="T23" s="26">
        <v>445500000</v>
      </c>
      <c r="U23" s="26">
        <v>0</v>
      </c>
      <c r="V23" s="26">
        <v>0</v>
      </c>
      <c r="W23" s="26">
        <v>445500000</v>
      </c>
      <c r="X23" s="26">
        <v>0</v>
      </c>
      <c r="Y23" s="26">
        <v>0</v>
      </c>
      <c r="Z23" s="26">
        <v>0</v>
      </c>
      <c r="AA23" s="26">
        <v>0</v>
      </c>
    </row>
    <row r="24" spans="1:27" ht="56.25" x14ac:dyDescent="0.25">
      <c r="A24" s="23" t="s">
        <v>32</v>
      </c>
      <c r="B24" s="24" t="s">
        <v>33</v>
      </c>
      <c r="C24" s="25" t="s">
        <v>216</v>
      </c>
      <c r="D24" s="23" t="s">
        <v>80</v>
      </c>
      <c r="E24" s="23" t="s">
        <v>81</v>
      </c>
      <c r="F24" s="23" t="s">
        <v>82</v>
      </c>
      <c r="G24" s="23" t="s">
        <v>127</v>
      </c>
      <c r="H24" s="23" t="s">
        <v>217</v>
      </c>
      <c r="I24" s="23"/>
      <c r="J24" s="23"/>
      <c r="K24" s="23"/>
      <c r="L24" s="23"/>
      <c r="M24" s="23" t="s">
        <v>37</v>
      </c>
      <c r="N24" s="23" t="s">
        <v>50</v>
      </c>
      <c r="O24" s="23" t="s">
        <v>39</v>
      </c>
      <c r="P24" s="24" t="s">
        <v>218</v>
      </c>
      <c r="Q24" s="26">
        <v>1000000000</v>
      </c>
      <c r="R24" s="26">
        <v>0</v>
      </c>
      <c r="S24" s="26">
        <v>0</v>
      </c>
      <c r="T24" s="26">
        <v>1000000000</v>
      </c>
      <c r="U24" s="26">
        <v>0</v>
      </c>
      <c r="V24" s="26">
        <v>1000000000</v>
      </c>
      <c r="W24" s="26">
        <v>0</v>
      </c>
      <c r="X24" s="26">
        <v>928715730</v>
      </c>
      <c r="Y24" s="26">
        <v>527140702</v>
      </c>
      <c r="Z24" s="26">
        <v>527140702</v>
      </c>
      <c r="AA24" s="26">
        <v>527140702</v>
      </c>
    </row>
    <row r="25" spans="1:27" ht="78.75" x14ac:dyDescent="0.25">
      <c r="A25" s="23" t="s">
        <v>32</v>
      </c>
      <c r="B25" s="24" t="s">
        <v>33</v>
      </c>
      <c r="C25" s="25" t="s">
        <v>88</v>
      </c>
      <c r="D25" s="23" t="s">
        <v>80</v>
      </c>
      <c r="E25" s="23" t="s">
        <v>83</v>
      </c>
      <c r="F25" s="23" t="s">
        <v>82</v>
      </c>
      <c r="G25" s="23" t="s">
        <v>89</v>
      </c>
      <c r="H25" s="23" t="s">
        <v>90</v>
      </c>
      <c r="I25" s="23"/>
      <c r="J25" s="23"/>
      <c r="K25" s="23"/>
      <c r="L25" s="23"/>
      <c r="M25" s="23" t="s">
        <v>37</v>
      </c>
      <c r="N25" s="23" t="s">
        <v>84</v>
      </c>
      <c r="O25" s="23" t="s">
        <v>39</v>
      </c>
      <c r="P25" s="24" t="s">
        <v>203</v>
      </c>
      <c r="Q25" s="26">
        <v>10566895960</v>
      </c>
      <c r="R25" s="26">
        <v>0</v>
      </c>
      <c r="S25" s="26">
        <v>0</v>
      </c>
      <c r="T25" s="26">
        <v>10566895960</v>
      </c>
      <c r="U25" s="26">
        <v>0</v>
      </c>
      <c r="V25" s="26">
        <v>10566895960</v>
      </c>
      <c r="W25" s="26">
        <v>0</v>
      </c>
      <c r="X25" s="26">
        <v>4440467258</v>
      </c>
      <c r="Y25" s="26">
        <v>1860510054</v>
      </c>
      <c r="Z25" s="26">
        <v>1860510054</v>
      </c>
      <c r="AA25" s="26">
        <v>1860510054</v>
      </c>
    </row>
    <row r="26" spans="1:27" ht="78.75" x14ac:dyDescent="0.25">
      <c r="A26" s="23" t="s">
        <v>32</v>
      </c>
      <c r="B26" s="24" t="s">
        <v>33</v>
      </c>
      <c r="C26" s="25" t="s">
        <v>91</v>
      </c>
      <c r="D26" s="23" t="s">
        <v>80</v>
      </c>
      <c r="E26" s="23" t="s">
        <v>83</v>
      </c>
      <c r="F26" s="23" t="s">
        <v>82</v>
      </c>
      <c r="G26" s="23" t="s">
        <v>92</v>
      </c>
      <c r="H26" s="23" t="s">
        <v>93</v>
      </c>
      <c r="I26" s="23"/>
      <c r="J26" s="23"/>
      <c r="K26" s="23"/>
      <c r="L26" s="23"/>
      <c r="M26" s="23" t="s">
        <v>37</v>
      </c>
      <c r="N26" s="23" t="s">
        <v>50</v>
      </c>
      <c r="O26" s="23" t="s">
        <v>39</v>
      </c>
      <c r="P26" s="24" t="s">
        <v>204</v>
      </c>
      <c r="Q26" s="26">
        <v>4000000000</v>
      </c>
      <c r="R26" s="26">
        <v>0</v>
      </c>
      <c r="S26" s="26">
        <v>0</v>
      </c>
      <c r="T26" s="26">
        <v>4000000000</v>
      </c>
      <c r="U26" s="26">
        <v>0</v>
      </c>
      <c r="V26" s="26">
        <v>3984895234</v>
      </c>
      <c r="W26" s="26">
        <v>15104766</v>
      </c>
      <c r="X26" s="26">
        <v>3902332300</v>
      </c>
      <c r="Y26" s="26">
        <v>1160934333</v>
      </c>
      <c r="Z26" s="26">
        <v>1160934333</v>
      </c>
      <c r="AA26" s="26">
        <v>1160934333</v>
      </c>
    </row>
    <row r="27" spans="1:27" ht="56.25" x14ac:dyDescent="0.25">
      <c r="A27" s="23" t="s">
        <v>32</v>
      </c>
      <c r="B27" s="24" t="s">
        <v>33</v>
      </c>
      <c r="C27" s="25" t="s">
        <v>219</v>
      </c>
      <c r="D27" s="23" t="s">
        <v>80</v>
      </c>
      <c r="E27" s="23" t="s">
        <v>83</v>
      </c>
      <c r="F27" s="23" t="s">
        <v>82</v>
      </c>
      <c r="G27" s="23" t="s">
        <v>220</v>
      </c>
      <c r="H27" s="23" t="s">
        <v>217</v>
      </c>
      <c r="I27" s="23"/>
      <c r="J27" s="23"/>
      <c r="K27" s="23"/>
      <c r="L27" s="23"/>
      <c r="M27" s="23" t="s">
        <v>37</v>
      </c>
      <c r="N27" s="23" t="s">
        <v>50</v>
      </c>
      <c r="O27" s="23" t="s">
        <v>39</v>
      </c>
      <c r="P27" s="24" t="s">
        <v>218</v>
      </c>
      <c r="Q27" s="26">
        <v>3040000000</v>
      </c>
      <c r="R27" s="26">
        <v>0</v>
      </c>
      <c r="S27" s="26">
        <v>0</v>
      </c>
      <c r="T27" s="26">
        <v>3040000000</v>
      </c>
      <c r="U27" s="26">
        <v>0</v>
      </c>
      <c r="V27" s="26">
        <v>3019261661</v>
      </c>
      <c r="W27" s="26">
        <v>20738339</v>
      </c>
      <c r="X27" s="26">
        <v>3007711456</v>
      </c>
      <c r="Y27" s="26">
        <v>967531065</v>
      </c>
      <c r="Z27" s="26">
        <v>967531065</v>
      </c>
      <c r="AA27" s="26">
        <v>967531065</v>
      </c>
    </row>
    <row r="28" spans="1:27" ht="56.25" x14ac:dyDescent="0.25">
      <c r="A28" s="23" t="s">
        <v>32</v>
      </c>
      <c r="B28" s="24" t="s">
        <v>33</v>
      </c>
      <c r="C28" s="25" t="s">
        <v>221</v>
      </c>
      <c r="D28" s="23" t="s">
        <v>80</v>
      </c>
      <c r="E28" s="23" t="s">
        <v>83</v>
      </c>
      <c r="F28" s="23" t="s">
        <v>82</v>
      </c>
      <c r="G28" s="23" t="s">
        <v>115</v>
      </c>
      <c r="H28" s="23" t="s">
        <v>85</v>
      </c>
      <c r="I28" s="23"/>
      <c r="J28" s="23"/>
      <c r="K28" s="23"/>
      <c r="L28" s="23"/>
      <c r="M28" s="23" t="s">
        <v>37</v>
      </c>
      <c r="N28" s="23" t="s">
        <v>86</v>
      </c>
      <c r="O28" s="23" t="s">
        <v>54</v>
      </c>
      <c r="P28" s="24" t="s">
        <v>222</v>
      </c>
      <c r="Q28" s="26">
        <v>128000000</v>
      </c>
      <c r="R28" s="26">
        <v>0</v>
      </c>
      <c r="S28" s="26">
        <v>0</v>
      </c>
      <c r="T28" s="26">
        <v>128000000</v>
      </c>
      <c r="U28" s="26">
        <v>0</v>
      </c>
      <c r="V28" s="26">
        <v>128000000</v>
      </c>
      <c r="W28" s="26">
        <v>0</v>
      </c>
      <c r="X28" s="26">
        <v>128000000</v>
      </c>
      <c r="Y28" s="26">
        <v>39600000</v>
      </c>
      <c r="Z28" s="26">
        <v>39600000</v>
      </c>
      <c r="AA28" s="26">
        <v>39600000</v>
      </c>
    </row>
    <row r="29" spans="1:27" ht="56.25" x14ac:dyDescent="0.25">
      <c r="A29" s="23" t="s">
        <v>32</v>
      </c>
      <c r="B29" s="24" t="s">
        <v>33</v>
      </c>
      <c r="C29" s="25" t="s">
        <v>221</v>
      </c>
      <c r="D29" s="23" t="s">
        <v>80</v>
      </c>
      <c r="E29" s="23" t="s">
        <v>83</v>
      </c>
      <c r="F29" s="23" t="s">
        <v>82</v>
      </c>
      <c r="G29" s="23" t="s">
        <v>115</v>
      </c>
      <c r="H29" s="23" t="s">
        <v>85</v>
      </c>
      <c r="I29" s="23"/>
      <c r="J29" s="23"/>
      <c r="K29" s="23"/>
      <c r="L29" s="23"/>
      <c r="M29" s="23" t="s">
        <v>37</v>
      </c>
      <c r="N29" s="23" t="s">
        <v>50</v>
      </c>
      <c r="O29" s="23" t="s">
        <v>39</v>
      </c>
      <c r="P29" s="24" t="s">
        <v>222</v>
      </c>
      <c r="Q29" s="26">
        <v>6700000000</v>
      </c>
      <c r="R29" s="26">
        <v>0</v>
      </c>
      <c r="S29" s="26">
        <v>0</v>
      </c>
      <c r="T29" s="26">
        <v>6700000000</v>
      </c>
      <c r="U29" s="26">
        <v>0</v>
      </c>
      <c r="V29" s="26">
        <v>6629976183</v>
      </c>
      <c r="W29" s="26">
        <v>70023817</v>
      </c>
      <c r="X29" s="26">
        <v>3392662944</v>
      </c>
      <c r="Y29" s="26">
        <v>1144471416</v>
      </c>
      <c r="Z29" s="26">
        <v>1063229518</v>
      </c>
      <c r="AA29" s="26">
        <v>1063229518</v>
      </c>
    </row>
    <row r="30" spans="1:27" ht="78.75" x14ac:dyDescent="0.25">
      <c r="A30" s="23" t="s">
        <v>32</v>
      </c>
      <c r="B30" s="24" t="s">
        <v>33</v>
      </c>
      <c r="C30" s="25" t="s">
        <v>223</v>
      </c>
      <c r="D30" s="23" t="s">
        <v>80</v>
      </c>
      <c r="E30" s="23" t="s">
        <v>83</v>
      </c>
      <c r="F30" s="23" t="s">
        <v>82</v>
      </c>
      <c r="G30" s="23" t="s">
        <v>125</v>
      </c>
      <c r="H30" s="23" t="s">
        <v>87</v>
      </c>
      <c r="I30" s="23"/>
      <c r="J30" s="23"/>
      <c r="K30" s="23"/>
      <c r="L30" s="23"/>
      <c r="M30" s="23" t="s">
        <v>37</v>
      </c>
      <c r="N30" s="23" t="s">
        <v>50</v>
      </c>
      <c r="O30" s="23" t="s">
        <v>39</v>
      </c>
      <c r="P30" s="24" t="s">
        <v>224</v>
      </c>
      <c r="Q30" s="26">
        <v>3000000000</v>
      </c>
      <c r="R30" s="26">
        <v>0</v>
      </c>
      <c r="S30" s="26">
        <v>0</v>
      </c>
      <c r="T30" s="26">
        <v>3000000000</v>
      </c>
      <c r="U30" s="26">
        <v>0</v>
      </c>
      <c r="V30" s="26">
        <v>3000000000</v>
      </c>
      <c r="W30" s="26">
        <v>0</v>
      </c>
      <c r="X30" s="26">
        <v>2991218488</v>
      </c>
      <c r="Y30" s="26">
        <v>838785470</v>
      </c>
      <c r="Z30" s="26">
        <v>838785470</v>
      </c>
      <c r="AA30" s="26">
        <v>838785470</v>
      </c>
    </row>
    <row r="31" spans="1:27" ht="67.5" x14ac:dyDescent="0.25">
      <c r="A31" s="23" t="s">
        <v>32</v>
      </c>
      <c r="B31" s="24" t="s">
        <v>33</v>
      </c>
      <c r="C31" s="25" t="s">
        <v>225</v>
      </c>
      <c r="D31" s="23" t="s">
        <v>80</v>
      </c>
      <c r="E31" s="23" t="s">
        <v>83</v>
      </c>
      <c r="F31" s="23" t="s">
        <v>82</v>
      </c>
      <c r="G31" s="23" t="s">
        <v>226</v>
      </c>
      <c r="H31" s="23" t="s">
        <v>227</v>
      </c>
      <c r="I31" s="23"/>
      <c r="J31" s="23"/>
      <c r="K31" s="23"/>
      <c r="L31" s="23"/>
      <c r="M31" s="23" t="s">
        <v>37</v>
      </c>
      <c r="N31" s="23" t="s">
        <v>38</v>
      </c>
      <c r="O31" s="23" t="s">
        <v>39</v>
      </c>
      <c r="P31" s="24" t="s">
        <v>228</v>
      </c>
      <c r="Q31" s="26">
        <v>7162833924</v>
      </c>
      <c r="R31" s="26">
        <v>0</v>
      </c>
      <c r="S31" s="26">
        <v>0</v>
      </c>
      <c r="T31" s="26">
        <v>7162833924</v>
      </c>
      <c r="U31" s="26">
        <v>0</v>
      </c>
      <c r="V31" s="26">
        <v>7162033924</v>
      </c>
      <c r="W31" s="26">
        <v>800000</v>
      </c>
      <c r="X31" s="26">
        <v>7162033924</v>
      </c>
      <c r="Y31" s="26">
        <v>210174668</v>
      </c>
      <c r="Z31" s="26">
        <v>210174668</v>
      </c>
      <c r="AA31" s="26">
        <v>210174668</v>
      </c>
    </row>
    <row r="32" spans="1:27" ht="67.5" x14ac:dyDescent="0.25">
      <c r="A32" s="23" t="s">
        <v>32</v>
      </c>
      <c r="B32" s="24" t="s">
        <v>33</v>
      </c>
      <c r="C32" s="25" t="s">
        <v>225</v>
      </c>
      <c r="D32" s="23" t="s">
        <v>80</v>
      </c>
      <c r="E32" s="23" t="s">
        <v>83</v>
      </c>
      <c r="F32" s="23" t="s">
        <v>82</v>
      </c>
      <c r="G32" s="23" t="s">
        <v>226</v>
      </c>
      <c r="H32" s="23" t="s">
        <v>227</v>
      </c>
      <c r="I32" s="23"/>
      <c r="J32" s="23"/>
      <c r="K32" s="23"/>
      <c r="L32" s="23"/>
      <c r="M32" s="23" t="s">
        <v>37</v>
      </c>
      <c r="N32" s="23" t="s">
        <v>50</v>
      </c>
      <c r="O32" s="23" t="s">
        <v>39</v>
      </c>
      <c r="P32" s="24" t="s">
        <v>228</v>
      </c>
      <c r="Q32" s="26">
        <v>8479000000</v>
      </c>
      <c r="R32" s="26">
        <v>0</v>
      </c>
      <c r="S32" s="26">
        <v>0</v>
      </c>
      <c r="T32" s="26">
        <v>8479000000</v>
      </c>
      <c r="U32" s="26">
        <v>0</v>
      </c>
      <c r="V32" s="26">
        <v>7357701354</v>
      </c>
      <c r="W32" s="26">
        <v>1121298646</v>
      </c>
      <c r="X32" s="26">
        <v>7045649515</v>
      </c>
      <c r="Y32" s="26">
        <v>2932437323</v>
      </c>
      <c r="Z32" s="26">
        <v>2932437323</v>
      </c>
      <c r="AA32" s="26">
        <v>2932437323</v>
      </c>
    </row>
    <row r="33" spans="1:27" ht="78.75" x14ac:dyDescent="0.25">
      <c r="A33" s="23" t="s">
        <v>32</v>
      </c>
      <c r="B33" s="24" t="s">
        <v>33</v>
      </c>
      <c r="C33" s="25" t="s">
        <v>94</v>
      </c>
      <c r="D33" s="23" t="s">
        <v>80</v>
      </c>
      <c r="E33" s="23" t="s">
        <v>95</v>
      </c>
      <c r="F33" s="23" t="s">
        <v>82</v>
      </c>
      <c r="G33" s="23" t="s">
        <v>96</v>
      </c>
      <c r="H33" s="23" t="s">
        <v>97</v>
      </c>
      <c r="I33" s="23"/>
      <c r="J33" s="23"/>
      <c r="K33" s="23"/>
      <c r="L33" s="23"/>
      <c r="M33" s="23" t="s">
        <v>37</v>
      </c>
      <c r="N33" s="23" t="s">
        <v>50</v>
      </c>
      <c r="O33" s="23" t="s">
        <v>39</v>
      </c>
      <c r="P33" s="24" t="s">
        <v>204</v>
      </c>
      <c r="Q33" s="26">
        <v>4873000000</v>
      </c>
      <c r="R33" s="26">
        <v>0</v>
      </c>
      <c r="S33" s="26">
        <v>0</v>
      </c>
      <c r="T33" s="26">
        <v>4873000000</v>
      </c>
      <c r="U33" s="26">
        <v>0</v>
      </c>
      <c r="V33" s="26">
        <v>2813881823</v>
      </c>
      <c r="W33" s="26">
        <v>2059118177</v>
      </c>
      <c r="X33" s="26">
        <v>2204077489</v>
      </c>
      <c r="Y33" s="26">
        <v>701709765</v>
      </c>
      <c r="Z33" s="26">
        <v>701709765</v>
      </c>
      <c r="AA33" s="26">
        <v>701709765</v>
      </c>
    </row>
    <row r="34" spans="1:27" ht="56.25" x14ac:dyDescent="0.25">
      <c r="A34" s="23" t="s">
        <v>32</v>
      </c>
      <c r="B34" s="24" t="s">
        <v>33</v>
      </c>
      <c r="C34" s="25" t="s">
        <v>229</v>
      </c>
      <c r="D34" s="23" t="s">
        <v>80</v>
      </c>
      <c r="E34" s="23" t="s">
        <v>98</v>
      </c>
      <c r="F34" s="23" t="s">
        <v>82</v>
      </c>
      <c r="G34" s="23" t="s">
        <v>163</v>
      </c>
      <c r="H34" s="23" t="s">
        <v>230</v>
      </c>
      <c r="I34" s="23"/>
      <c r="J34" s="23"/>
      <c r="K34" s="23"/>
      <c r="L34" s="23"/>
      <c r="M34" s="23" t="s">
        <v>37</v>
      </c>
      <c r="N34" s="23" t="s">
        <v>38</v>
      </c>
      <c r="O34" s="23" t="s">
        <v>39</v>
      </c>
      <c r="P34" s="24" t="s">
        <v>231</v>
      </c>
      <c r="Q34" s="26">
        <v>5312455406</v>
      </c>
      <c r="R34" s="26">
        <v>0</v>
      </c>
      <c r="S34" s="26">
        <v>0</v>
      </c>
      <c r="T34" s="26">
        <v>5312455406</v>
      </c>
      <c r="U34" s="26">
        <v>0</v>
      </c>
      <c r="V34" s="26">
        <v>5312455406</v>
      </c>
      <c r="W34" s="26">
        <v>0</v>
      </c>
      <c r="X34" s="26">
        <v>4865132425</v>
      </c>
      <c r="Y34" s="26">
        <v>2662780465</v>
      </c>
      <c r="Z34" s="26">
        <v>2662780465</v>
      </c>
      <c r="AA34" s="26">
        <v>2662780465</v>
      </c>
    </row>
    <row r="35" spans="1:27" ht="67.5" x14ac:dyDescent="0.25">
      <c r="A35" s="23" t="s">
        <v>32</v>
      </c>
      <c r="B35" s="24" t="s">
        <v>33</v>
      </c>
      <c r="C35" s="25" t="s">
        <v>99</v>
      </c>
      <c r="D35" s="23" t="s">
        <v>80</v>
      </c>
      <c r="E35" s="23" t="s">
        <v>100</v>
      </c>
      <c r="F35" s="23" t="s">
        <v>82</v>
      </c>
      <c r="G35" s="23" t="s">
        <v>101</v>
      </c>
      <c r="H35" s="23" t="s">
        <v>102</v>
      </c>
      <c r="I35" s="23"/>
      <c r="J35" s="23"/>
      <c r="K35" s="23"/>
      <c r="L35" s="23"/>
      <c r="M35" s="23" t="s">
        <v>37</v>
      </c>
      <c r="N35" s="23" t="s">
        <v>50</v>
      </c>
      <c r="O35" s="23" t="s">
        <v>39</v>
      </c>
      <c r="P35" s="24" t="s">
        <v>205</v>
      </c>
      <c r="Q35" s="26">
        <v>1120000000</v>
      </c>
      <c r="R35" s="26">
        <v>0</v>
      </c>
      <c r="S35" s="26">
        <v>0</v>
      </c>
      <c r="T35" s="26">
        <v>1120000000</v>
      </c>
      <c r="U35" s="26">
        <v>0</v>
      </c>
      <c r="V35" s="26">
        <v>1120000000</v>
      </c>
      <c r="W35" s="26">
        <v>0</v>
      </c>
      <c r="X35" s="26">
        <v>1120000000</v>
      </c>
      <c r="Y35" s="26">
        <v>272500000</v>
      </c>
      <c r="Z35" s="26">
        <v>272500000</v>
      </c>
      <c r="AA35" s="26">
        <v>272500000</v>
      </c>
    </row>
    <row r="36" spans="1:27" ht="78.75" x14ac:dyDescent="0.25">
      <c r="A36" s="23" t="s">
        <v>32</v>
      </c>
      <c r="B36" s="24" t="s">
        <v>33</v>
      </c>
      <c r="C36" s="25" t="s">
        <v>103</v>
      </c>
      <c r="D36" s="23" t="s">
        <v>80</v>
      </c>
      <c r="E36" s="23" t="s">
        <v>100</v>
      </c>
      <c r="F36" s="23" t="s">
        <v>82</v>
      </c>
      <c r="G36" s="23" t="s">
        <v>101</v>
      </c>
      <c r="H36" s="23" t="s">
        <v>104</v>
      </c>
      <c r="I36" s="23"/>
      <c r="J36" s="23"/>
      <c r="K36" s="23"/>
      <c r="L36" s="23"/>
      <c r="M36" s="23" t="s">
        <v>37</v>
      </c>
      <c r="N36" s="23" t="s">
        <v>50</v>
      </c>
      <c r="O36" s="23" t="s">
        <v>39</v>
      </c>
      <c r="P36" s="24" t="s">
        <v>206</v>
      </c>
      <c r="Q36" s="26">
        <v>2630000000</v>
      </c>
      <c r="R36" s="26">
        <v>0</v>
      </c>
      <c r="S36" s="26">
        <v>0</v>
      </c>
      <c r="T36" s="26">
        <v>2630000000</v>
      </c>
      <c r="U36" s="26">
        <v>0</v>
      </c>
      <c r="V36" s="26">
        <v>2416160000</v>
      </c>
      <c r="W36" s="26">
        <v>213840000</v>
      </c>
      <c r="X36" s="26">
        <v>2316160000</v>
      </c>
      <c r="Y36" s="26">
        <v>1265734473</v>
      </c>
      <c r="Z36" s="26">
        <v>1265734473</v>
      </c>
      <c r="AA36" s="26">
        <v>1265734473</v>
      </c>
    </row>
    <row r="37" spans="1:27" ht="90" x14ac:dyDescent="0.25">
      <c r="A37" s="23" t="s">
        <v>32</v>
      </c>
      <c r="B37" s="24" t="s">
        <v>33</v>
      </c>
      <c r="C37" s="25" t="s">
        <v>105</v>
      </c>
      <c r="D37" s="23" t="s">
        <v>80</v>
      </c>
      <c r="E37" s="23" t="s">
        <v>100</v>
      </c>
      <c r="F37" s="23" t="s">
        <v>82</v>
      </c>
      <c r="G37" s="23" t="s">
        <v>101</v>
      </c>
      <c r="H37" s="23" t="s">
        <v>106</v>
      </c>
      <c r="I37" s="23"/>
      <c r="J37" s="23"/>
      <c r="K37" s="23"/>
      <c r="L37" s="23"/>
      <c r="M37" s="23" t="s">
        <v>37</v>
      </c>
      <c r="N37" s="23" t="s">
        <v>50</v>
      </c>
      <c r="O37" s="23" t="s">
        <v>39</v>
      </c>
      <c r="P37" s="24" t="s">
        <v>207</v>
      </c>
      <c r="Q37" s="26">
        <v>250000000</v>
      </c>
      <c r="R37" s="26">
        <v>0</v>
      </c>
      <c r="S37" s="26">
        <v>0</v>
      </c>
      <c r="T37" s="26">
        <v>250000000</v>
      </c>
      <c r="U37" s="26">
        <v>0</v>
      </c>
      <c r="V37" s="26">
        <v>233390000</v>
      </c>
      <c r="W37" s="26">
        <v>16610000</v>
      </c>
      <c r="X37" s="26">
        <v>233390000</v>
      </c>
      <c r="Y37" s="26">
        <v>110403334</v>
      </c>
      <c r="Z37" s="26">
        <v>110403334</v>
      </c>
      <c r="AA37" s="26">
        <v>110403334</v>
      </c>
    </row>
    <row r="38" spans="1:27" ht="67.5" x14ac:dyDescent="0.25">
      <c r="A38" s="23" t="s">
        <v>32</v>
      </c>
      <c r="B38" s="24" t="s">
        <v>33</v>
      </c>
      <c r="C38" s="25" t="s">
        <v>232</v>
      </c>
      <c r="D38" s="23" t="s">
        <v>80</v>
      </c>
      <c r="E38" s="23" t="s">
        <v>100</v>
      </c>
      <c r="F38" s="23" t="s">
        <v>82</v>
      </c>
      <c r="G38" s="23" t="s">
        <v>53</v>
      </c>
      <c r="H38" s="23" t="s">
        <v>160</v>
      </c>
      <c r="I38" s="23"/>
      <c r="J38" s="23"/>
      <c r="K38" s="23"/>
      <c r="L38" s="23"/>
      <c r="M38" s="23" t="s">
        <v>37</v>
      </c>
      <c r="N38" s="23" t="s">
        <v>50</v>
      </c>
      <c r="O38" s="23" t="s">
        <v>39</v>
      </c>
      <c r="P38" s="24" t="s">
        <v>213</v>
      </c>
      <c r="Q38" s="26">
        <v>4638000000</v>
      </c>
      <c r="R38" s="26">
        <v>0</v>
      </c>
      <c r="S38" s="26">
        <v>0</v>
      </c>
      <c r="T38" s="26">
        <v>4638000000</v>
      </c>
      <c r="U38" s="26">
        <v>0</v>
      </c>
      <c r="V38" s="26">
        <v>4331237998</v>
      </c>
      <c r="W38" s="26">
        <v>306762002</v>
      </c>
      <c r="X38" s="26">
        <v>4322580454</v>
      </c>
      <c r="Y38" s="26">
        <v>1820196696</v>
      </c>
      <c r="Z38" s="26">
        <v>1820196696</v>
      </c>
      <c r="AA38" s="26">
        <v>1820196696</v>
      </c>
    </row>
    <row r="39" spans="1:27" ht="56.25" x14ac:dyDescent="0.25">
      <c r="A39" s="23" t="s">
        <v>32</v>
      </c>
      <c r="B39" s="24" t="s">
        <v>33</v>
      </c>
      <c r="C39" s="25" t="s">
        <v>233</v>
      </c>
      <c r="D39" s="23" t="s">
        <v>80</v>
      </c>
      <c r="E39" s="23" t="s">
        <v>100</v>
      </c>
      <c r="F39" s="23" t="s">
        <v>82</v>
      </c>
      <c r="G39" s="23" t="s">
        <v>53</v>
      </c>
      <c r="H39" s="23" t="s">
        <v>162</v>
      </c>
      <c r="I39" s="23"/>
      <c r="J39" s="23"/>
      <c r="K39" s="23"/>
      <c r="L39" s="23"/>
      <c r="M39" s="23" t="s">
        <v>37</v>
      </c>
      <c r="N39" s="23" t="s">
        <v>50</v>
      </c>
      <c r="O39" s="23" t="s">
        <v>39</v>
      </c>
      <c r="P39" s="24" t="s">
        <v>214</v>
      </c>
      <c r="Q39" s="26">
        <v>1012000000</v>
      </c>
      <c r="R39" s="26">
        <v>0</v>
      </c>
      <c r="S39" s="26">
        <v>0</v>
      </c>
      <c r="T39" s="26">
        <v>1012000000</v>
      </c>
      <c r="U39" s="26">
        <v>0</v>
      </c>
      <c r="V39" s="26">
        <v>1011999990</v>
      </c>
      <c r="W39" s="26">
        <v>10</v>
      </c>
      <c r="X39" s="26">
        <v>966999990</v>
      </c>
      <c r="Y39" s="26">
        <v>425873335</v>
      </c>
      <c r="Z39" s="26">
        <v>425873335</v>
      </c>
      <c r="AA39" s="26">
        <v>425873335</v>
      </c>
    </row>
    <row r="40" spans="1:27" ht="78.75" x14ac:dyDescent="0.25">
      <c r="A40" s="23" t="s">
        <v>32</v>
      </c>
      <c r="B40" s="24" t="s">
        <v>33</v>
      </c>
      <c r="C40" s="25" t="s">
        <v>234</v>
      </c>
      <c r="D40" s="23" t="s">
        <v>80</v>
      </c>
      <c r="E40" s="23" t="s">
        <v>100</v>
      </c>
      <c r="F40" s="23" t="s">
        <v>82</v>
      </c>
      <c r="G40" s="23" t="s">
        <v>53</v>
      </c>
      <c r="H40" s="23" t="s">
        <v>235</v>
      </c>
      <c r="I40" s="23"/>
      <c r="J40" s="23"/>
      <c r="K40" s="23"/>
      <c r="L40" s="23"/>
      <c r="M40" s="23" t="s">
        <v>37</v>
      </c>
      <c r="N40" s="23" t="s">
        <v>50</v>
      </c>
      <c r="O40" s="23" t="s">
        <v>39</v>
      </c>
      <c r="P40" s="24" t="s">
        <v>236</v>
      </c>
      <c r="Q40" s="26">
        <v>350000000</v>
      </c>
      <c r="R40" s="26">
        <v>0</v>
      </c>
      <c r="S40" s="26">
        <v>0</v>
      </c>
      <c r="T40" s="26">
        <v>350000000</v>
      </c>
      <c r="U40" s="26">
        <v>0</v>
      </c>
      <c r="V40" s="26">
        <v>339946666</v>
      </c>
      <c r="W40" s="26">
        <v>10053334</v>
      </c>
      <c r="X40" s="26">
        <v>339946666</v>
      </c>
      <c r="Y40" s="26">
        <v>168934666</v>
      </c>
      <c r="Z40" s="26">
        <v>168934666</v>
      </c>
      <c r="AA40" s="26">
        <v>168934666</v>
      </c>
    </row>
    <row r="41" spans="1:27" ht="90" x14ac:dyDescent="0.25">
      <c r="A41" s="23" t="s">
        <v>32</v>
      </c>
      <c r="B41" s="24" t="s">
        <v>33</v>
      </c>
      <c r="C41" s="25" t="s">
        <v>109</v>
      </c>
      <c r="D41" s="23" t="s">
        <v>80</v>
      </c>
      <c r="E41" s="23" t="s">
        <v>107</v>
      </c>
      <c r="F41" s="23" t="s">
        <v>82</v>
      </c>
      <c r="G41" s="23" t="s">
        <v>110</v>
      </c>
      <c r="H41" s="23" t="s">
        <v>111</v>
      </c>
      <c r="I41" s="23"/>
      <c r="J41" s="23"/>
      <c r="K41" s="23"/>
      <c r="L41" s="23"/>
      <c r="M41" s="23" t="s">
        <v>37</v>
      </c>
      <c r="N41" s="23" t="s">
        <v>38</v>
      </c>
      <c r="O41" s="23" t="s">
        <v>39</v>
      </c>
      <c r="P41" s="24" t="s">
        <v>208</v>
      </c>
      <c r="Q41" s="26">
        <v>2126377536</v>
      </c>
      <c r="R41" s="26">
        <v>0</v>
      </c>
      <c r="S41" s="26">
        <v>0</v>
      </c>
      <c r="T41" s="26">
        <v>2126377536</v>
      </c>
      <c r="U41" s="26">
        <v>0</v>
      </c>
      <c r="V41" s="26">
        <v>1795900560</v>
      </c>
      <c r="W41" s="26">
        <v>330476976</v>
      </c>
      <c r="X41" s="26">
        <v>961540379</v>
      </c>
      <c r="Y41" s="26">
        <v>487198957</v>
      </c>
      <c r="Z41" s="26">
        <v>487198957</v>
      </c>
      <c r="AA41" s="26">
        <v>487198957</v>
      </c>
    </row>
    <row r="42" spans="1:27" ht="90" x14ac:dyDescent="0.25">
      <c r="A42" s="23" t="s">
        <v>32</v>
      </c>
      <c r="B42" s="24" t="s">
        <v>33</v>
      </c>
      <c r="C42" s="25" t="s">
        <v>109</v>
      </c>
      <c r="D42" s="23" t="s">
        <v>80</v>
      </c>
      <c r="E42" s="23" t="s">
        <v>107</v>
      </c>
      <c r="F42" s="23" t="s">
        <v>82</v>
      </c>
      <c r="G42" s="23" t="s">
        <v>110</v>
      </c>
      <c r="H42" s="23" t="s">
        <v>111</v>
      </c>
      <c r="I42" s="23"/>
      <c r="J42" s="23"/>
      <c r="K42" s="23"/>
      <c r="L42" s="23"/>
      <c r="M42" s="23" t="s">
        <v>37</v>
      </c>
      <c r="N42" s="23" t="s">
        <v>53</v>
      </c>
      <c r="O42" s="23" t="s">
        <v>39</v>
      </c>
      <c r="P42" s="24" t="s">
        <v>208</v>
      </c>
      <c r="Q42" s="26">
        <v>2236528704</v>
      </c>
      <c r="R42" s="26">
        <v>0</v>
      </c>
      <c r="S42" s="26">
        <v>0</v>
      </c>
      <c r="T42" s="26">
        <v>2236528704</v>
      </c>
      <c r="U42" s="26">
        <v>0</v>
      </c>
      <c r="V42" s="26">
        <v>2236528704</v>
      </c>
      <c r="W42" s="26">
        <v>0</v>
      </c>
      <c r="X42" s="26">
        <v>2236528704</v>
      </c>
      <c r="Y42" s="26">
        <v>1156181081</v>
      </c>
      <c r="Z42" s="26">
        <v>1156181081</v>
      </c>
      <c r="AA42" s="26">
        <v>1156181081</v>
      </c>
    </row>
    <row r="43" spans="1:27" ht="67.5" x14ac:dyDescent="0.25">
      <c r="A43" s="23" t="s">
        <v>32</v>
      </c>
      <c r="B43" s="24" t="s">
        <v>33</v>
      </c>
      <c r="C43" s="25" t="s">
        <v>237</v>
      </c>
      <c r="D43" s="23" t="s">
        <v>80</v>
      </c>
      <c r="E43" s="23" t="s">
        <v>107</v>
      </c>
      <c r="F43" s="23" t="s">
        <v>82</v>
      </c>
      <c r="G43" s="23" t="s">
        <v>38</v>
      </c>
      <c r="H43" s="23" t="s">
        <v>238</v>
      </c>
      <c r="I43" s="23"/>
      <c r="J43" s="23"/>
      <c r="K43" s="23"/>
      <c r="L43" s="23"/>
      <c r="M43" s="23" t="s">
        <v>37</v>
      </c>
      <c r="N43" s="23" t="s">
        <v>50</v>
      </c>
      <c r="O43" s="23" t="s">
        <v>39</v>
      </c>
      <c r="P43" s="24" t="s">
        <v>239</v>
      </c>
      <c r="Q43" s="26">
        <v>4500000000</v>
      </c>
      <c r="R43" s="26">
        <v>0</v>
      </c>
      <c r="S43" s="26">
        <v>0</v>
      </c>
      <c r="T43" s="26">
        <v>4500000000</v>
      </c>
      <c r="U43" s="26">
        <v>0</v>
      </c>
      <c r="V43" s="26">
        <v>4026326663</v>
      </c>
      <c r="W43" s="26">
        <v>473673337</v>
      </c>
      <c r="X43" s="26">
        <v>3692010112</v>
      </c>
      <c r="Y43" s="26">
        <v>1877372791</v>
      </c>
      <c r="Z43" s="26">
        <v>1877372791</v>
      </c>
      <c r="AA43" s="26">
        <v>1877372791</v>
      </c>
    </row>
    <row r="44" spans="1:27" ht="22.5" x14ac:dyDescent="0.25">
      <c r="A44" s="23" t="s">
        <v>112</v>
      </c>
      <c r="B44" s="24" t="s">
        <v>113</v>
      </c>
      <c r="C44" s="25" t="s">
        <v>34</v>
      </c>
      <c r="D44" s="23" t="s">
        <v>35</v>
      </c>
      <c r="E44" s="23" t="s">
        <v>36</v>
      </c>
      <c r="F44" s="23" t="s">
        <v>36</v>
      </c>
      <c r="G44" s="23" t="s">
        <v>36</v>
      </c>
      <c r="H44" s="23"/>
      <c r="I44" s="23"/>
      <c r="J44" s="23"/>
      <c r="K44" s="23"/>
      <c r="L44" s="23"/>
      <c r="M44" s="23" t="s">
        <v>114</v>
      </c>
      <c r="N44" s="23" t="s">
        <v>115</v>
      </c>
      <c r="O44" s="23" t="s">
        <v>39</v>
      </c>
      <c r="P44" s="24" t="s">
        <v>40</v>
      </c>
      <c r="Q44" s="26">
        <v>158850000000</v>
      </c>
      <c r="R44" s="26">
        <v>6638162899</v>
      </c>
      <c r="S44" s="26">
        <v>0</v>
      </c>
      <c r="T44" s="26">
        <v>165488162899</v>
      </c>
      <c r="U44" s="26">
        <v>0</v>
      </c>
      <c r="V44" s="26">
        <v>95605707526</v>
      </c>
      <c r="W44" s="26">
        <v>69882455373</v>
      </c>
      <c r="X44" s="26">
        <v>95538216198</v>
      </c>
      <c r="Y44" s="26">
        <v>95525707526</v>
      </c>
      <c r="Z44" s="26">
        <v>95525707526</v>
      </c>
      <c r="AA44" s="26">
        <v>95525707526</v>
      </c>
    </row>
    <row r="45" spans="1:27" ht="22.5" x14ac:dyDescent="0.25">
      <c r="A45" s="23" t="s">
        <v>112</v>
      </c>
      <c r="B45" s="24" t="s">
        <v>113</v>
      </c>
      <c r="C45" s="25" t="s">
        <v>41</v>
      </c>
      <c r="D45" s="23" t="s">
        <v>35</v>
      </c>
      <c r="E45" s="23" t="s">
        <v>36</v>
      </c>
      <c r="F45" s="23" t="s">
        <v>36</v>
      </c>
      <c r="G45" s="23" t="s">
        <v>42</v>
      </c>
      <c r="H45" s="23"/>
      <c r="I45" s="23"/>
      <c r="J45" s="23"/>
      <c r="K45" s="23"/>
      <c r="L45" s="23"/>
      <c r="M45" s="23" t="s">
        <v>114</v>
      </c>
      <c r="N45" s="23" t="s">
        <v>115</v>
      </c>
      <c r="O45" s="23" t="s">
        <v>39</v>
      </c>
      <c r="P45" s="24" t="s">
        <v>43</v>
      </c>
      <c r="Q45" s="26">
        <v>56931600000</v>
      </c>
      <c r="R45" s="26">
        <v>4240001018</v>
      </c>
      <c r="S45" s="26">
        <v>0</v>
      </c>
      <c r="T45" s="26">
        <v>61171601018</v>
      </c>
      <c r="U45" s="26">
        <v>0</v>
      </c>
      <c r="V45" s="26">
        <v>36276318726</v>
      </c>
      <c r="W45" s="26">
        <v>24895282292</v>
      </c>
      <c r="X45" s="26">
        <v>36276318726</v>
      </c>
      <c r="Y45" s="26">
        <v>35367468206</v>
      </c>
      <c r="Z45" s="26">
        <v>32106479706</v>
      </c>
      <c r="AA45" s="26">
        <v>32106479706</v>
      </c>
    </row>
    <row r="46" spans="1:27" ht="33.75" x14ac:dyDescent="0.25">
      <c r="A46" s="23" t="s">
        <v>112</v>
      </c>
      <c r="B46" s="24" t="s">
        <v>113</v>
      </c>
      <c r="C46" s="25" t="s">
        <v>44</v>
      </c>
      <c r="D46" s="23" t="s">
        <v>35</v>
      </c>
      <c r="E46" s="23" t="s">
        <v>36</v>
      </c>
      <c r="F46" s="23" t="s">
        <v>36</v>
      </c>
      <c r="G46" s="23" t="s">
        <v>45</v>
      </c>
      <c r="H46" s="23"/>
      <c r="I46" s="23"/>
      <c r="J46" s="23"/>
      <c r="K46" s="23"/>
      <c r="L46" s="23"/>
      <c r="M46" s="23" t="s">
        <v>114</v>
      </c>
      <c r="N46" s="23" t="s">
        <v>115</v>
      </c>
      <c r="O46" s="23" t="s">
        <v>39</v>
      </c>
      <c r="P46" s="24" t="s">
        <v>46</v>
      </c>
      <c r="Q46" s="26">
        <v>10281100000</v>
      </c>
      <c r="R46" s="26">
        <v>9530390526</v>
      </c>
      <c r="S46" s="26">
        <v>0</v>
      </c>
      <c r="T46" s="26">
        <v>19811490526</v>
      </c>
      <c r="U46" s="26">
        <v>0</v>
      </c>
      <c r="V46" s="26">
        <v>7357448123</v>
      </c>
      <c r="W46" s="26">
        <v>12454042403</v>
      </c>
      <c r="X46" s="26">
        <v>7331585072</v>
      </c>
      <c r="Y46" s="26">
        <v>7327448123</v>
      </c>
      <c r="Z46" s="26">
        <v>7327448123</v>
      </c>
      <c r="AA46" s="26">
        <v>7327448123</v>
      </c>
    </row>
    <row r="47" spans="1:27" ht="33.75" x14ac:dyDescent="0.25">
      <c r="A47" s="23" t="s">
        <v>112</v>
      </c>
      <c r="B47" s="24" t="s">
        <v>113</v>
      </c>
      <c r="C47" s="25" t="s">
        <v>116</v>
      </c>
      <c r="D47" s="23" t="s">
        <v>35</v>
      </c>
      <c r="E47" s="23" t="s">
        <v>36</v>
      </c>
      <c r="F47" s="23" t="s">
        <v>36</v>
      </c>
      <c r="G47" s="23" t="s">
        <v>48</v>
      </c>
      <c r="H47" s="23"/>
      <c r="I47" s="23"/>
      <c r="J47" s="23"/>
      <c r="K47" s="23"/>
      <c r="L47" s="23"/>
      <c r="M47" s="23" t="s">
        <v>114</v>
      </c>
      <c r="N47" s="23" t="s">
        <v>115</v>
      </c>
      <c r="O47" s="23" t="s">
        <v>39</v>
      </c>
      <c r="P47" s="24" t="s">
        <v>49</v>
      </c>
      <c r="Q47" s="26">
        <v>11099700000</v>
      </c>
      <c r="R47" s="26">
        <v>0</v>
      </c>
      <c r="S47" s="26">
        <v>11099700000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</row>
    <row r="48" spans="1:27" ht="22.5" x14ac:dyDescent="0.25">
      <c r="A48" s="23" t="s">
        <v>112</v>
      </c>
      <c r="B48" s="24" t="s">
        <v>113</v>
      </c>
      <c r="C48" s="25" t="s">
        <v>117</v>
      </c>
      <c r="D48" s="23" t="s">
        <v>35</v>
      </c>
      <c r="E48" s="23" t="s">
        <v>36</v>
      </c>
      <c r="F48" s="23" t="s">
        <v>42</v>
      </c>
      <c r="G48" s="23" t="s">
        <v>36</v>
      </c>
      <c r="H48" s="23"/>
      <c r="I48" s="23"/>
      <c r="J48" s="23"/>
      <c r="K48" s="23"/>
      <c r="L48" s="23"/>
      <c r="M48" s="23" t="s">
        <v>114</v>
      </c>
      <c r="N48" s="23" t="s">
        <v>115</v>
      </c>
      <c r="O48" s="23" t="s">
        <v>39</v>
      </c>
      <c r="P48" s="24" t="s">
        <v>40</v>
      </c>
      <c r="Q48" s="26">
        <v>4904300000</v>
      </c>
      <c r="R48" s="26">
        <v>879358408</v>
      </c>
      <c r="S48" s="26">
        <v>361448998</v>
      </c>
      <c r="T48" s="26">
        <v>5422209410</v>
      </c>
      <c r="U48" s="26">
        <v>0</v>
      </c>
      <c r="V48" s="26">
        <v>2833118347</v>
      </c>
      <c r="W48" s="26">
        <v>2589091063</v>
      </c>
      <c r="X48" s="26">
        <v>2833118347</v>
      </c>
      <c r="Y48" s="26">
        <v>2833118347</v>
      </c>
      <c r="Z48" s="26">
        <v>2833118347</v>
      </c>
      <c r="AA48" s="26">
        <v>2833118347</v>
      </c>
    </row>
    <row r="49" spans="1:27" ht="22.5" x14ac:dyDescent="0.25">
      <c r="A49" s="23" t="s">
        <v>112</v>
      </c>
      <c r="B49" s="24" t="s">
        <v>113</v>
      </c>
      <c r="C49" s="25" t="s">
        <v>118</v>
      </c>
      <c r="D49" s="23" t="s">
        <v>35</v>
      </c>
      <c r="E49" s="23" t="s">
        <v>36</v>
      </c>
      <c r="F49" s="23" t="s">
        <v>42</v>
      </c>
      <c r="G49" s="23" t="s">
        <v>42</v>
      </c>
      <c r="H49" s="23"/>
      <c r="I49" s="23"/>
      <c r="J49" s="23"/>
      <c r="K49" s="23"/>
      <c r="L49" s="23"/>
      <c r="M49" s="23" t="s">
        <v>114</v>
      </c>
      <c r="N49" s="23" t="s">
        <v>115</v>
      </c>
      <c r="O49" s="23" t="s">
        <v>39</v>
      </c>
      <c r="P49" s="24" t="s">
        <v>43</v>
      </c>
      <c r="Q49" s="26">
        <v>1691600000</v>
      </c>
      <c r="R49" s="26">
        <v>206710113</v>
      </c>
      <c r="S49" s="26">
        <v>0</v>
      </c>
      <c r="T49" s="26">
        <v>1898310113</v>
      </c>
      <c r="U49" s="26">
        <v>0</v>
      </c>
      <c r="V49" s="26">
        <v>1109549220</v>
      </c>
      <c r="W49" s="26">
        <v>788760893</v>
      </c>
      <c r="X49" s="26">
        <v>1109549220</v>
      </c>
      <c r="Y49" s="26">
        <v>1081673129</v>
      </c>
      <c r="Z49" s="26">
        <v>983060729</v>
      </c>
      <c r="AA49" s="26">
        <v>983060729</v>
      </c>
    </row>
    <row r="50" spans="1:27" ht="33.75" x14ac:dyDescent="0.25">
      <c r="A50" s="23" t="s">
        <v>112</v>
      </c>
      <c r="B50" s="24" t="s">
        <v>113</v>
      </c>
      <c r="C50" s="25" t="s">
        <v>119</v>
      </c>
      <c r="D50" s="23" t="s">
        <v>35</v>
      </c>
      <c r="E50" s="23" t="s">
        <v>36</v>
      </c>
      <c r="F50" s="23" t="s">
        <v>42</v>
      </c>
      <c r="G50" s="23" t="s">
        <v>45</v>
      </c>
      <c r="H50" s="23"/>
      <c r="I50" s="23"/>
      <c r="J50" s="23"/>
      <c r="K50" s="23"/>
      <c r="L50" s="23"/>
      <c r="M50" s="23" t="s">
        <v>114</v>
      </c>
      <c r="N50" s="23" t="s">
        <v>115</v>
      </c>
      <c r="O50" s="23" t="s">
        <v>39</v>
      </c>
      <c r="P50" s="24" t="s">
        <v>46</v>
      </c>
      <c r="Q50" s="26">
        <v>119800000</v>
      </c>
      <c r="R50" s="26">
        <v>457406705</v>
      </c>
      <c r="S50" s="26">
        <v>0</v>
      </c>
      <c r="T50" s="26">
        <v>577206705</v>
      </c>
      <c r="U50" s="26">
        <v>0</v>
      </c>
      <c r="V50" s="26">
        <v>258335236</v>
      </c>
      <c r="W50" s="26">
        <v>318871469</v>
      </c>
      <c r="X50" s="26">
        <v>258335236</v>
      </c>
      <c r="Y50" s="26">
        <v>258335236</v>
      </c>
      <c r="Z50" s="26">
        <v>258335236</v>
      </c>
      <c r="AA50" s="26">
        <v>258335236</v>
      </c>
    </row>
    <row r="51" spans="1:27" ht="33.75" x14ac:dyDescent="0.25">
      <c r="A51" s="23" t="s">
        <v>112</v>
      </c>
      <c r="B51" s="24" t="s">
        <v>113</v>
      </c>
      <c r="C51" s="25" t="s">
        <v>47</v>
      </c>
      <c r="D51" s="23" t="s">
        <v>35</v>
      </c>
      <c r="E51" s="23" t="s">
        <v>36</v>
      </c>
      <c r="F51" s="23" t="s">
        <v>42</v>
      </c>
      <c r="G51" s="23" t="s">
        <v>48</v>
      </c>
      <c r="H51" s="23"/>
      <c r="I51" s="23"/>
      <c r="J51" s="23"/>
      <c r="K51" s="23"/>
      <c r="L51" s="23"/>
      <c r="M51" s="23" t="s">
        <v>114</v>
      </c>
      <c r="N51" s="23" t="s">
        <v>115</v>
      </c>
      <c r="O51" s="23" t="s">
        <v>39</v>
      </c>
      <c r="P51" s="24" t="s">
        <v>49</v>
      </c>
      <c r="Q51" s="26">
        <v>329800000</v>
      </c>
      <c r="R51" s="26">
        <v>0</v>
      </c>
      <c r="S51" s="26">
        <v>329800000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</row>
    <row r="52" spans="1:27" ht="22.5" x14ac:dyDescent="0.25">
      <c r="A52" s="23" t="s">
        <v>112</v>
      </c>
      <c r="B52" s="24" t="s">
        <v>113</v>
      </c>
      <c r="C52" s="25" t="s">
        <v>51</v>
      </c>
      <c r="D52" s="23" t="s">
        <v>35</v>
      </c>
      <c r="E52" s="23" t="s">
        <v>42</v>
      </c>
      <c r="F52" s="23"/>
      <c r="G52" s="23"/>
      <c r="H52" s="23"/>
      <c r="I52" s="23"/>
      <c r="J52" s="23"/>
      <c r="K52" s="23"/>
      <c r="L52" s="23"/>
      <c r="M52" s="23" t="s">
        <v>114</v>
      </c>
      <c r="N52" s="23" t="s">
        <v>115</v>
      </c>
      <c r="O52" s="23" t="s">
        <v>39</v>
      </c>
      <c r="P52" s="24" t="s">
        <v>52</v>
      </c>
      <c r="Q52" s="26">
        <v>134543000000</v>
      </c>
      <c r="R52" s="26">
        <v>0</v>
      </c>
      <c r="S52" s="26">
        <v>0</v>
      </c>
      <c r="T52" s="26">
        <v>134543000000</v>
      </c>
      <c r="U52" s="26">
        <v>0</v>
      </c>
      <c r="V52" s="26">
        <v>121940394233.75999</v>
      </c>
      <c r="W52" s="26">
        <v>12602605766.24</v>
      </c>
      <c r="X52" s="26">
        <v>97476419465.289993</v>
      </c>
      <c r="Y52" s="26">
        <v>61489136609.860001</v>
      </c>
      <c r="Z52" s="26">
        <v>60816765630.940002</v>
      </c>
      <c r="AA52" s="26">
        <v>60789837430.940002</v>
      </c>
    </row>
    <row r="53" spans="1:27" ht="22.5" x14ac:dyDescent="0.25">
      <c r="A53" s="23" t="s">
        <v>112</v>
      </c>
      <c r="B53" s="24" t="s">
        <v>113</v>
      </c>
      <c r="C53" s="25" t="s">
        <v>51</v>
      </c>
      <c r="D53" s="23" t="s">
        <v>35</v>
      </c>
      <c r="E53" s="23" t="s">
        <v>42</v>
      </c>
      <c r="F53" s="23"/>
      <c r="G53" s="23"/>
      <c r="H53" s="23"/>
      <c r="I53" s="23"/>
      <c r="J53" s="23"/>
      <c r="K53" s="23"/>
      <c r="L53" s="23"/>
      <c r="M53" s="23" t="s">
        <v>114</v>
      </c>
      <c r="N53" s="23" t="s">
        <v>120</v>
      </c>
      <c r="O53" s="23" t="s">
        <v>39</v>
      </c>
      <c r="P53" s="24" t="s">
        <v>52</v>
      </c>
      <c r="Q53" s="26">
        <v>1156900000</v>
      </c>
      <c r="R53" s="26">
        <v>0</v>
      </c>
      <c r="S53" s="26">
        <v>0</v>
      </c>
      <c r="T53" s="26">
        <v>1156900000</v>
      </c>
      <c r="U53" s="26">
        <v>0</v>
      </c>
      <c r="V53" s="26">
        <v>1156900000</v>
      </c>
      <c r="W53" s="26">
        <v>0</v>
      </c>
      <c r="X53" s="26">
        <v>77228097</v>
      </c>
      <c r="Y53" s="26">
        <v>24337343</v>
      </c>
      <c r="Z53" s="26">
        <v>24337343</v>
      </c>
      <c r="AA53" s="26">
        <v>24337343</v>
      </c>
    </row>
    <row r="54" spans="1:27" ht="33.75" x14ac:dyDescent="0.25">
      <c r="A54" s="23" t="s">
        <v>112</v>
      </c>
      <c r="B54" s="24" t="s">
        <v>113</v>
      </c>
      <c r="C54" s="25" t="s">
        <v>121</v>
      </c>
      <c r="D54" s="23" t="s">
        <v>35</v>
      </c>
      <c r="E54" s="23" t="s">
        <v>45</v>
      </c>
      <c r="F54" s="23" t="s">
        <v>45</v>
      </c>
      <c r="G54" s="23" t="s">
        <v>36</v>
      </c>
      <c r="H54" s="23" t="s">
        <v>122</v>
      </c>
      <c r="I54" s="23"/>
      <c r="J54" s="23"/>
      <c r="K54" s="23"/>
      <c r="L54" s="23"/>
      <c r="M54" s="23" t="s">
        <v>114</v>
      </c>
      <c r="N54" s="23" t="s">
        <v>120</v>
      </c>
      <c r="O54" s="23" t="s">
        <v>39</v>
      </c>
      <c r="P54" s="24" t="s">
        <v>123</v>
      </c>
      <c r="Q54" s="26">
        <v>86450000000</v>
      </c>
      <c r="R54" s="26">
        <v>0</v>
      </c>
      <c r="S54" s="26">
        <v>0</v>
      </c>
      <c r="T54" s="26">
        <v>86450000000</v>
      </c>
      <c r="U54" s="26">
        <v>0</v>
      </c>
      <c r="V54" s="26">
        <v>85735760978</v>
      </c>
      <c r="W54" s="26">
        <v>714239022</v>
      </c>
      <c r="X54" s="26">
        <v>55823544665</v>
      </c>
      <c r="Y54" s="26">
        <v>50137739741</v>
      </c>
      <c r="Z54" s="26">
        <v>50137739741</v>
      </c>
      <c r="AA54" s="26">
        <v>50137739741</v>
      </c>
    </row>
    <row r="55" spans="1:27" ht="33.75" x14ac:dyDescent="0.25">
      <c r="A55" s="23" t="s">
        <v>112</v>
      </c>
      <c r="B55" s="24" t="s">
        <v>113</v>
      </c>
      <c r="C55" s="25" t="s">
        <v>63</v>
      </c>
      <c r="D55" s="23" t="s">
        <v>35</v>
      </c>
      <c r="E55" s="23" t="s">
        <v>45</v>
      </c>
      <c r="F55" s="23" t="s">
        <v>45</v>
      </c>
      <c r="G55" s="23" t="s">
        <v>36</v>
      </c>
      <c r="H55" s="23" t="s">
        <v>64</v>
      </c>
      <c r="I55" s="23"/>
      <c r="J55" s="23"/>
      <c r="K55" s="23"/>
      <c r="L55" s="23"/>
      <c r="M55" s="23" t="s">
        <v>114</v>
      </c>
      <c r="N55" s="23" t="s">
        <v>115</v>
      </c>
      <c r="O55" s="23" t="s">
        <v>39</v>
      </c>
      <c r="P55" s="24" t="s">
        <v>65</v>
      </c>
      <c r="Q55" s="26">
        <v>198828600000</v>
      </c>
      <c r="R55" s="26">
        <v>0</v>
      </c>
      <c r="S55" s="26">
        <v>14444928647</v>
      </c>
      <c r="T55" s="26">
        <v>184383671353</v>
      </c>
      <c r="U55" s="26">
        <v>184383671353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</row>
    <row r="56" spans="1:27" ht="22.5" x14ac:dyDescent="0.25">
      <c r="A56" s="23" t="s">
        <v>112</v>
      </c>
      <c r="B56" s="24" t="s">
        <v>113</v>
      </c>
      <c r="C56" s="25" t="s">
        <v>245</v>
      </c>
      <c r="D56" s="23" t="s">
        <v>35</v>
      </c>
      <c r="E56" s="23" t="s">
        <v>45</v>
      </c>
      <c r="F56" s="23" t="s">
        <v>48</v>
      </c>
      <c r="G56" s="23" t="s">
        <v>42</v>
      </c>
      <c r="H56" s="23" t="s">
        <v>246</v>
      </c>
      <c r="I56" s="23"/>
      <c r="J56" s="23"/>
      <c r="K56" s="23"/>
      <c r="L56" s="23"/>
      <c r="M56" s="23" t="s">
        <v>114</v>
      </c>
      <c r="N56" s="23" t="s">
        <v>115</v>
      </c>
      <c r="O56" s="23" t="s">
        <v>39</v>
      </c>
      <c r="P56" s="24" t="s">
        <v>247</v>
      </c>
      <c r="Q56" s="26">
        <v>0</v>
      </c>
      <c r="R56" s="26">
        <v>4000000000</v>
      </c>
      <c r="S56" s="26">
        <v>0</v>
      </c>
      <c r="T56" s="26">
        <v>4000000000</v>
      </c>
      <c r="U56" s="26">
        <v>0</v>
      </c>
      <c r="V56" s="26">
        <v>4000000000</v>
      </c>
      <c r="W56" s="26">
        <v>0</v>
      </c>
      <c r="X56" s="26">
        <v>2368599351</v>
      </c>
      <c r="Y56" s="26">
        <v>2368599351</v>
      </c>
      <c r="Z56" s="26">
        <v>2368599351</v>
      </c>
      <c r="AA56" s="26">
        <v>2368599351</v>
      </c>
    </row>
    <row r="57" spans="1:27" ht="33.75" x14ac:dyDescent="0.25">
      <c r="A57" s="23" t="s">
        <v>112</v>
      </c>
      <c r="B57" s="24" t="s">
        <v>113</v>
      </c>
      <c r="C57" s="25" t="s">
        <v>69</v>
      </c>
      <c r="D57" s="23" t="s">
        <v>35</v>
      </c>
      <c r="E57" s="23" t="s">
        <v>45</v>
      </c>
      <c r="F57" s="23" t="s">
        <v>48</v>
      </c>
      <c r="G57" s="23" t="s">
        <v>42</v>
      </c>
      <c r="H57" s="23" t="s">
        <v>67</v>
      </c>
      <c r="I57" s="23"/>
      <c r="J57" s="23"/>
      <c r="K57" s="23"/>
      <c r="L57" s="23"/>
      <c r="M57" s="23" t="s">
        <v>114</v>
      </c>
      <c r="N57" s="23" t="s">
        <v>115</v>
      </c>
      <c r="O57" s="23" t="s">
        <v>39</v>
      </c>
      <c r="P57" s="24" t="s">
        <v>70</v>
      </c>
      <c r="Q57" s="26">
        <v>450000000</v>
      </c>
      <c r="R57" s="26">
        <v>283847976</v>
      </c>
      <c r="S57" s="26">
        <v>0</v>
      </c>
      <c r="T57" s="26">
        <v>733847976</v>
      </c>
      <c r="U57" s="26">
        <v>0</v>
      </c>
      <c r="V57" s="26">
        <v>545320384</v>
      </c>
      <c r="W57" s="26">
        <v>188527592</v>
      </c>
      <c r="X57" s="26">
        <v>545320384</v>
      </c>
      <c r="Y57" s="26">
        <v>545320384</v>
      </c>
      <c r="Z57" s="26">
        <v>545320384</v>
      </c>
      <c r="AA57" s="26">
        <v>545320384</v>
      </c>
    </row>
    <row r="58" spans="1:27" ht="22.5" x14ac:dyDescent="0.25">
      <c r="A58" s="23" t="s">
        <v>112</v>
      </c>
      <c r="B58" s="24" t="s">
        <v>113</v>
      </c>
      <c r="C58" s="25" t="s">
        <v>71</v>
      </c>
      <c r="D58" s="23" t="s">
        <v>35</v>
      </c>
      <c r="E58" s="23" t="s">
        <v>45</v>
      </c>
      <c r="F58" s="23" t="s">
        <v>38</v>
      </c>
      <c r="G58" s="23"/>
      <c r="H58" s="23"/>
      <c r="I58" s="23"/>
      <c r="J58" s="23"/>
      <c r="K58" s="23"/>
      <c r="L58" s="23"/>
      <c r="M58" s="23" t="s">
        <v>114</v>
      </c>
      <c r="N58" s="23" t="s">
        <v>115</v>
      </c>
      <c r="O58" s="23" t="s">
        <v>39</v>
      </c>
      <c r="P58" s="24" t="s">
        <v>72</v>
      </c>
      <c r="Q58" s="26">
        <v>7266600000</v>
      </c>
      <c r="R58" s="26">
        <v>0</v>
      </c>
      <c r="S58" s="26">
        <v>0</v>
      </c>
      <c r="T58" s="26">
        <v>7266600000</v>
      </c>
      <c r="U58" s="26">
        <v>0</v>
      </c>
      <c r="V58" s="26">
        <v>0</v>
      </c>
      <c r="W58" s="26">
        <v>7266600000</v>
      </c>
      <c r="X58" s="26">
        <v>0</v>
      </c>
      <c r="Y58" s="26">
        <v>0</v>
      </c>
      <c r="Z58" s="26">
        <v>0</v>
      </c>
      <c r="AA58" s="26">
        <v>0</v>
      </c>
    </row>
    <row r="59" spans="1:27" ht="22.5" x14ac:dyDescent="0.25">
      <c r="A59" s="23" t="s">
        <v>112</v>
      </c>
      <c r="B59" s="24" t="s">
        <v>113</v>
      </c>
      <c r="C59" s="25" t="s">
        <v>71</v>
      </c>
      <c r="D59" s="23" t="s">
        <v>35</v>
      </c>
      <c r="E59" s="23" t="s">
        <v>45</v>
      </c>
      <c r="F59" s="23" t="s">
        <v>38</v>
      </c>
      <c r="G59" s="23"/>
      <c r="H59" s="23"/>
      <c r="I59" s="23"/>
      <c r="J59" s="23"/>
      <c r="K59" s="23"/>
      <c r="L59" s="23"/>
      <c r="M59" s="23" t="s">
        <v>114</v>
      </c>
      <c r="N59" s="23" t="s">
        <v>125</v>
      </c>
      <c r="O59" s="23" t="s">
        <v>39</v>
      </c>
      <c r="P59" s="24" t="s">
        <v>72</v>
      </c>
      <c r="Q59" s="26">
        <v>43465800000</v>
      </c>
      <c r="R59" s="26">
        <v>0</v>
      </c>
      <c r="S59" s="26">
        <v>0</v>
      </c>
      <c r="T59" s="26">
        <v>43465800000</v>
      </c>
      <c r="U59" s="26">
        <v>0</v>
      </c>
      <c r="V59" s="26">
        <v>0</v>
      </c>
      <c r="W59" s="26">
        <v>43465800000</v>
      </c>
      <c r="X59" s="26">
        <v>0</v>
      </c>
      <c r="Y59" s="26">
        <v>0</v>
      </c>
      <c r="Z59" s="26">
        <v>0</v>
      </c>
      <c r="AA59" s="26">
        <v>0</v>
      </c>
    </row>
    <row r="60" spans="1:27" ht="22.5" x14ac:dyDescent="0.25">
      <c r="A60" s="23" t="s">
        <v>112</v>
      </c>
      <c r="B60" s="24" t="s">
        <v>113</v>
      </c>
      <c r="C60" s="25" t="s">
        <v>73</v>
      </c>
      <c r="D60" s="23" t="s">
        <v>35</v>
      </c>
      <c r="E60" s="23" t="s">
        <v>74</v>
      </c>
      <c r="F60" s="23" t="s">
        <v>36</v>
      </c>
      <c r="G60" s="23"/>
      <c r="H60" s="23"/>
      <c r="I60" s="23"/>
      <c r="J60" s="23"/>
      <c r="K60" s="23"/>
      <c r="L60" s="23"/>
      <c r="M60" s="23" t="s">
        <v>114</v>
      </c>
      <c r="N60" s="23" t="s">
        <v>115</v>
      </c>
      <c r="O60" s="23" t="s">
        <v>39</v>
      </c>
      <c r="P60" s="24" t="s">
        <v>75</v>
      </c>
      <c r="Q60" s="26">
        <v>3512200000</v>
      </c>
      <c r="R60" s="26">
        <v>0</v>
      </c>
      <c r="S60" s="26">
        <v>75000000</v>
      </c>
      <c r="T60" s="26">
        <v>3437200000</v>
      </c>
      <c r="U60" s="26">
        <v>0</v>
      </c>
      <c r="V60" s="26">
        <v>1499287790</v>
      </c>
      <c r="W60" s="26">
        <v>1937912210</v>
      </c>
      <c r="X60" s="26">
        <v>1497263012</v>
      </c>
      <c r="Y60" s="26">
        <v>1496955712</v>
      </c>
      <c r="Z60" s="26">
        <v>1496955712</v>
      </c>
      <c r="AA60" s="26">
        <v>1496955712</v>
      </c>
    </row>
    <row r="61" spans="1:27" ht="22.5" x14ac:dyDescent="0.25">
      <c r="A61" s="23" t="s">
        <v>112</v>
      </c>
      <c r="B61" s="24" t="s">
        <v>113</v>
      </c>
      <c r="C61" s="25" t="s">
        <v>76</v>
      </c>
      <c r="D61" s="23" t="s">
        <v>35</v>
      </c>
      <c r="E61" s="23" t="s">
        <v>74</v>
      </c>
      <c r="F61" s="23" t="s">
        <v>45</v>
      </c>
      <c r="G61" s="23"/>
      <c r="H61" s="23"/>
      <c r="I61" s="23"/>
      <c r="J61" s="23"/>
      <c r="K61" s="23"/>
      <c r="L61" s="23"/>
      <c r="M61" s="23" t="s">
        <v>114</v>
      </c>
      <c r="N61" s="23" t="s">
        <v>115</v>
      </c>
      <c r="O61" s="23" t="s">
        <v>39</v>
      </c>
      <c r="P61" s="24" t="s">
        <v>77</v>
      </c>
      <c r="Q61" s="26">
        <v>0</v>
      </c>
      <c r="R61" s="26">
        <v>40000000</v>
      </c>
      <c r="S61" s="26">
        <v>0</v>
      </c>
      <c r="T61" s="26">
        <v>40000000</v>
      </c>
      <c r="U61" s="26">
        <v>0</v>
      </c>
      <c r="V61" s="26">
        <v>0</v>
      </c>
      <c r="W61" s="26">
        <v>40000000</v>
      </c>
      <c r="X61" s="26">
        <v>0</v>
      </c>
      <c r="Y61" s="26">
        <v>0</v>
      </c>
      <c r="Z61" s="26">
        <v>0</v>
      </c>
      <c r="AA61" s="26">
        <v>0</v>
      </c>
    </row>
    <row r="62" spans="1:27" ht="22.5" x14ac:dyDescent="0.25">
      <c r="A62" s="23" t="s">
        <v>112</v>
      </c>
      <c r="B62" s="24" t="s">
        <v>113</v>
      </c>
      <c r="C62" s="25" t="s">
        <v>78</v>
      </c>
      <c r="D62" s="23" t="s">
        <v>35</v>
      </c>
      <c r="E62" s="23" t="s">
        <v>74</v>
      </c>
      <c r="F62" s="23" t="s">
        <v>48</v>
      </c>
      <c r="G62" s="23" t="s">
        <v>36</v>
      </c>
      <c r="H62" s="23"/>
      <c r="I62" s="23"/>
      <c r="J62" s="23"/>
      <c r="K62" s="23"/>
      <c r="L62" s="23"/>
      <c r="M62" s="23" t="s">
        <v>114</v>
      </c>
      <c r="N62" s="23" t="s">
        <v>115</v>
      </c>
      <c r="O62" s="23" t="s">
        <v>39</v>
      </c>
      <c r="P62" s="24" t="s">
        <v>79</v>
      </c>
      <c r="Q62" s="26">
        <v>1650000000</v>
      </c>
      <c r="R62" s="26">
        <v>0</v>
      </c>
      <c r="S62" s="26">
        <v>0</v>
      </c>
      <c r="T62" s="26">
        <v>1650000000</v>
      </c>
      <c r="U62" s="26">
        <v>0</v>
      </c>
      <c r="V62" s="26">
        <v>0</v>
      </c>
      <c r="W62" s="26">
        <v>1650000000</v>
      </c>
      <c r="X62" s="26">
        <v>0</v>
      </c>
      <c r="Y62" s="26">
        <v>0</v>
      </c>
      <c r="Z62" s="26">
        <v>0</v>
      </c>
      <c r="AA62" s="26">
        <v>0</v>
      </c>
    </row>
    <row r="63" spans="1:27" ht="22.5" x14ac:dyDescent="0.25">
      <c r="A63" s="23" t="s">
        <v>112</v>
      </c>
      <c r="B63" s="24" t="s">
        <v>113</v>
      </c>
      <c r="C63" s="25" t="s">
        <v>157</v>
      </c>
      <c r="D63" s="23" t="s">
        <v>35</v>
      </c>
      <c r="E63" s="23" t="s">
        <v>74</v>
      </c>
      <c r="F63" s="23" t="s">
        <v>153</v>
      </c>
      <c r="G63" s="23"/>
      <c r="H63" s="23"/>
      <c r="I63" s="23"/>
      <c r="J63" s="23"/>
      <c r="K63" s="23"/>
      <c r="L63" s="23"/>
      <c r="M63" s="23" t="s">
        <v>114</v>
      </c>
      <c r="N63" s="23" t="s">
        <v>115</v>
      </c>
      <c r="O63" s="23" t="s">
        <v>39</v>
      </c>
      <c r="P63" s="24" t="s">
        <v>158</v>
      </c>
      <c r="Q63" s="26">
        <v>0</v>
      </c>
      <c r="R63" s="26">
        <v>35000000</v>
      </c>
      <c r="S63" s="26">
        <v>0</v>
      </c>
      <c r="T63" s="26">
        <v>35000000</v>
      </c>
      <c r="U63" s="26">
        <v>0</v>
      </c>
      <c r="V63" s="26">
        <v>0</v>
      </c>
      <c r="W63" s="26">
        <v>35000000</v>
      </c>
      <c r="X63" s="26">
        <v>0</v>
      </c>
      <c r="Y63" s="26">
        <v>0</v>
      </c>
      <c r="Z63" s="26">
        <v>0</v>
      </c>
      <c r="AA63" s="26">
        <v>0</v>
      </c>
    </row>
    <row r="64" spans="1:27" ht="56.25" x14ac:dyDescent="0.25">
      <c r="A64" s="23" t="s">
        <v>112</v>
      </c>
      <c r="B64" s="24" t="s">
        <v>113</v>
      </c>
      <c r="C64" s="25" t="s">
        <v>126</v>
      </c>
      <c r="D64" s="23" t="s">
        <v>80</v>
      </c>
      <c r="E64" s="23" t="s">
        <v>98</v>
      </c>
      <c r="F64" s="23" t="s">
        <v>82</v>
      </c>
      <c r="G64" s="23" t="s">
        <v>127</v>
      </c>
      <c r="H64" s="23" t="s">
        <v>128</v>
      </c>
      <c r="I64" s="23"/>
      <c r="J64" s="23"/>
      <c r="K64" s="23"/>
      <c r="L64" s="23"/>
      <c r="M64" s="23" t="s">
        <v>114</v>
      </c>
      <c r="N64" s="23" t="s">
        <v>115</v>
      </c>
      <c r="O64" s="23" t="s">
        <v>39</v>
      </c>
      <c r="P64" s="24" t="s">
        <v>209</v>
      </c>
      <c r="Q64" s="26">
        <v>15929591010</v>
      </c>
      <c r="R64" s="26">
        <v>0</v>
      </c>
      <c r="S64" s="26">
        <v>0</v>
      </c>
      <c r="T64" s="26">
        <v>15929591010</v>
      </c>
      <c r="U64" s="26">
        <v>0</v>
      </c>
      <c r="V64" s="26">
        <v>14333036337</v>
      </c>
      <c r="W64" s="26">
        <v>1596554673</v>
      </c>
      <c r="X64" s="26">
        <v>13347939473</v>
      </c>
      <c r="Y64" s="26">
        <v>6813855522</v>
      </c>
      <c r="Z64" s="26">
        <v>6734597484</v>
      </c>
      <c r="AA64" s="26">
        <v>6734597484</v>
      </c>
    </row>
    <row r="65" spans="1:27" ht="56.25" x14ac:dyDescent="0.25">
      <c r="A65" s="23" t="s">
        <v>112</v>
      </c>
      <c r="B65" s="24" t="s">
        <v>113</v>
      </c>
      <c r="C65" s="25" t="s">
        <v>129</v>
      </c>
      <c r="D65" s="23" t="s">
        <v>80</v>
      </c>
      <c r="E65" s="23" t="s">
        <v>130</v>
      </c>
      <c r="F65" s="23" t="s">
        <v>82</v>
      </c>
      <c r="G65" s="23" t="s">
        <v>86</v>
      </c>
      <c r="H65" s="23" t="s">
        <v>131</v>
      </c>
      <c r="I65" s="23"/>
      <c r="J65" s="23"/>
      <c r="K65" s="23"/>
      <c r="L65" s="23"/>
      <c r="M65" s="23" t="s">
        <v>37</v>
      </c>
      <c r="N65" s="23" t="s">
        <v>84</v>
      </c>
      <c r="O65" s="23" t="s">
        <v>39</v>
      </c>
      <c r="P65" s="24" t="s">
        <v>210</v>
      </c>
      <c r="Q65" s="26">
        <v>32411378889</v>
      </c>
      <c r="R65" s="26">
        <v>0</v>
      </c>
      <c r="S65" s="26">
        <v>0</v>
      </c>
      <c r="T65" s="26">
        <v>32411378889</v>
      </c>
      <c r="U65" s="26">
        <v>0</v>
      </c>
      <c r="V65" s="26">
        <v>31064154286.169998</v>
      </c>
      <c r="W65" s="26">
        <v>1347224602.8299999</v>
      </c>
      <c r="X65" s="26">
        <v>21416085709.919998</v>
      </c>
      <c r="Y65" s="26">
        <v>3355101494.1700001</v>
      </c>
      <c r="Z65" s="26">
        <v>3355101494.1700001</v>
      </c>
      <c r="AA65" s="26">
        <v>3355101494.1700001</v>
      </c>
    </row>
    <row r="66" spans="1:27" ht="56.25" x14ac:dyDescent="0.25">
      <c r="A66" s="23" t="s">
        <v>112</v>
      </c>
      <c r="B66" s="24" t="s">
        <v>113</v>
      </c>
      <c r="C66" s="25" t="s">
        <v>129</v>
      </c>
      <c r="D66" s="23" t="s">
        <v>80</v>
      </c>
      <c r="E66" s="23" t="s">
        <v>130</v>
      </c>
      <c r="F66" s="23" t="s">
        <v>82</v>
      </c>
      <c r="G66" s="23" t="s">
        <v>86</v>
      </c>
      <c r="H66" s="23" t="s">
        <v>131</v>
      </c>
      <c r="I66" s="23"/>
      <c r="J66" s="23"/>
      <c r="K66" s="23"/>
      <c r="L66" s="23"/>
      <c r="M66" s="23" t="s">
        <v>114</v>
      </c>
      <c r="N66" s="23" t="s">
        <v>115</v>
      </c>
      <c r="O66" s="23" t="s">
        <v>39</v>
      </c>
      <c r="P66" s="24" t="s">
        <v>210</v>
      </c>
      <c r="Q66" s="26">
        <v>8653051539</v>
      </c>
      <c r="R66" s="26">
        <v>0</v>
      </c>
      <c r="S66" s="26">
        <v>0</v>
      </c>
      <c r="T66" s="26">
        <v>8653051539</v>
      </c>
      <c r="U66" s="26">
        <v>0</v>
      </c>
      <c r="V66" s="26">
        <v>8009687634</v>
      </c>
      <c r="W66" s="26">
        <v>643363905</v>
      </c>
      <c r="X66" s="26">
        <v>7291770094</v>
      </c>
      <c r="Y66" s="26">
        <v>3167412053</v>
      </c>
      <c r="Z66" s="26">
        <v>3162498309</v>
      </c>
      <c r="AA66" s="26">
        <v>3162498309</v>
      </c>
    </row>
    <row r="67" spans="1:27" ht="45" x14ac:dyDescent="0.25">
      <c r="A67" s="23" t="s">
        <v>112</v>
      </c>
      <c r="B67" s="24" t="s">
        <v>113</v>
      </c>
      <c r="C67" s="25" t="s">
        <v>132</v>
      </c>
      <c r="D67" s="23" t="s">
        <v>80</v>
      </c>
      <c r="E67" s="23" t="s">
        <v>130</v>
      </c>
      <c r="F67" s="23" t="s">
        <v>82</v>
      </c>
      <c r="G67" s="23" t="s">
        <v>89</v>
      </c>
      <c r="H67" s="23" t="s">
        <v>133</v>
      </c>
      <c r="I67" s="23"/>
      <c r="J67" s="23"/>
      <c r="K67" s="23"/>
      <c r="L67" s="23"/>
      <c r="M67" s="23" t="s">
        <v>114</v>
      </c>
      <c r="N67" s="23" t="s">
        <v>115</v>
      </c>
      <c r="O67" s="23" t="s">
        <v>39</v>
      </c>
      <c r="P67" s="24" t="s">
        <v>211</v>
      </c>
      <c r="Q67" s="26">
        <v>10000000000</v>
      </c>
      <c r="R67" s="26">
        <v>0</v>
      </c>
      <c r="S67" s="26">
        <v>0</v>
      </c>
      <c r="T67" s="26">
        <v>10000000000</v>
      </c>
      <c r="U67" s="26">
        <v>0</v>
      </c>
      <c r="V67" s="26">
        <v>8520543840</v>
      </c>
      <c r="W67" s="26">
        <v>1479456160</v>
      </c>
      <c r="X67" s="26">
        <v>5323769661</v>
      </c>
      <c r="Y67" s="26">
        <v>117503783</v>
      </c>
      <c r="Z67" s="26">
        <v>104407853</v>
      </c>
      <c r="AA67" s="26">
        <v>104407853</v>
      </c>
    </row>
    <row r="68" spans="1:27" ht="45" x14ac:dyDescent="0.25">
      <c r="A68" s="23" t="s">
        <v>112</v>
      </c>
      <c r="B68" s="24" t="s">
        <v>113</v>
      </c>
      <c r="C68" s="25" t="s">
        <v>132</v>
      </c>
      <c r="D68" s="23" t="s">
        <v>80</v>
      </c>
      <c r="E68" s="23" t="s">
        <v>130</v>
      </c>
      <c r="F68" s="23" t="s">
        <v>82</v>
      </c>
      <c r="G68" s="23" t="s">
        <v>89</v>
      </c>
      <c r="H68" s="23" t="s">
        <v>133</v>
      </c>
      <c r="I68" s="23"/>
      <c r="J68" s="23"/>
      <c r="K68" s="23"/>
      <c r="L68" s="23"/>
      <c r="M68" s="23" t="s">
        <v>114</v>
      </c>
      <c r="N68" s="23" t="s">
        <v>125</v>
      </c>
      <c r="O68" s="23" t="s">
        <v>39</v>
      </c>
      <c r="P68" s="24" t="s">
        <v>211</v>
      </c>
      <c r="Q68" s="26">
        <v>79695439740</v>
      </c>
      <c r="R68" s="26">
        <v>0</v>
      </c>
      <c r="S68" s="26">
        <v>0</v>
      </c>
      <c r="T68" s="26">
        <v>79695439740</v>
      </c>
      <c r="U68" s="26">
        <v>0</v>
      </c>
      <c r="V68" s="26">
        <v>2974607935</v>
      </c>
      <c r="W68" s="26">
        <v>76720831805</v>
      </c>
      <c r="X68" s="26">
        <v>2974607935</v>
      </c>
      <c r="Y68" s="26">
        <v>14406788</v>
      </c>
      <c r="Z68" s="26">
        <v>14406788</v>
      </c>
      <c r="AA68" s="26">
        <v>14406788</v>
      </c>
    </row>
    <row r="69" spans="1:27" ht="56.25" x14ac:dyDescent="0.25">
      <c r="A69" s="23" t="s">
        <v>112</v>
      </c>
      <c r="B69" s="24" t="s">
        <v>113</v>
      </c>
      <c r="C69" s="25" t="s">
        <v>134</v>
      </c>
      <c r="D69" s="23" t="s">
        <v>80</v>
      </c>
      <c r="E69" s="23" t="s">
        <v>107</v>
      </c>
      <c r="F69" s="23" t="s">
        <v>82</v>
      </c>
      <c r="G69" s="23" t="s">
        <v>110</v>
      </c>
      <c r="H69" s="23" t="s">
        <v>135</v>
      </c>
      <c r="I69" s="23"/>
      <c r="J69" s="23"/>
      <c r="K69" s="23"/>
      <c r="L69" s="23"/>
      <c r="M69" s="23" t="s">
        <v>114</v>
      </c>
      <c r="N69" s="23" t="s">
        <v>115</v>
      </c>
      <c r="O69" s="23" t="s">
        <v>39</v>
      </c>
      <c r="P69" s="24" t="s">
        <v>212</v>
      </c>
      <c r="Q69" s="26">
        <v>25841188847</v>
      </c>
      <c r="R69" s="26">
        <v>0</v>
      </c>
      <c r="S69" s="26">
        <v>0</v>
      </c>
      <c r="T69" s="26">
        <v>25841188847</v>
      </c>
      <c r="U69" s="26">
        <v>0</v>
      </c>
      <c r="V69" s="26">
        <v>23951185545.279999</v>
      </c>
      <c r="W69" s="26">
        <v>1890003301.72</v>
      </c>
      <c r="X69" s="26">
        <v>22255975693.299999</v>
      </c>
      <c r="Y69" s="26">
        <v>14974066553.15</v>
      </c>
      <c r="Z69" s="26">
        <v>14832235403.15</v>
      </c>
      <c r="AA69" s="26">
        <v>14832235403.15</v>
      </c>
    </row>
    <row r="70" spans="1:27" ht="56.25" x14ac:dyDescent="0.25">
      <c r="A70" s="23" t="s">
        <v>112</v>
      </c>
      <c r="B70" s="24" t="s">
        <v>113</v>
      </c>
      <c r="C70" s="25" t="s">
        <v>134</v>
      </c>
      <c r="D70" s="23" t="s">
        <v>80</v>
      </c>
      <c r="E70" s="23" t="s">
        <v>107</v>
      </c>
      <c r="F70" s="23" t="s">
        <v>82</v>
      </c>
      <c r="G70" s="23" t="s">
        <v>110</v>
      </c>
      <c r="H70" s="23" t="s">
        <v>135</v>
      </c>
      <c r="I70" s="23"/>
      <c r="J70" s="23"/>
      <c r="K70" s="23"/>
      <c r="L70" s="23"/>
      <c r="M70" s="23" t="s">
        <v>114</v>
      </c>
      <c r="N70" s="23" t="s">
        <v>125</v>
      </c>
      <c r="O70" s="23" t="s">
        <v>39</v>
      </c>
      <c r="P70" s="24" t="s">
        <v>212</v>
      </c>
      <c r="Q70" s="26">
        <v>52765758921</v>
      </c>
      <c r="R70" s="26">
        <v>0</v>
      </c>
      <c r="S70" s="26">
        <v>0</v>
      </c>
      <c r="T70" s="26">
        <v>52765758921</v>
      </c>
      <c r="U70" s="26">
        <v>0</v>
      </c>
      <c r="V70" s="26">
        <v>52516115403.660004</v>
      </c>
      <c r="W70" s="26">
        <v>249643517.34</v>
      </c>
      <c r="X70" s="26">
        <v>20827864311.66</v>
      </c>
      <c r="Y70" s="26">
        <v>9775205056.3500004</v>
      </c>
      <c r="Z70" s="26">
        <v>9775205056.3500004</v>
      </c>
      <c r="AA70" s="26">
        <v>9775205056.3500004</v>
      </c>
    </row>
    <row r="71" spans="1:27" ht="56.25" x14ac:dyDescent="0.25">
      <c r="A71" s="23" t="s">
        <v>112</v>
      </c>
      <c r="B71" s="24" t="s">
        <v>113</v>
      </c>
      <c r="C71" s="25" t="s">
        <v>136</v>
      </c>
      <c r="D71" s="23" t="s">
        <v>80</v>
      </c>
      <c r="E71" s="23" t="s">
        <v>107</v>
      </c>
      <c r="F71" s="23" t="s">
        <v>82</v>
      </c>
      <c r="G71" s="23" t="s">
        <v>101</v>
      </c>
      <c r="H71" s="23" t="s">
        <v>135</v>
      </c>
      <c r="I71" s="23"/>
      <c r="J71" s="23"/>
      <c r="K71" s="23"/>
      <c r="L71" s="23"/>
      <c r="M71" s="23" t="s">
        <v>114</v>
      </c>
      <c r="N71" s="23" t="s">
        <v>115</v>
      </c>
      <c r="O71" s="23" t="s">
        <v>39</v>
      </c>
      <c r="P71" s="24" t="s">
        <v>212</v>
      </c>
      <c r="Q71" s="26">
        <v>20000000000</v>
      </c>
      <c r="R71" s="26">
        <v>0</v>
      </c>
      <c r="S71" s="26">
        <v>0</v>
      </c>
      <c r="T71" s="26">
        <v>20000000000</v>
      </c>
      <c r="U71" s="26">
        <v>0</v>
      </c>
      <c r="V71" s="26">
        <v>12896711751</v>
      </c>
      <c r="W71" s="26">
        <v>7103288249</v>
      </c>
      <c r="X71" s="26">
        <v>10745373593</v>
      </c>
      <c r="Y71" s="26">
        <v>6555537873</v>
      </c>
      <c r="Z71" s="26">
        <v>6271954377</v>
      </c>
      <c r="AA71" s="26">
        <v>6271954377</v>
      </c>
    </row>
    <row r="72" spans="1:27" ht="56.25" x14ac:dyDescent="0.25">
      <c r="A72" s="23" t="s">
        <v>112</v>
      </c>
      <c r="B72" s="24" t="s">
        <v>113</v>
      </c>
      <c r="C72" s="25" t="s">
        <v>136</v>
      </c>
      <c r="D72" s="23" t="s">
        <v>80</v>
      </c>
      <c r="E72" s="23" t="s">
        <v>107</v>
      </c>
      <c r="F72" s="23" t="s">
        <v>82</v>
      </c>
      <c r="G72" s="23" t="s">
        <v>101</v>
      </c>
      <c r="H72" s="23" t="s">
        <v>135</v>
      </c>
      <c r="I72" s="23"/>
      <c r="J72" s="23"/>
      <c r="K72" s="23"/>
      <c r="L72" s="23"/>
      <c r="M72" s="23" t="s">
        <v>114</v>
      </c>
      <c r="N72" s="23" t="s">
        <v>125</v>
      </c>
      <c r="O72" s="23" t="s">
        <v>39</v>
      </c>
      <c r="P72" s="24" t="s">
        <v>212</v>
      </c>
      <c r="Q72" s="26">
        <v>50820761079</v>
      </c>
      <c r="R72" s="26">
        <v>0</v>
      </c>
      <c r="S72" s="26">
        <v>0</v>
      </c>
      <c r="T72" s="26">
        <v>50820761079</v>
      </c>
      <c r="U72" s="26">
        <v>0</v>
      </c>
      <c r="V72" s="26">
        <v>50806424379</v>
      </c>
      <c r="W72" s="26">
        <v>14336700</v>
      </c>
      <c r="X72" s="26">
        <v>50696965164</v>
      </c>
      <c r="Y72" s="26">
        <v>7288563492.8000002</v>
      </c>
      <c r="Z72" s="26">
        <v>7282067172.8000002</v>
      </c>
      <c r="AA72" s="26">
        <v>7282067172.8000002</v>
      </c>
    </row>
    <row r="73" spans="1:27" ht="45" x14ac:dyDescent="0.25">
      <c r="A73" s="23" t="s">
        <v>112</v>
      </c>
      <c r="B73" s="24" t="s">
        <v>113</v>
      </c>
      <c r="C73" s="25" t="s">
        <v>137</v>
      </c>
      <c r="D73" s="23" t="s">
        <v>80</v>
      </c>
      <c r="E73" s="23" t="s">
        <v>107</v>
      </c>
      <c r="F73" s="23" t="s">
        <v>82</v>
      </c>
      <c r="G73" s="23" t="s">
        <v>38</v>
      </c>
      <c r="H73" s="23" t="s">
        <v>133</v>
      </c>
      <c r="I73" s="23"/>
      <c r="J73" s="23"/>
      <c r="K73" s="23"/>
      <c r="L73" s="23"/>
      <c r="M73" s="23" t="s">
        <v>114</v>
      </c>
      <c r="N73" s="23" t="s">
        <v>115</v>
      </c>
      <c r="O73" s="23" t="s">
        <v>39</v>
      </c>
      <c r="P73" s="24" t="s">
        <v>211</v>
      </c>
      <c r="Q73" s="26">
        <v>1500000000</v>
      </c>
      <c r="R73" s="26">
        <v>0</v>
      </c>
      <c r="S73" s="26">
        <v>0</v>
      </c>
      <c r="T73" s="26">
        <v>1500000000</v>
      </c>
      <c r="U73" s="26">
        <v>0</v>
      </c>
      <c r="V73" s="26">
        <v>1190141202</v>
      </c>
      <c r="W73" s="26">
        <v>309858798</v>
      </c>
      <c r="X73" s="26">
        <v>992408397</v>
      </c>
      <c r="Y73" s="26">
        <v>692101155</v>
      </c>
      <c r="Z73" s="26">
        <v>674928495</v>
      </c>
      <c r="AA73" s="26">
        <v>674928495</v>
      </c>
    </row>
    <row r="74" spans="1:27" ht="33.75" x14ac:dyDescent="0.25">
      <c r="A74" s="23" t="s">
        <v>138</v>
      </c>
      <c r="B74" s="24" t="s">
        <v>139</v>
      </c>
      <c r="C74" s="25" t="s">
        <v>34</v>
      </c>
      <c r="D74" s="23" t="s">
        <v>35</v>
      </c>
      <c r="E74" s="23" t="s">
        <v>36</v>
      </c>
      <c r="F74" s="23" t="s">
        <v>36</v>
      </c>
      <c r="G74" s="23" t="s">
        <v>36</v>
      </c>
      <c r="H74" s="23"/>
      <c r="I74" s="23"/>
      <c r="J74" s="23"/>
      <c r="K74" s="23"/>
      <c r="L74" s="23"/>
      <c r="M74" s="23" t="s">
        <v>37</v>
      </c>
      <c r="N74" s="23" t="s">
        <v>38</v>
      </c>
      <c r="O74" s="23" t="s">
        <v>39</v>
      </c>
      <c r="P74" s="24" t="s">
        <v>40</v>
      </c>
      <c r="Q74" s="26">
        <v>871529820260</v>
      </c>
      <c r="R74" s="26">
        <v>0</v>
      </c>
      <c r="S74" s="26">
        <v>0</v>
      </c>
      <c r="T74" s="26">
        <v>871529820260</v>
      </c>
      <c r="U74" s="26">
        <v>0</v>
      </c>
      <c r="V74" s="26">
        <v>506639582173</v>
      </c>
      <c r="W74" s="26">
        <v>364890238087</v>
      </c>
      <c r="X74" s="26">
        <v>506090353983</v>
      </c>
      <c r="Y74" s="26">
        <v>505380509955.5</v>
      </c>
      <c r="Z74" s="26">
        <v>505379349484.5</v>
      </c>
      <c r="AA74" s="26">
        <v>505377590252.5</v>
      </c>
    </row>
    <row r="75" spans="1:27" ht="33.75" x14ac:dyDescent="0.25">
      <c r="A75" s="23" t="s">
        <v>138</v>
      </c>
      <c r="B75" s="24" t="s">
        <v>139</v>
      </c>
      <c r="C75" s="25" t="s">
        <v>41</v>
      </c>
      <c r="D75" s="23" t="s">
        <v>35</v>
      </c>
      <c r="E75" s="23" t="s">
        <v>36</v>
      </c>
      <c r="F75" s="23" t="s">
        <v>36</v>
      </c>
      <c r="G75" s="23" t="s">
        <v>42</v>
      </c>
      <c r="H75" s="23"/>
      <c r="I75" s="23"/>
      <c r="J75" s="23"/>
      <c r="K75" s="23"/>
      <c r="L75" s="23"/>
      <c r="M75" s="23" t="s">
        <v>37</v>
      </c>
      <c r="N75" s="23" t="s">
        <v>38</v>
      </c>
      <c r="O75" s="23" t="s">
        <v>39</v>
      </c>
      <c r="P75" s="24" t="s">
        <v>43</v>
      </c>
      <c r="Q75" s="26">
        <v>398086922537</v>
      </c>
      <c r="R75" s="26">
        <v>0</v>
      </c>
      <c r="S75" s="26">
        <v>0</v>
      </c>
      <c r="T75" s="26">
        <v>398086922537</v>
      </c>
      <c r="U75" s="26">
        <v>0</v>
      </c>
      <c r="V75" s="26">
        <v>252981733675</v>
      </c>
      <c r="W75" s="26">
        <v>145105188862</v>
      </c>
      <c r="X75" s="26">
        <v>252710009717</v>
      </c>
      <c r="Y75" s="26">
        <v>246410155800</v>
      </c>
      <c r="Z75" s="26">
        <v>246409779500</v>
      </c>
      <c r="AA75" s="26">
        <v>246409779500</v>
      </c>
    </row>
    <row r="76" spans="1:27" ht="33.75" x14ac:dyDescent="0.25">
      <c r="A76" s="23" t="s">
        <v>138</v>
      </c>
      <c r="B76" s="24" t="s">
        <v>139</v>
      </c>
      <c r="C76" s="25" t="s">
        <v>44</v>
      </c>
      <c r="D76" s="23" t="s">
        <v>35</v>
      </c>
      <c r="E76" s="23" t="s">
        <v>36</v>
      </c>
      <c r="F76" s="23" t="s">
        <v>36</v>
      </c>
      <c r="G76" s="23" t="s">
        <v>45</v>
      </c>
      <c r="H76" s="23"/>
      <c r="I76" s="23"/>
      <c r="J76" s="23"/>
      <c r="K76" s="23"/>
      <c r="L76" s="23"/>
      <c r="M76" s="23" t="s">
        <v>37</v>
      </c>
      <c r="N76" s="23" t="s">
        <v>38</v>
      </c>
      <c r="O76" s="23" t="s">
        <v>39</v>
      </c>
      <c r="P76" s="24" t="s">
        <v>46</v>
      </c>
      <c r="Q76" s="26">
        <v>313241438211</v>
      </c>
      <c r="R76" s="26">
        <v>0</v>
      </c>
      <c r="S76" s="26">
        <v>0</v>
      </c>
      <c r="T76" s="26">
        <v>313241438211</v>
      </c>
      <c r="U76" s="26">
        <v>0</v>
      </c>
      <c r="V76" s="26">
        <v>191177590805.09</v>
      </c>
      <c r="W76" s="26">
        <v>122063847405.91</v>
      </c>
      <c r="X76" s="26">
        <v>180528362446.16</v>
      </c>
      <c r="Y76" s="26">
        <v>179728728963.12</v>
      </c>
      <c r="Z76" s="26">
        <v>179728521028.12</v>
      </c>
      <c r="AA76" s="26">
        <v>179723692542.12</v>
      </c>
    </row>
    <row r="77" spans="1:27" ht="33.75" x14ac:dyDescent="0.25">
      <c r="A77" s="23" t="s">
        <v>138</v>
      </c>
      <c r="B77" s="24" t="s">
        <v>139</v>
      </c>
      <c r="C77" s="25" t="s">
        <v>116</v>
      </c>
      <c r="D77" s="23" t="s">
        <v>35</v>
      </c>
      <c r="E77" s="23" t="s">
        <v>36</v>
      </c>
      <c r="F77" s="23" t="s">
        <v>36</v>
      </c>
      <c r="G77" s="23" t="s">
        <v>48</v>
      </c>
      <c r="H77" s="23"/>
      <c r="I77" s="23"/>
      <c r="J77" s="23"/>
      <c r="K77" s="23"/>
      <c r="L77" s="23"/>
      <c r="M77" s="23" t="s">
        <v>37</v>
      </c>
      <c r="N77" s="23" t="s">
        <v>38</v>
      </c>
      <c r="O77" s="23" t="s">
        <v>39</v>
      </c>
      <c r="P77" s="24" t="s">
        <v>49</v>
      </c>
      <c r="Q77" s="26">
        <v>50621318992</v>
      </c>
      <c r="R77" s="26">
        <v>0</v>
      </c>
      <c r="S77" s="26">
        <v>0</v>
      </c>
      <c r="T77" s="26">
        <v>50621318992</v>
      </c>
      <c r="U77" s="26">
        <v>50621318992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</row>
    <row r="78" spans="1:27" ht="33.75" x14ac:dyDescent="0.25">
      <c r="A78" s="23" t="s">
        <v>138</v>
      </c>
      <c r="B78" s="24" t="s">
        <v>139</v>
      </c>
      <c r="C78" s="25" t="s">
        <v>51</v>
      </c>
      <c r="D78" s="23" t="s">
        <v>35</v>
      </c>
      <c r="E78" s="23" t="s">
        <v>42</v>
      </c>
      <c r="F78" s="23"/>
      <c r="G78" s="23"/>
      <c r="H78" s="23"/>
      <c r="I78" s="23"/>
      <c r="J78" s="23"/>
      <c r="K78" s="23"/>
      <c r="L78" s="23"/>
      <c r="M78" s="23" t="s">
        <v>37</v>
      </c>
      <c r="N78" s="23" t="s">
        <v>38</v>
      </c>
      <c r="O78" s="23" t="s">
        <v>39</v>
      </c>
      <c r="P78" s="24" t="s">
        <v>52</v>
      </c>
      <c r="Q78" s="26">
        <v>270074400000</v>
      </c>
      <c r="R78" s="26">
        <v>0</v>
      </c>
      <c r="S78" s="26">
        <v>0</v>
      </c>
      <c r="T78" s="26">
        <v>270074400000</v>
      </c>
      <c r="U78" s="26">
        <v>0</v>
      </c>
      <c r="V78" s="26">
        <v>258002763065.69</v>
      </c>
      <c r="W78" s="26">
        <v>12071636934.309999</v>
      </c>
      <c r="X78" s="26">
        <v>194694555803.17999</v>
      </c>
      <c r="Y78" s="26">
        <v>140694638149.78</v>
      </c>
      <c r="Z78" s="26">
        <v>140679768834.29999</v>
      </c>
      <c r="AA78" s="26">
        <v>139727330880.20001</v>
      </c>
    </row>
    <row r="79" spans="1:27" ht="33.75" x14ac:dyDescent="0.25">
      <c r="A79" s="23" t="s">
        <v>138</v>
      </c>
      <c r="B79" s="24" t="s">
        <v>139</v>
      </c>
      <c r="C79" s="25" t="s">
        <v>51</v>
      </c>
      <c r="D79" s="23" t="s">
        <v>35</v>
      </c>
      <c r="E79" s="23" t="s">
        <v>42</v>
      </c>
      <c r="F79" s="23"/>
      <c r="G79" s="23"/>
      <c r="H79" s="23"/>
      <c r="I79" s="23"/>
      <c r="J79" s="23"/>
      <c r="K79" s="23"/>
      <c r="L79" s="23"/>
      <c r="M79" s="23" t="s">
        <v>114</v>
      </c>
      <c r="N79" s="23" t="s">
        <v>115</v>
      </c>
      <c r="O79" s="23" t="s">
        <v>39</v>
      </c>
      <c r="P79" s="24" t="s">
        <v>52</v>
      </c>
      <c r="Q79" s="26">
        <v>65200000</v>
      </c>
      <c r="R79" s="26">
        <v>0</v>
      </c>
      <c r="S79" s="26">
        <v>0</v>
      </c>
      <c r="T79" s="26">
        <v>65200000</v>
      </c>
      <c r="U79" s="26">
        <v>0</v>
      </c>
      <c r="V79" s="26">
        <v>65200000</v>
      </c>
      <c r="W79" s="26">
        <v>0</v>
      </c>
      <c r="X79" s="26">
        <v>64800000</v>
      </c>
      <c r="Y79" s="26">
        <v>0</v>
      </c>
      <c r="Z79" s="26">
        <v>0</v>
      </c>
      <c r="AA79" s="26">
        <v>0</v>
      </c>
    </row>
    <row r="80" spans="1:27" ht="33.75" x14ac:dyDescent="0.25">
      <c r="A80" s="23" t="s">
        <v>138</v>
      </c>
      <c r="B80" s="24" t="s">
        <v>139</v>
      </c>
      <c r="C80" s="25" t="s">
        <v>51</v>
      </c>
      <c r="D80" s="23" t="s">
        <v>35</v>
      </c>
      <c r="E80" s="23" t="s">
        <v>42</v>
      </c>
      <c r="F80" s="23"/>
      <c r="G80" s="23"/>
      <c r="H80" s="23"/>
      <c r="I80" s="23"/>
      <c r="J80" s="23"/>
      <c r="K80" s="23"/>
      <c r="L80" s="23"/>
      <c r="M80" s="23" t="s">
        <v>114</v>
      </c>
      <c r="N80" s="23" t="s">
        <v>120</v>
      </c>
      <c r="O80" s="23" t="s">
        <v>39</v>
      </c>
      <c r="P80" s="24" t="s">
        <v>52</v>
      </c>
      <c r="Q80" s="26">
        <v>5619947000</v>
      </c>
      <c r="R80" s="26">
        <v>0</v>
      </c>
      <c r="S80" s="26">
        <v>0</v>
      </c>
      <c r="T80" s="26">
        <v>5619947000</v>
      </c>
      <c r="U80" s="26">
        <v>0</v>
      </c>
      <c r="V80" s="26">
        <v>4350773960.7799997</v>
      </c>
      <c r="W80" s="26">
        <v>1269173039.22</v>
      </c>
      <c r="X80" s="26">
        <v>3537767330.4400001</v>
      </c>
      <c r="Y80" s="26">
        <v>1964713183.72</v>
      </c>
      <c r="Z80" s="26">
        <v>1718125251.72</v>
      </c>
      <c r="AA80" s="26">
        <v>1718125251.72</v>
      </c>
    </row>
    <row r="81" spans="1:27" ht="33.75" x14ac:dyDescent="0.25">
      <c r="A81" s="23" t="s">
        <v>138</v>
      </c>
      <c r="B81" s="24" t="s">
        <v>139</v>
      </c>
      <c r="C81" s="25" t="s">
        <v>140</v>
      </c>
      <c r="D81" s="23" t="s">
        <v>35</v>
      </c>
      <c r="E81" s="23" t="s">
        <v>45</v>
      </c>
      <c r="F81" s="23" t="s">
        <v>45</v>
      </c>
      <c r="G81" s="23" t="s">
        <v>36</v>
      </c>
      <c r="H81" s="23" t="s">
        <v>141</v>
      </c>
      <c r="I81" s="23"/>
      <c r="J81" s="23"/>
      <c r="K81" s="23"/>
      <c r="L81" s="23"/>
      <c r="M81" s="23" t="s">
        <v>37</v>
      </c>
      <c r="N81" s="23" t="s">
        <v>38</v>
      </c>
      <c r="O81" s="23" t="s">
        <v>39</v>
      </c>
      <c r="P81" s="24" t="s">
        <v>142</v>
      </c>
      <c r="Q81" s="26">
        <v>74657700000</v>
      </c>
      <c r="R81" s="26">
        <v>0</v>
      </c>
      <c r="S81" s="26">
        <v>0</v>
      </c>
      <c r="T81" s="26">
        <v>74657700000</v>
      </c>
      <c r="U81" s="26">
        <v>12000000000</v>
      </c>
      <c r="V81" s="26">
        <v>62423455774.860001</v>
      </c>
      <c r="W81" s="26">
        <v>234244225.13999999</v>
      </c>
      <c r="X81" s="26">
        <v>50132669430.269997</v>
      </c>
      <c r="Y81" s="26">
        <v>26516197346.43</v>
      </c>
      <c r="Z81" s="26">
        <v>26509517756.09</v>
      </c>
      <c r="AA81" s="26">
        <v>26509517756.09</v>
      </c>
    </row>
    <row r="82" spans="1:27" ht="33.75" x14ac:dyDescent="0.25">
      <c r="A82" s="23" t="s">
        <v>138</v>
      </c>
      <c r="B82" s="24" t="s">
        <v>139</v>
      </c>
      <c r="C82" s="25" t="s">
        <v>140</v>
      </c>
      <c r="D82" s="23" t="s">
        <v>35</v>
      </c>
      <c r="E82" s="23" t="s">
        <v>45</v>
      </c>
      <c r="F82" s="23" t="s">
        <v>45</v>
      </c>
      <c r="G82" s="23" t="s">
        <v>36</v>
      </c>
      <c r="H82" s="23" t="s">
        <v>141</v>
      </c>
      <c r="I82" s="23"/>
      <c r="J82" s="23"/>
      <c r="K82" s="23"/>
      <c r="L82" s="23"/>
      <c r="M82" s="23" t="s">
        <v>114</v>
      </c>
      <c r="N82" s="23" t="s">
        <v>120</v>
      </c>
      <c r="O82" s="23" t="s">
        <v>39</v>
      </c>
      <c r="P82" s="24" t="s">
        <v>142</v>
      </c>
      <c r="Q82" s="26">
        <v>4750809000</v>
      </c>
      <c r="R82" s="26">
        <v>0</v>
      </c>
      <c r="S82" s="26">
        <v>0</v>
      </c>
      <c r="T82" s="26">
        <v>4750809000</v>
      </c>
      <c r="U82" s="26">
        <v>0</v>
      </c>
      <c r="V82" s="26">
        <v>3001664135</v>
      </c>
      <c r="W82" s="26">
        <v>1749144865</v>
      </c>
      <c r="X82" s="26">
        <v>1920931696</v>
      </c>
      <c r="Y82" s="26">
        <v>1139103045</v>
      </c>
      <c r="Z82" s="26">
        <v>865339178</v>
      </c>
      <c r="AA82" s="26">
        <v>857859278</v>
      </c>
    </row>
    <row r="83" spans="1:27" ht="45" x14ac:dyDescent="0.25">
      <c r="A83" s="23" t="s">
        <v>138</v>
      </c>
      <c r="B83" s="24" t="s">
        <v>139</v>
      </c>
      <c r="C83" s="25" t="s">
        <v>143</v>
      </c>
      <c r="D83" s="23" t="s">
        <v>35</v>
      </c>
      <c r="E83" s="23" t="s">
        <v>45</v>
      </c>
      <c r="F83" s="23" t="s">
        <v>45</v>
      </c>
      <c r="G83" s="23" t="s">
        <v>36</v>
      </c>
      <c r="H83" s="23" t="s">
        <v>144</v>
      </c>
      <c r="I83" s="23"/>
      <c r="J83" s="23"/>
      <c r="K83" s="23"/>
      <c r="L83" s="23"/>
      <c r="M83" s="23" t="s">
        <v>37</v>
      </c>
      <c r="N83" s="23" t="s">
        <v>38</v>
      </c>
      <c r="O83" s="23" t="s">
        <v>39</v>
      </c>
      <c r="P83" s="24" t="s">
        <v>145</v>
      </c>
      <c r="Q83" s="26">
        <v>7512800000</v>
      </c>
      <c r="R83" s="26">
        <v>0</v>
      </c>
      <c r="S83" s="26">
        <v>0</v>
      </c>
      <c r="T83" s="26">
        <v>7512800000</v>
      </c>
      <c r="U83" s="26">
        <v>0</v>
      </c>
      <c r="V83" s="26">
        <v>7389725796</v>
      </c>
      <c r="W83" s="26">
        <v>123074204</v>
      </c>
      <c r="X83" s="26">
        <v>6447247933</v>
      </c>
      <c r="Y83" s="26">
        <v>1416124175</v>
      </c>
      <c r="Z83" s="26">
        <v>1415691325</v>
      </c>
      <c r="AA83" s="26">
        <v>1415691325</v>
      </c>
    </row>
    <row r="84" spans="1:27" ht="33.75" x14ac:dyDescent="0.25">
      <c r="A84" s="23" t="s">
        <v>138</v>
      </c>
      <c r="B84" s="24" t="s">
        <v>139</v>
      </c>
      <c r="C84" s="25" t="s">
        <v>146</v>
      </c>
      <c r="D84" s="23" t="s">
        <v>35</v>
      </c>
      <c r="E84" s="23" t="s">
        <v>45</v>
      </c>
      <c r="F84" s="23" t="s">
        <v>45</v>
      </c>
      <c r="G84" s="23" t="s">
        <v>36</v>
      </c>
      <c r="H84" s="23" t="s">
        <v>147</v>
      </c>
      <c r="I84" s="23"/>
      <c r="J84" s="23"/>
      <c r="K84" s="23"/>
      <c r="L84" s="23"/>
      <c r="M84" s="23" t="s">
        <v>37</v>
      </c>
      <c r="N84" s="23" t="s">
        <v>38</v>
      </c>
      <c r="O84" s="23" t="s">
        <v>39</v>
      </c>
      <c r="P84" s="24" t="s">
        <v>148</v>
      </c>
      <c r="Q84" s="26">
        <v>170800000</v>
      </c>
      <c r="R84" s="26">
        <v>0</v>
      </c>
      <c r="S84" s="26">
        <v>0</v>
      </c>
      <c r="T84" s="26">
        <v>170800000</v>
      </c>
      <c r="U84" s="26">
        <v>0</v>
      </c>
      <c r="V84" s="26">
        <v>170800000</v>
      </c>
      <c r="W84" s="26">
        <v>0</v>
      </c>
      <c r="X84" s="26">
        <v>69861900</v>
      </c>
      <c r="Y84" s="26">
        <v>39862400</v>
      </c>
      <c r="Z84" s="26">
        <v>39862400</v>
      </c>
      <c r="AA84" s="26">
        <v>39862400</v>
      </c>
    </row>
    <row r="85" spans="1:27" ht="33.75" x14ac:dyDescent="0.25">
      <c r="A85" s="23" t="s">
        <v>138</v>
      </c>
      <c r="B85" s="24" t="s">
        <v>139</v>
      </c>
      <c r="C85" s="25" t="s">
        <v>69</v>
      </c>
      <c r="D85" s="23" t="s">
        <v>35</v>
      </c>
      <c r="E85" s="23" t="s">
        <v>45</v>
      </c>
      <c r="F85" s="23" t="s">
        <v>48</v>
      </c>
      <c r="G85" s="23" t="s">
        <v>42</v>
      </c>
      <c r="H85" s="23" t="s">
        <v>67</v>
      </c>
      <c r="I85" s="23"/>
      <c r="J85" s="23"/>
      <c r="K85" s="23"/>
      <c r="L85" s="23"/>
      <c r="M85" s="23" t="s">
        <v>37</v>
      </c>
      <c r="N85" s="23" t="s">
        <v>38</v>
      </c>
      <c r="O85" s="23" t="s">
        <v>39</v>
      </c>
      <c r="P85" s="24" t="s">
        <v>70</v>
      </c>
      <c r="Q85" s="26">
        <v>3573500000</v>
      </c>
      <c r="R85" s="26">
        <v>0</v>
      </c>
      <c r="S85" s="26">
        <v>0</v>
      </c>
      <c r="T85" s="26">
        <v>3573500000</v>
      </c>
      <c r="U85" s="26">
        <v>0</v>
      </c>
      <c r="V85" s="26">
        <v>3177541813</v>
      </c>
      <c r="W85" s="26">
        <v>395958187</v>
      </c>
      <c r="X85" s="26">
        <v>3176310692</v>
      </c>
      <c r="Y85" s="26">
        <v>2801206505</v>
      </c>
      <c r="Z85" s="26">
        <v>2801206505</v>
      </c>
      <c r="AA85" s="26">
        <v>2801206505</v>
      </c>
    </row>
    <row r="86" spans="1:27" ht="33.75" x14ac:dyDescent="0.25">
      <c r="A86" s="23" t="s">
        <v>138</v>
      </c>
      <c r="B86" s="24" t="s">
        <v>139</v>
      </c>
      <c r="C86" s="25" t="s">
        <v>149</v>
      </c>
      <c r="D86" s="23" t="s">
        <v>35</v>
      </c>
      <c r="E86" s="23" t="s">
        <v>45</v>
      </c>
      <c r="F86" s="23" t="s">
        <v>48</v>
      </c>
      <c r="G86" s="23" t="s">
        <v>42</v>
      </c>
      <c r="H86" s="23" t="s">
        <v>150</v>
      </c>
      <c r="I86" s="23"/>
      <c r="J86" s="23"/>
      <c r="K86" s="23"/>
      <c r="L86" s="23"/>
      <c r="M86" s="23" t="s">
        <v>37</v>
      </c>
      <c r="N86" s="23" t="s">
        <v>38</v>
      </c>
      <c r="O86" s="23" t="s">
        <v>39</v>
      </c>
      <c r="P86" s="24" t="s">
        <v>151</v>
      </c>
      <c r="Q86" s="26">
        <v>315900000</v>
      </c>
      <c r="R86" s="26">
        <v>0</v>
      </c>
      <c r="S86" s="26">
        <v>0</v>
      </c>
      <c r="T86" s="26">
        <v>315900000</v>
      </c>
      <c r="U86" s="26">
        <v>0</v>
      </c>
      <c r="V86" s="26">
        <v>264647041</v>
      </c>
      <c r="W86" s="26">
        <v>51252959</v>
      </c>
      <c r="X86" s="26">
        <v>264647041</v>
      </c>
      <c r="Y86" s="26">
        <v>234910819</v>
      </c>
      <c r="Z86" s="26">
        <v>234910819</v>
      </c>
      <c r="AA86" s="26">
        <v>234910819</v>
      </c>
    </row>
    <row r="87" spans="1:27" ht="33.75" x14ac:dyDescent="0.25">
      <c r="A87" s="23" t="s">
        <v>138</v>
      </c>
      <c r="B87" s="24" t="s">
        <v>139</v>
      </c>
      <c r="C87" s="25" t="s">
        <v>71</v>
      </c>
      <c r="D87" s="23" t="s">
        <v>35</v>
      </c>
      <c r="E87" s="23" t="s">
        <v>45</v>
      </c>
      <c r="F87" s="23" t="s">
        <v>38</v>
      </c>
      <c r="G87" s="23"/>
      <c r="H87" s="23"/>
      <c r="I87" s="23"/>
      <c r="J87" s="23"/>
      <c r="K87" s="23"/>
      <c r="L87" s="23"/>
      <c r="M87" s="23" t="s">
        <v>37</v>
      </c>
      <c r="N87" s="23" t="s">
        <v>38</v>
      </c>
      <c r="O87" s="23" t="s">
        <v>39</v>
      </c>
      <c r="P87" s="24" t="s">
        <v>72</v>
      </c>
      <c r="Q87" s="26">
        <v>43000000000</v>
      </c>
      <c r="R87" s="26">
        <v>0</v>
      </c>
      <c r="S87" s="26">
        <v>0</v>
      </c>
      <c r="T87" s="26">
        <v>43000000000</v>
      </c>
      <c r="U87" s="26">
        <v>0</v>
      </c>
      <c r="V87" s="26">
        <v>40594541591.75</v>
      </c>
      <c r="W87" s="26">
        <v>2405458408.25</v>
      </c>
      <c r="X87" s="26">
        <v>39190676479.769997</v>
      </c>
      <c r="Y87" s="26">
        <v>38506316109.68</v>
      </c>
      <c r="Z87" s="26">
        <v>38506316109.68</v>
      </c>
      <c r="AA87" s="26">
        <v>38506316109.68</v>
      </c>
    </row>
    <row r="88" spans="1:27" ht="33.75" x14ac:dyDescent="0.25">
      <c r="A88" s="23" t="s">
        <v>138</v>
      </c>
      <c r="B88" s="24" t="s">
        <v>139</v>
      </c>
      <c r="C88" s="25" t="s">
        <v>152</v>
      </c>
      <c r="D88" s="23" t="s">
        <v>35</v>
      </c>
      <c r="E88" s="23" t="s">
        <v>153</v>
      </c>
      <c r="F88" s="23"/>
      <c r="G88" s="23"/>
      <c r="H88" s="23"/>
      <c r="I88" s="23"/>
      <c r="J88" s="23"/>
      <c r="K88" s="23"/>
      <c r="L88" s="23"/>
      <c r="M88" s="23" t="s">
        <v>114</v>
      </c>
      <c r="N88" s="23" t="s">
        <v>120</v>
      </c>
      <c r="O88" s="23" t="s">
        <v>39</v>
      </c>
      <c r="P88" s="24" t="s">
        <v>154</v>
      </c>
      <c r="Q88" s="26">
        <v>103317712000</v>
      </c>
      <c r="R88" s="26">
        <v>0</v>
      </c>
      <c r="S88" s="26">
        <v>0</v>
      </c>
      <c r="T88" s="26">
        <v>103317712000</v>
      </c>
      <c r="U88" s="26">
        <v>0</v>
      </c>
      <c r="V88" s="26">
        <v>81817969135.899994</v>
      </c>
      <c r="W88" s="26">
        <v>21499742864.099998</v>
      </c>
      <c r="X88" s="26">
        <v>79634079207.869995</v>
      </c>
      <c r="Y88" s="26">
        <v>64156737535.089996</v>
      </c>
      <c r="Z88" s="26">
        <v>58146900623.730003</v>
      </c>
      <c r="AA88" s="26">
        <v>58146180623.730003</v>
      </c>
    </row>
    <row r="89" spans="1:27" ht="33.75" x14ac:dyDescent="0.25">
      <c r="A89" s="23" t="s">
        <v>138</v>
      </c>
      <c r="B89" s="24" t="s">
        <v>139</v>
      </c>
      <c r="C89" s="25" t="s">
        <v>73</v>
      </c>
      <c r="D89" s="23" t="s">
        <v>35</v>
      </c>
      <c r="E89" s="23" t="s">
        <v>74</v>
      </c>
      <c r="F89" s="23" t="s">
        <v>36</v>
      </c>
      <c r="G89" s="23"/>
      <c r="H89" s="23"/>
      <c r="I89" s="23"/>
      <c r="J89" s="23"/>
      <c r="K89" s="23"/>
      <c r="L89" s="23"/>
      <c r="M89" s="23" t="s">
        <v>37</v>
      </c>
      <c r="N89" s="23" t="s">
        <v>38</v>
      </c>
      <c r="O89" s="23" t="s">
        <v>39</v>
      </c>
      <c r="P89" s="24" t="s">
        <v>75</v>
      </c>
      <c r="Q89" s="26">
        <v>11337552000</v>
      </c>
      <c r="R89" s="26">
        <v>0</v>
      </c>
      <c r="S89" s="26">
        <v>0</v>
      </c>
      <c r="T89" s="26">
        <v>11337552000</v>
      </c>
      <c r="U89" s="26">
        <v>0</v>
      </c>
      <c r="V89" s="26">
        <v>11325575034</v>
      </c>
      <c r="W89" s="26">
        <v>11976966</v>
      </c>
      <c r="X89" s="26">
        <v>11298085899</v>
      </c>
      <c r="Y89" s="26">
        <v>11293394326</v>
      </c>
      <c r="Z89" s="26">
        <v>11293394326</v>
      </c>
      <c r="AA89" s="26">
        <v>11293394326</v>
      </c>
    </row>
    <row r="90" spans="1:27" ht="33.75" x14ac:dyDescent="0.25">
      <c r="A90" s="23" t="s">
        <v>138</v>
      </c>
      <c r="B90" s="24" t="s">
        <v>139</v>
      </c>
      <c r="C90" s="25" t="s">
        <v>76</v>
      </c>
      <c r="D90" s="23" t="s">
        <v>35</v>
      </c>
      <c r="E90" s="23" t="s">
        <v>74</v>
      </c>
      <c r="F90" s="23" t="s">
        <v>45</v>
      </c>
      <c r="G90" s="23"/>
      <c r="H90" s="23"/>
      <c r="I90" s="23"/>
      <c r="J90" s="23"/>
      <c r="K90" s="23"/>
      <c r="L90" s="23"/>
      <c r="M90" s="23" t="s">
        <v>37</v>
      </c>
      <c r="N90" s="23" t="s">
        <v>38</v>
      </c>
      <c r="O90" s="23" t="s">
        <v>39</v>
      </c>
      <c r="P90" s="24" t="s">
        <v>77</v>
      </c>
      <c r="Q90" s="26">
        <v>374100000</v>
      </c>
      <c r="R90" s="26">
        <v>0</v>
      </c>
      <c r="S90" s="26">
        <v>0</v>
      </c>
      <c r="T90" s="26">
        <v>374100000</v>
      </c>
      <c r="U90" s="26">
        <v>0</v>
      </c>
      <c r="V90" s="26">
        <v>374100000</v>
      </c>
      <c r="W90" s="26">
        <v>0</v>
      </c>
      <c r="X90" s="26">
        <v>341465503.88999999</v>
      </c>
      <c r="Y90" s="26">
        <v>191521151.88999999</v>
      </c>
      <c r="Z90" s="26">
        <v>191521151.88999999</v>
      </c>
      <c r="AA90" s="26">
        <v>191521151.88999999</v>
      </c>
    </row>
    <row r="91" spans="1:27" ht="33.75" x14ac:dyDescent="0.25">
      <c r="A91" s="23" t="s">
        <v>138</v>
      </c>
      <c r="B91" s="24" t="s">
        <v>139</v>
      </c>
      <c r="C91" s="25" t="s">
        <v>78</v>
      </c>
      <c r="D91" s="23" t="s">
        <v>35</v>
      </c>
      <c r="E91" s="23" t="s">
        <v>74</v>
      </c>
      <c r="F91" s="23" t="s">
        <v>48</v>
      </c>
      <c r="G91" s="23" t="s">
        <v>36</v>
      </c>
      <c r="H91" s="23"/>
      <c r="I91" s="23"/>
      <c r="J91" s="23"/>
      <c r="K91" s="23"/>
      <c r="L91" s="23"/>
      <c r="M91" s="23" t="s">
        <v>37</v>
      </c>
      <c r="N91" s="23" t="s">
        <v>53</v>
      </c>
      <c r="O91" s="23" t="s">
        <v>54</v>
      </c>
      <c r="P91" s="24" t="s">
        <v>79</v>
      </c>
      <c r="Q91" s="26">
        <v>4118800000</v>
      </c>
      <c r="R91" s="26">
        <v>0</v>
      </c>
      <c r="S91" s="26">
        <v>0</v>
      </c>
      <c r="T91" s="26">
        <v>4118800000</v>
      </c>
      <c r="U91" s="26">
        <v>0</v>
      </c>
      <c r="V91" s="26">
        <v>0</v>
      </c>
      <c r="W91" s="26">
        <v>4118800000</v>
      </c>
      <c r="X91" s="26">
        <v>0</v>
      </c>
      <c r="Y91" s="26">
        <v>0</v>
      </c>
      <c r="Z91" s="26">
        <v>0</v>
      </c>
      <c r="AA91" s="26">
        <v>0</v>
      </c>
    </row>
    <row r="92" spans="1:27" ht="33.75" x14ac:dyDescent="0.25">
      <c r="A92" s="23" t="s">
        <v>138</v>
      </c>
      <c r="B92" s="24" t="s">
        <v>139</v>
      </c>
      <c r="C92" s="25" t="s">
        <v>155</v>
      </c>
      <c r="D92" s="23" t="s">
        <v>35</v>
      </c>
      <c r="E92" s="23" t="s">
        <v>74</v>
      </c>
      <c r="F92" s="23" t="s">
        <v>48</v>
      </c>
      <c r="G92" s="23" t="s">
        <v>45</v>
      </c>
      <c r="H92" s="23"/>
      <c r="I92" s="23"/>
      <c r="J92" s="23"/>
      <c r="K92" s="23"/>
      <c r="L92" s="23"/>
      <c r="M92" s="23" t="s">
        <v>37</v>
      </c>
      <c r="N92" s="23" t="s">
        <v>38</v>
      </c>
      <c r="O92" s="23" t="s">
        <v>39</v>
      </c>
      <c r="P92" s="24" t="s">
        <v>156</v>
      </c>
      <c r="Q92" s="26">
        <v>51600000</v>
      </c>
      <c r="R92" s="26">
        <v>0</v>
      </c>
      <c r="S92" s="26">
        <v>0</v>
      </c>
      <c r="T92" s="26">
        <v>51600000</v>
      </c>
      <c r="U92" s="26">
        <v>0</v>
      </c>
      <c r="V92" s="26">
        <v>51600000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</row>
    <row r="93" spans="1:27" ht="33.75" x14ac:dyDescent="0.25">
      <c r="A93" s="23" t="s">
        <v>138</v>
      </c>
      <c r="B93" s="24" t="s">
        <v>139</v>
      </c>
      <c r="C93" s="25" t="s">
        <v>157</v>
      </c>
      <c r="D93" s="23" t="s">
        <v>35</v>
      </c>
      <c r="E93" s="23" t="s">
        <v>74</v>
      </c>
      <c r="F93" s="23" t="s">
        <v>153</v>
      </c>
      <c r="G93" s="23"/>
      <c r="H93" s="23"/>
      <c r="I93" s="23"/>
      <c r="J93" s="23"/>
      <c r="K93" s="23"/>
      <c r="L93" s="23"/>
      <c r="M93" s="23" t="s">
        <v>37</v>
      </c>
      <c r="N93" s="23" t="s">
        <v>38</v>
      </c>
      <c r="O93" s="23" t="s">
        <v>39</v>
      </c>
      <c r="P93" s="24" t="s">
        <v>158</v>
      </c>
      <c r="Q93" s="26">
        <v>373400000</v>
      </c>
      <c r="R93" s="26">
        <v>0</v>
      </c>
      <c r="S93" s="26">
        <v>0</v>
      </c>
      <c r="T93" s="26">
        <v>373400000</v>
      </c>
      <c r="U93" s="26">
        <v>0</v>
      </c>
      <c r="V93" s="26">
        <v>322738848</v>
      </c>
      <c r="W93" s="26">
        <v>50661152</v>
      </c>
      <c r="X93" s="26">
        <v>322738848</v>
      </c>
      <c r="Y93" s="26">
        <v>296884000</v>
      </c>
      <c r="Z93" s="26">
        <v>296884000</v>
      </c>
      <c r="AA93" s="26">
        <v>296884000</v>
      </c>
    </row>
    <row r="94" spans="1:27" ht="112.5" x14ac:dyDescent="0.25">
      <c r="A94" s="23" t="s">
        <v>138</v>
      </c>
      <c r="B94" s="24" t="s">
        <v>139</v>
      </c>
      <c r="C94" s="25" t="s">
        <v>240</v>
      </c>
      <c r="D94" s="23" t="s">
        <v>80</v>
      </c>
      <c r="E94" s="23" t="s">
        <v>159</v>
      </c>
      <c r="F94" s="23" t="s">
        <v>82</v>
      </c>
      <c r="G94" s="23" t="s">
        <v>53</v>
      </c>
      <c r="H94" s="23" t="s">
        <v>241</v>
      </c>
      <c r="I94" s="23"/>
      <c r="J94" s="23"/>
      <c r="K94" s="23"/>
      <c r="L94" s="23"/>
      <c r="M94" s="23" t="s">
        <v>37</v>
      </c>
      <c r="N94" s="23" t="s">
        <v>38</v>
      </c>
      <c r="O94" s="23" t="s">
        <v>39</v>
      </c>
      <c r="P94" s="24" t="s">
        <v>242</v>
      </c>
      <c r="Q94" s="26">
        <v>1315000000</v>
      </c>
      <c r="R94" s="26">
        <v>0</v>
      </c>
      <c r="S94" s="26">
        <v>0</v>
      </c>
      <c r="T94" s="26">
        <v>1315000000</v>
      </c>
      <c r="U94" s="26">
        <v>0</v>
      </c>
      <c r="V94" s="26">
        <v>1315000000</v>
      </c>
      <c r="W94" s="26">
        <v>0</v>
      </c>
      <c r="X94" s="26">
        <v>1313333333</v>
      </c>
      <c r="Y94" s="26">
        <v>0</v>
      </c>
      <c r="Z94" s="26">
        <v>0</v>
      </c>
      <c r="AA94" s="26">
        <v>0</v>
      </c>
    </row>
    <row r="95" spans="1:27" ht="112.5" x14ac:dyDescent="0.25">
      <c r="A95" s="23" t="s">
        <v>138</v>
      </c>
      <c r="B95" s="24" t="s">
        <v>139</v>
      </c>
      <c r="C95" s="25" t="s">
        <v>243</v>
      </c>
      <c r="D95" s="23" t="s">
        <v>80</v>
      </c>
      <c r="E95" s="23" t="s">
        <v>159</v>
      </c>
      <c r="F95" s="23" t="s">
        <v>82</v>
      </c>
      <c r="G95" s="23" t="s">
        <v>161</v>
      </c>
      <c r="H95" s="23" t="s">
        <v>241</v>
      </c>
      <c r="I95" s="23"/>
      <c r="J95" s="23"/>
      <c r="K95" s="23"/>
      <c r="L95" s="23"/>
      <c r="M95" s="23" t="s">
        <v>37</v>
      </c>
      <c r="N95" s="23" t="s">
        <v>38</v>
      </c>
      <c r="O95" s="23" t="s">
        <v>39</v>
      </c>
      <c r="P95" s="24" t="s">
        <v>242</v>
      </c>
      <c r="Q95" s="26">
        <v>2500000000</v>
      </c>
      <c r="R95" s="26">
        <v>0</v>
      </c>
      <c r="S95" s="26">
        <v>0</v>
      </c>
      <c r="T95" s="26">
        <v>2500000000</v>
      </c>
      <c r="U95" s="26">
        <v>0</v>
      </c>
      <c r="V95" s="26">
        <v>2500000000</v>
      </c>
      <c r="W95" s="26">
        <v>0</v>
      </c>
      <c r="X95" s="26">
        <v>1460000000</v>
      </c>
      <c r="Y95" s="26">
        <v>0</v>
      </c>
      <c r="Z95" s="26">
        <v>0</v>
      </c>
      <c r="AA95" s="26">
        <v>0</v>
      </c>
    </row>
    <row r="96" spans="1:27" ht="112.5" x14ac:dyDescent="0.25">
      <c r="A96" s="23" t="s">
        <v>138</v>
      </c>
      <c r="B96" s="24" t="s">
        <v>139</v>
      </c>
      <c r="C96" s="25" t="s">
        <v>244</v>
      </c>
      <c r="D96" s="23" t="s">
        <v>80</v>
      </c>
      <c r="E96" s="23" t="s">
        <v>107</v>
      </c>
      <c r="F96" s="23" t="s">
        <v>82</v>
      </c>
      <c r="G96" s="23" t="s">
        <v>108</v>
      </c>
      <c r="H96" s="23" t="s">
        <v>241</v>
      </c>
      <c r="I96" s="23"/>
      <c r="J96" s="23"/>
      <c r="K96" s="23"/>
      <c r="L96" s="23"/>
      <c r="M96" s="23" t="s">
        <v>37</v>
      </c>
      <c r="N96" s="23" t="s">
        <v>38</v>
      </c>
      <c r="O96" s="23" t="s">
        <v>39</v>
      </c>
      <c r="P96" s="24" t="s">
        <v>242</v>
      </c>
      <c r="Q96" s="26">
        <v>2617700000</v>
      </c>
      <c r="R96" s="26">
        <v>0</v>
      </c>
      <c r="S96" s="26">
        <v>0</v>
      </c>
      <c r="T96" s="26">
        <v>2617700000</v>
      </c>
      <c r="U96" s="26">
        <v>0</v>
      </c>
      <c r="V96" s="26">
        <v>2617700000</v>
      </c>
      <c r="W96" s="26">
        <v>0</v>
      </c>
      <c r="X96" s="26">
        <v>1302354945</v>
      </c>
      <c r="Y96" s="26">
        <v>0</v>
      </c>
      <c r="Z96" s="26">
        <v>0</v>
      </c>
      <c r="AA96" s="26">
        <v>0</v>
      </c>
    </row>
    <row r="97" spans="1:27" ht="45" x14ac:dyDescent="0.25">
      <c r="A97" s="23" t="s">
        <v>164</v>
      </c>
      <c r="B97" s="24" t="s">
        <v>165</v>
      </c>
      <c r="C97" s="25" t="s">
        <v>34</v>
      </c>
      <c r="D97" s="23" t="s">
        <v>35</v>
      </c>
      <c r="E97" s="23" t="s">
        <v>36</v>
      </c>
      <c r="F97" s="23" t="s">
        <v>36</v>
      </c>
      <c r="G97" s="23" t="s">
        <v>36</v>
      </c>
      <c r="H97" s="23"/>
      <c r="I97" s="23"/>
      <c r="J97" s="23"/>
      <c r="K97" s="23"/>
      <c r="L97" s="23"/>
      <c r="M97" s="23" t="s">
        <v>37</v>
      </c>
      <c r="N97" s="23" t="s">
        <v>38</v>
      </c>
      <c r="O97" s="23" t="s">
        <v>39</v>
      </c>
      <c r="P97" s="24" t="s">
        <v>40</v>
      </c>
      <c r="Q97" s="26">
        <v>40005200000</v>
      </c>
      <c r="R97" s="26">
        <v>0</v>
      </c>
      <c r="S97" s="26">
        <v>0</v>
      </c>
      <c r="T97" s="26">
        <v>40005200000</v>
      </c>
      <c r="U97" s="26">
        <v>0</v>
      </c>
      <c r="V97" s="26">
        <v>40005200000</v>
      </c>
      <c r="W97" s="26">
        <v>0</v>
      </c>
      <c r="X97" s="26">
        <v>22928157591</v>
      </c>
      <c r="Y97" s="26">
        <v>22897626525</v>
      </c>
      <c r="Z97" s="26">
        <v>22897626525</v>
      </c>
      <c r="AA97" s="26">
        <v>22897626525</v>
      </c>
    </row>
    <row r="98" spans="1:27" ht="45" x14ac:dyDescent="0.25">
      <c r="A98" s="23" t="s">
        <v>164</v>
      </c>
      <c r="B98" s="24" t="s">
        <v>165</v>
      </c>
      <c r="C98" s="25" t="s">
        <v>41</v>
      </c>
      <c r="D98" s="23" t="s">
        <v>35</v>
      </c>
      <c r="E98" s="23" t="s">
        <v>36</v>
      </c>
      <c r="F98" s="23" t="s">
        <v>36</v>
      </c>
      <c r="G98" s="23" t="s">
        <v>42</v>
      </c>
      <c r="H98" s="23"/>
      <c r="I98" s="23"/>
      <c r="J98" s="23"/>
      <c r="K98" s="23"/>
      <c r="L98" s="23"/>
      <c r="M98" s="23" t="s">
        <v>37</v>
      </c>
      <c r="N98" s="23" t="s">
        <v>38</v>
      </c>
      <c r="O98" s="23" t="s">
        <v>39</v>
      </c>
      <c r="P98" s="24" t="s">
        <v>43</v>
      </c>
      <c r="Q98" s="26">
        <v>13920200000</v>
      </c>
      <c r="R98" s="26">
        <v>0</v>
      </c>
      <c r="S98" s="26">
        <v>0</v>
      </c>
      <c r="T98" s="26">
        <v>13920200000</v>
      </c>
      <c r="U98" s="26">
        <v>0</v>
      </c>
      <c r="V98" s="26">
        <v>13920200000</v>
      </c>
      <c r="W98" s="26">
        <v>0</v>
      </c>
      <c r="X98" s="26">
        <v>8485064271.6499996</v>
      </c>
      <c r="Y98" s="26">
        <v>8485064271.6499996</v>
      </c>
      <c r="Z98" s="26">
        <v>8485064271.6499996</v>
      </c>
      <c r="AA98" s="26">
        <v>7980388092.6499996</v>
      </c>
    </row>
    <row r="99" spans="1:27" ht="45" x14ac:dyDescent="0.25">
      <c r="A99" s="23" t="s">
        <v>164</v>
      </c>
      <c r="B99" s="24" t="s">
        <v>165</v>
      </c>
      <c r="C99" s="25" t="s">
        <v>44</v>
      </c>
      <c r="D99" s="23" t="s">
        <v>35</v>
      </c>
      <c r="E99" s="23" t="s">
        <v>36</v>
      </c>
      <c r="F99" s="23" t="s">
        <v>36</v>
      </c>
      <c r="G99" s="23" t="s">
        <v>45</v>
      </c>
      <c r="H99" s="23"/>
      <c r="I99" s="23"/>
      <c r="J99" s="23"/>
      <c r="K99" s="23"/>
      <c r="L99" s="23"/>
      <c r="M99" s="23" t="s">
        <v>37</v>
      </c>
      <c r="N99" s="23" t="s">
        <v>38</v>
      </c>
      <c r="O99" s="23" t="s">
        <v>39</v>
      </c>
      <c r="P99" s="24" t="s">
        <v>46</v>
      </c>
      <c r="Q99" s="26">
        <v>4461400000</v>
      </c>
      <c r="R99" s="26">
        <v>0</v>
      </c>
      <c r="S99" s="26">
        <v>0</v>
      </c>
      <c r="T99" s="26">
        <v>4461400000</v>
      </c>
      <c r="U99" s="26">
        <v>0</v>
      </c>
      <c r="V99" s="26">
        <v>4461400000</v>
      </c>
      <c r="W99" s="26">
        <v>0</v>
      </c>
      <c r="X99" s="26">
        <v>1964898675</v>
      </c>
      <c r="Y99" s="26">
        <v>1961880813</v>
      </c>
      <c r="Z99" s="26">
        <v>1961880813</v>
      </c>
      <c r="AA99" s="26">
        <v>1961880813</v>
      </c>
    </row>
    <row r="100" spans="1:27" ht="45" x14ac:dyDescent="0.25">
      <c r="A100" s="23" t="s">
        <v>164</v>
      </c>
      <c r="B100" s="24" t="s">
        <v>165</v>
      </c>
      <c r="C100" s="25" t="s">
        <v>116</v>
      </c>
      <c r="D100" s="23" t="s">
        <v>35</v>
      </c>
      <c r="E100" s="23" t="s">
        <v>36</v>
      </c>
      <c r="F100" s="23" t="s">
        <v>36</v>
      </c>
      <c r="G100" s="23" t="s">
        <v>48</v>
      </c>
      <c r="H100" s="23"/>
      <c r="I100" s="23"/>
      <c r="J100" s="23"/>
      <c r="K100" s="23"/>
      <c r="L100" s="23"/>
      <c r="M100" s="23" t="s">
        <v>37</v>
      </c>
      <c r="N100" s="23" t="s">
        <v>38</v>
      </c>
      <c r="O100" s="23" t="s">
        <v>39</v>
      </c>
      <c r="P100" s="24" t="s">
        <v>49</v>
      </c>
      <c r="Q100" s="26">
        <v>8294500000</v>
      </c>
      <c r="R100" s="26">
        <v>0</v>
      </c>
      <c r="S100" s="26">
        <v>0</v>
      </c>
      <c r="T100" s="26">
        <v>8294500000</v>
      </c>
      <c r="U100" s="26">
        <v>8294500000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</row>
    <row r="101" spans="1:27" ht="45" x14ac:dyDescent="0.25">
      <c r="A101" s="23" t="s">
        <v>164</v>
      </c>
      <c r="B101" s="24" t="s">
        <v>165</v>
      </c>
      <c r="C101" s="25" t="s">
        <v>51</v>
      </c>
      <c r="D101" s="23" t="s">
        <v>35</v>
      </c>
      <c r="E101" s="23" t="s">
        <v>42</v>
      </c>
      <c r="F101" s="23"/>
      <c r="G101" s="23"/>
      <c r="H101" s="23"/>
      <c r="I101" s="23"/>
      <c r="J101" s="23"/>
      <c r="K101" s="23"/>
      <c r="L101" s="23"/>
      <c r="M101" s="23" t="s">
        <v>37</v>
      </c>
      <c r="N101" s="23" t="s">
        <v>38</v>
      </c>
      <c r="O101" s="23" t="s">
        <v>39</v>
      </c>
      <c r="P101" s="24" t="s">
        <v>52</v>
      </c>
      <c r="Q101" s="26">
        <v>18832000000</v>
      </c>
      <c r="R101" s="26">
        <v>5000000000</v>
      </c>
      <c r="S101" s="26">
        <v>0</v>
      </c>
      <c r="T101" s="26">
        <v>23832000000</v>
      </c>
      <c r="U101" s="26">
        <v>0</v>
      </c>
      <c r="V101" s="26">
        <v>19110868806.610001</v>
      </c>
      <c r="W101" s="26">
        <v>4721131193.3900003</v>
      </c>
      <c r="X101" s="26">
        <v>16222244509.23</v>
      </c>
      <c r="Y101" s="26">
        <v>10299976669.77</v>
      </c>
      <c r="Z101" s="26">
        <v>10299976669.77</v>
      </c>
      <c r="AA101" s="26">
        <v>10296273380.77</v>
      </c>
    </row>
    <row r="102" spans="1:27" ht="45" x14ac:dyDescent="0.25">
      <c r="A102" s="23" t="s">
        <v>164</v>
      </c>
      <c r="B102" s="24" t="s">
        <v>165</v>
      </c>
      <c r="C102" s="25" t="s">
        <v>166</v>
      </c>
      <c r="D102" s="23" t="s">
        <v>35</v>
      </c>
      <c r="E102" s="23" t="s">
        <v>45</v>
      </c>
      <c r="F102" s="23" t="s">
        <v>45</v>
      </c>
      <c r="G102" s="23" t="s">
        <v>36</v>
      </c>
      <c r="H102" s="23" t="s">
        <v>167</v>
      </c>
      <c r="I102" s="23"/>
      <c r="J102" s="23"/>
      <c r="K102" s="23"/>
      <c r="L102" s="23"/>
      <c r="M102" s="23" t="s">
        <v>37</v>
      </c>
      <c r="N102" s="23" t="s">
        <v>38</v>
      </c>
      <c r="O102" s="23" t="s">
        <v>39</v>
      </c>
      <c r="P102" s="24" t="s">
        <v>168</v>
      </c>
      <c r="Q102" s="26">
        <v>51736700000</v>
      </c>
      <c r="R102" s="26">
        <v>35878480154</v>
      </c>
      <c r="S102" s="26">
        <v>0</v>
      </c>
      <c r="T102" s="26">
        <v>87615180154</v>
      </c>
      <c r="U102" s="26">
        <v>0</v>
      </c>
      <c r="V102" s="26">
        <v>56906139186.610001</v>
      </c>
      <c r="W102" s="26">
        <v>30709040967.389999</v>
      </c>
      <c r="X102" s="26">
        <v>42123251619.940002</v>
      </c>
      <c r="Y102" s="26">
        <v>19538961850.599998</v>
      </c>
      <c r="Z102" s="26">
        <v>19538961850.599998</v>
      </c>
      <c r="AA102" s="26">
        <v>19538961850.599998</v>
      </c>
    </row>
    <row r="103" spans="1:27" ht="45" x14ac:dyDescent="0.25">
      <c r="A103" s="23" t="s">
        <v>164</v>
      </c>
      <c r="B103" s="24" t="s">
        <v>165</v>
      </c>
      <c r="C103" s="25" t="s">
        <v>63</v>
      </c>
      <c r="D103" s="23" t="s">
        <v>35</v>
      </c>
      <c r="E103" s="23" t="s">
        <v>45</v>
      </c>
      <c r="F103" s="23" t="s">
        <v>45</v>
      </c>
      <c r="G103" s="23" t="s">
        <v>36</v>
      </c>
      <c r="H103" s="23" t="s">
        <v>64</v>
      </c>
      <c r="I103" s="23"/>
      <c r="J103" s="23"/>
      <c r="K103" s="23"/>
      <c r="L103" s="23"/>
      <c r="M103" s="23" t="s">
        <v>37</v>
      </c>
      <c r="N103" s="23" t="s">
        <v>38</v>
      </c>
      <c r="O103" s="23" t="s">
        <v>39</v>
      </c>
      <c r="P103" s="24" t="s">
        <v>65</v>
      </c>
      <c r="Q103" s="26">
        <v>5000000000</v>
      </c>
      <c r="R103" s="26">
        <v>0</v>
      </c>
      <c r="S103" s="26">
        <v>5000000000</v>
      </c>
      <c r="T103" s="26">
        <v>0</v>
      </c>
      <c r="U103" s="26">
        <v>0</v>
      </c>
      <c r="V103" s="26">
        <v>0</v>
      </c>
      <c r="W103" s="26">
        <v>0</v>
      </c>
      <c r="X103" s="26">
        <v>0</v>
      </c>
      <c r="Y103" s="26">
        <v>0</v>
      </c>
      <c r="Z103" s="26">
        <v>0</v>
      </c>
      <c r="AA103" s="26">
        <v>0</v>
      </c>
    </row>
    <row r="104" spans="1:27" ht="45" x14ac:dyDescent="0.25">
      <c r="A104" s="23" t="s">
        <v>164</v>
      </c>
      <c r="B104" s="24" t="s">
        <v>165</v>
      </c>
      <c r="C104" s="25" t="s">
        <v>69</v>
      </c>
      <c r="D104" s="23" t="s">
        <v>35</v>
      </c>
      <c r="E104" s="23" t="s">
        <v>45</v>
      </c>
      <c r="F104" s="23" t="s">
        <v>48</v>
      </c>
      <c r="G104" s="23" t="s">
        <v>42</v>
      </c>
      <c r="H104" s="23" t="s">
        <v>67</v>
      </c>
      <c r="I104" s="23"/>
      <c r="J104" s="23"/>
      <c r="K104" s="23"/>
      <c r="L104" s="23"/>
      <c r="M104" s="23" t="s">
        <v>37</v>
      </c>
      <c r="N104" s="23" t="s">
        <v>38</v>
      </c>
      <c r="O104" s="23" t="s">
        <v>39</v>
      </c>
      <c r="P104" s="24" t="s">
        <v>70</v>
      </c>
      <c r="Q104" s="26">
        <v>262700000</v>
      </c>
      <c r="R104" s="26">
        <v>0</v>
      </c>
      <c r="S104" s="26">
        <v>0</v>
      </c>
      <c r="T104" s="26">
        <v>262700000</v>
      </c>
      <c r="U104" s="26">
        <v>0</v>
      </c>
      <c r="V104" s="26">
        <v>262700000</v>
      </c>
      <c r="W104" s="26">
        <v>0</v>
      </c>
      <c r="X104" s="26">
        <v>100409779</v>
      </c>
      <c r="Y104" s="26">
        <v>75088237</v>
      </c>
      <c r="Z104" s="26">
        <v>75088237</v>
      </c>
      <c r="AA104" s="26">
        <v>75088237</v>
      </c>
    </row>
    <row r="105" spans="1:27" ht="45" x14ac:dyDescent="0.25">
      <c r="A105" s="23" t="s">
        <v>164</v>
      </c>
      <c r="B105" s="24" t="s">
        <v>165</v>
      </c>
      <c r="C105" s="25" t="s">
        <v>71</v>
      </c>
      <c r="D105" s="23" t="s">
        <v>35</v>
      </c>
      <c r="E105" s="23" t="s">
        <v>45</v>
      </c>
      <c r="F105" s="23" t="s">
        <v>38</v>
      </c>
      <c r="G105" s="23"/>
      <c r="H105" s="23"/>
      <c r="I105" s="23"/>
      <c r="J105" s="23"/>
      <c r="K105" s="23"/>
      <c r="L105" s="23"/>
      <c r="M105" s="23" t="s">
        <v>37</v>
      </c>
      <c r="N105" s="23" t="s">
        <v>38</v>
      </c>
      <c r="O105" s="23" t="s">
        <v>39</v>
      </c>
      <c r="P105" s="24" t="s">
        <v>72</v>
      </c>
      <c r="Q105" s="26">
        <v>108800000</v>
      </c>
      <c r="R105" s="26">
        <v>65098917935</v>
      </c>
      <c r="S105" s="26">
        <v>48406252545</v>
      </c>
      <c r="T105" s="26">
        <v>16801465390</v>
      </c>
      <c r="U105" s="26">
        <v>0.2</v>
      </c>
      <c r="V105" s="26">
        <v>15428255003.799999</v>
      </c>
      <c r="W105" s="26">
        <v>1373210386</v>
      </c>
      <c r="X105" s="26">
        <v>11019298877.299999</v>
      </c>
      <c r="Y105" s="26">
        <v>11019298877.299999</v>
      </c>
      <c r="Z105" s="26">
        <v>11019298877.299999</v>
      </c>
      <c r="AA105" s="26">
        <v>11019298877.299999</v>
      </c>
    </row>
    <row r="106" spans="1:27" ht="45" x14ac:dyDescent="0.25">
      <c r="A106" s="23" t="s">
        <v>164</v>
      </c>
      <c r="B106" s="24" t="s">
        <v>165</v>
      </c>
      <c r="C106" s="25" t="s">
        <v>78</v>
      </c>
      <c r="D106" s="23" t="s">
        <v>35</v>
      </c>
      <c r="E106" s="23" t="s">
        <v>74</v>
      </c>
      <c r="F106" s="23" t="s">
        <v>48</v>
      </c>
      <c r="G106" s="23" t="s">
        <v>36</v>
      </c>
      <c r="H106" s="23"/>
      <c r="I106" s="23"/>
      <c r="J106" s="23"/>
      <c r="K106" s="23"/>
      <c r="L106" s="23"/>
      <c r="M106" s="23" t="s">
        <v>37</v>
      </c>
      <c r="N106" s="23" t="s">
        <v>53</v>
      </c>
      <c r="O106" s="23" t="s">
        <v>54</v>
      </c>
      <c r="P106" s="24" t="s">
        <v>79</v>
      </c>
      <c r="Q106" s="26">
        <v>299100000</v>
      </c>
      <c r="R106" s="26">
        <v>0</v>
      </c>
      <c r="S106" s="26">
        <v>0</v>
      </c>
      <c r="T106" s="26">
        <v>299100000</v>
      </c>
      <c r="U106" s="26">
        <v>0</v>
      </c>
      <c r="V106" s="26">
        <v>299100000</v>
      </c>
      <c r="W106" s="26">
        <v>0</v>
      </c>
      <c r="X106" s="26">
        <v>0</v>
      </c>
      <c r="Y106" s="26">
        <v>0</v>
      </c>
      <c r="Z106" s="26">
        <v>0</v>
      </c>
      <c r="AA106" s="26">
        <v>0</v>
      </c>
    </row>
    <row r="107" spans="1:27" ht="45" x14ac:dyDescent="0.25">
      <c r="A107" s="23" t="s">
        <v>164</v>
      </c>
      <c r="B107" s="24" t="s">
        <v>165</v>
      </c>
      <c r="C107" s="25" t="s">
        <v>169</v>
      </c>
      <c r="D107" s="23" t="s">
        <v>80</v>
      </c>
      <c r="E107" s="23" t="s">
        <v>170</v>
      </c>
      <c r="F107" s="23" t="s">
        <v>82</v>
      </c>
      <c r="G107" s="23" t="s">
        <v>127</v>
      </c>
      <c r="H107" s="23" t="s">
        <v>171</v>
      </c>
      <c r="I107" s="23"/>
      <c r="J107" s="23"/>
      <c r="K107" s="23"/>
      <c r="L107" s="23"/>
      <c r="M107" s="23" t="s">
        <v>37</v>
      </c>
      <c r="N107" s="23" t="s">
        <v>38</v>
      </c>
      <c r="O107" s="23" t="s">
        <v>39</v>
      </c>
      <c r="P107" s="24" t="s">
        <v>215</v>
      </c>
      <c r="Q107" s="26">
        <v>3713230542</v>
      </c>
      <c r="R107" s="26">
        <v>0</v>
      </c>
      <c r="S107" s="26">
        <v>0</v>
      </c>
      <c r="T107" s="26">
        <v>3713230542</v>
      </c>
      <c r="U107" s="26">
        <v>0</v>
      </c>
      <c r="V107" s="26">
        <v>3646703738</v>
      </c>
      <c r="W107" s="26">
        <v>66526804</v>
      </c>
      <c r="X107" s="26">
        <v>1990623300</v>
      </c>
      <c r="Y107" s="26">
        <v>525573040</v>
      </c>
      <c r="Z107" s="26">
        <v>525573040</v>
      </c>
      <c r="AA107" s="26">
        <v>525573040</v>
      </c>
    </row>
    <row r="108" spans="1:27" ht="45" x14ac:dyDescent="0.25">
      <c r="A108" s="23" t="s">
        <v>164</v>
      </c>
      <c r="B108" s="24" t="s">
        <v>165</v>
      </c>
      <c r="C108" s="25" t="s">
        <v>169</v>
      </c>
      <c r="D108" s="23" t="s">
        <v>80</v>
      </c>
      <c r="E108" s="23" t="s">
        <v>170</v>
      </c>
      <c r="F108" s="23" t="s">
        <v>82</v>
      </c>
      <c r="G108" s="23" t="s">
        <v>127</v>
      </c>
      <c r="H108" s="23" t="s">
        <v>171</v>
      </c>
      <c r="I108" s="23"/>
      <c r="J108" s="23"/>
      <c r="K108" s="23"/>
      <c r="L108" s="23"/>
      <c r="M108" s="23" t="s">
        <v>37</v>
      </c>
      <c r="N108" s="23" t="s">
        <v>84</v>
      </c>
      <c r="O108" s="23" t="s">
        <v>39</v>
      </c>
      <c r="P108" s="24" t="s">
        <v>215</v>
      </c>
      <c r="Q108" s="26">
        <v>8553096458</v>
      </c>
      <c r="R108" s="26">
        <v>0</v>
      </c>
      <c r="S108" s="26">
        <v>0</v>
      </c>
      <c r="T108" s="26">
        <v>8553096458</v>
      </c>
      <c r="U108" s="26">
        <v>0</v>
      </c>
      <c r="V108" s="26">
        <v>8418749640</v>
      </c>
      <c r="W108" s="26">
        <v>134346818</v>
      </c>
      <c r="X108" s="26">
        <v>7669679976</v>
      </c>
      <c r="Y108" s="26">
        <v>2357531795</v>
      </c>
      <c r="Z108" s="26">
        <v>2357531795</v>
      </c>
      <c r="AA108" s="26">
        <v>2357531795</v>
      </c>
    </row>
    <row r="109" spans="1:27" ht="33.75" x14ac:dyDescent="0.25">
      <c r="A109" s="23" t="s">
        <v>172</v>
      </c>
      <c r="B109" s="24" t="s">
        <v>173</v>
      </c>
      <c r="C109" s="25" t="s">
        <v>34</v>
      </c>
      <c r="D109" s="23" t="s">
        <v>35</v>
      </c>
      <c r="E109" s="23" t="s">
        <v>36</v>
      </c>
      <c r="F109" s="23" t="s">
        <v>36</v>
      </c>
      <c r="G109" s="23" t="s">
        <v>36</v>
      </c>
      <c r="H109" s="23"/>
      <c r="I109" s="23"/>
      <c r="J109" s="23"/>
      <c r="K109" s="23"/>
      <c r="L109" s="23"/>
      <c r="M109" s="23" t="s">
        <v>37</v>
      </c>
      <c r="N109" s="23" t="s">
        <v>38</v>
      </c>
      <c r="O109" s="23" t="s">
        <v>39</v>
      </c>
      <c r="P109" s="24" t="s">
        <v>40</v>
      </c>
      <c r="Q109" s="26">
        <v>26719500000</v>
      </c>
      <c r="R109" s="26">
        <v>0</v>
      </c>
      <c r="S109" s="26">
        <v>0</v>
      </c>
      <c r="T109" s="26">
        <v>26719500000</v>
      </c>
      <c r="U109" s="26">
        <v>0</v>
      </c>
      <c r="V109" s="26">
        <v>26719500000</v>
      </c>
      <c r="W109" s="26">
        <v>0</v>
      </c>
      <c r="X109" s="26">
        <v>11242888314</v>
      </c>
      <c r="Y109" s="26">
        <v>11242888314</v>
      </c>
      <c r="Z109" s="26">
        <v>11242888314</v>
      </c>
      <c r="AA109" s="26">
        <v>11242888314</v>
      </c>
    </row>
    <row r="110" spans="1:27" ht="33.75" x14ac:dyDescent="0.25">
      <c r="A110" s="23" t="s">
        <v>172</v>
      </c>
      <c r="B110" s="24" t="s">
        <v>173</v>
      </c>
      <c r="C110" s="25" t="s">
        <v>41</v>
      </c>
      <c r="D110" s="23" t="s">
        <v>35</v>
      </c>
      <c r="E110" s="23" t="s">
        <v>36</v>
      </c>
      <c r="F110" s="23" t="s">
        <v>36</v>
      </c>
      <c r="G110" s="23" t="s">
        <v>42</v>
      </c>
      <c r="H110" s="23"/>
      <c r="I110" s="23"/>
      <c r="J110" s="23"/>
      <c r="K110" s="23"/>
      <c r="L110" s="23"/>
      <c r="M110" s="23" t="s">
        <v>37</v>
      </c>
      <c r="N110" s="23" t="s">
        <v>38</v>
      </c>
      <c r="O110" s="23" t="s">
        <v>39</v>
      </c>
      <c r="P110" s="24" t="s">
        <v>43</v>
      </c>
      <c r="Q110" s="26">
        <v>10828300000</v>
      </c>
      <c r="R110" s="26">
        <v>0</v>
      </c>
      <c r="S110" s="26">
        <v>0</v>
      </c>
      <c r="T110" s="26">
        <v>10828300000</v>
      </c>
      <c r="U110" s="26">
        <v>0</v>
      </c>
      <c r="V110" s="26">
        <v>10828300000</v>
      </c>
      <c r="W110" s="26">
        <v>0</v>
      </c>
      <c r="X110" s="26">
        <v>4463728538</v>
      </c>
      <c r="Y110" s="26">
        <v>4463728538</v>
      </c>
      <c r="Z110" s="26">
        <v>4463728538</v>
      </c>
      <c r="AA110" s="26">
        <v>4463728538</v>
      </c>
    </row>
    <row r="111" spans="1:27" ht="33.75" x14ac:dyDescent="0.25">
      <c r="A111" s="23" t="s">
        <v>172</v>
      </c>
      <c r="B111" s="24" t="s">
        <v>173</v>
      </c>
      <c r="C111" s="25" t="s">
        <v>44</v>
      </c>
      <c r="D111" s="23" t="s">
        <v>35</v>
      </c>
      <c r="E111" s="23" t="s">
        <v>36</v>
      </c>
      <c r="F111" s="23" t="s">
        <v>36</v>
      </c>
      <c r="G111" s="23" t="s">
        <v>45</v>
      </c>
      <c r="H111" s="23"/>
      <c r="I111" s="23"/>
      <c r="J111" s="23"/>
      <c r="K111" s="23"/>
      <c r="L111" s="23"/>
      <c r="M111" s="23" t="s">
        <v>37</v>
      </c>
      <c r="N111" s="23" t="s">
        <v>38</v>
      </c>
      <c r="O111" s="23" t="s">
        <v>39</v>
      </c>
      <c r="P111" s="24" t="s">
        <v>46</v>
      </c>
      <c r="Q111" s="26">
        <v>2644000000</v>
      </c>
      <c r="R111" s="26">
        <v>0</v>
      </c>
      <c r="S111" s="26">
        <v>0</v>
      </c>
      <c r="T111" s="26">
        <v>2644000000</v>
      </c>
      <c r="U111" s="26">
        <v>0</v>
      </c>
      <c r="V111" s="26">
        <v>2643999999</v>
      </c>
      <c r="W111" s="26">
        <v>1</v>
      </c>
      <c r="X111" s="26">
        <v>1405373563</v>
      </c>
      <c r="Y111" s="26">
        <v>1404091530</v>
      </c>
      <c r="Z111" s="26">
        <v>1404091530</v>
      </c>
      <c r="AA111" s="26">
        <v>1404091530</v>
      </c>
    </row>
    <row r="112" spans="1:27" ht="33.75" x14ac:dyDescent="0.25">
      <c r="A112" s="23" t="s">
        <v>172</v>
      </c>
      <c r="B112" s="24" t="s">
        <v>173</v>
      </c>
      <c r="C112" s="25" t="s">
        <v>51</v>
      </c>
      <c r="D112" s="23" t="s">
        <v>35</v>
      </c>
      <c r="E112" s="23" t="s">
        <v>42</v>
      </c>
      <c r="F112" s="23"/>
      <c r="G112" s="23"/>
      <c r="H112" s="23"/>
      <c r="I112" s="23"/>
      <c r="J112" s="23"/>
      <c r="K112" s="23"/>
      <c r="L112" s="23"/>
      <c r="M112" s="23" t="s">
        <v>37</v>
      </c>
      <c r="N112" s="23" t="s">
        <v>38</v>
      </c>
      <c r="O112" s="23" t="s">
        <v>39</v>
      </c>
      <c r="P112" s="24" t="s">
        <v>52</v>
      </c>
      <c r="Q112" s="26">
        <v>127526800000</v>
      </c>
      <c r="R112" s="26">
        <v>0</v>
      </c>
      <c r="S112" s="26">
        <v>0</v>
      </c>
      <c r="T112" s="26">
        <v>127526800000</v>
      </c>
      <c r="U112" s="26">
        <v>0</v>
      </c>
      <c r="V112" s="26">
        <v>123086482177.77</v>
      </c>
      <c r="W112" s="26">
        <v>4440317822.2299995</v>
      </c>
      <c r="X112" s="26">
        <v>75461604561.539993</v>
      </c>
      <c r="Y112" s="26">
        <v>45068021363.239998</v>
      </c>
      <c r="Z112" s="26">
        <v>45068021363.239998</v>
      </c>
      <c r="AA112" s="26">
        <v>45068021363.239998</v>
      </c>
    </row>
    <row r="113" spans="1:27" ht="33.75" x14ac:dyDescent="0.25">
      <c r="A113" s="23" t="s">
        <v>172</v>
      </c>
      <c r="B113" s="24" t="s">
        <v>173</v>
      </c>
      <c r="C113" s="25" t="s">
        <v>63</v>
      </c>
      <c r="D113" s="23" t="s">
        <v>35</v>
      </c>
      <c r="E113" s="23" t="s">
        <v>45</v>
      </c>
      <c r="F113" s="23" t="s">
        <v>45</v>
      </c>
      <c r="G113" s="23" t="s">
        <v>36</v>
      </c>
      <c r="H113" s="23" t="s">
        <v>64</v>
      </c>
      <c r="I113" s="23"/>
      <c r="J113" s="23"/>
      <c r="K113" s="23"/>
      <c r="L113" s="23"/>
      <c r="M113" s="23" t="s">
        <v>37</v>
      </c>
      <c r="N113" s="23" t="s">
        <v>38</v>
      </c>
      <c r="O113" s="23" t="s">
        <v>39</v>
      </c>
      <c r="P113" s="24" t="s">
        <v>65</v>
      </c>
      <c r="Q113" s="26">
        <v>50000000000</v>
      </c>
      <c r="R113" s="26">
        <v>0</v>
      </c>
      <c r="S113" s="26">
        <v>0</v>
      </c>
      <c r="T113" s="26">
        <v>50000000000</v>
      </c>
      <c r="U113" s="26">
        <v>50000000000</v>
      </c>
      <c r="V113" s="26">
        <v>0</v>
      </c>
      <c r="W113" s="26">
        <v>0</v>
      </c>
      <c r="X113" s="26">
        <v>0</v>
      </c>
      <c r="Y113" s="26">
        <v>0</v>
      </c>
      <c r="Z113" s="26">
        <v>0</v>
      </c>
      <c r="AA113" s="26">
        <v>0</v>
      </c>
    </row>
    <row r="114" spans="1:27" ht="45" x14ac:dyDescent="0.25">
      <c r="A114" s="23" t="s">
        <v>172</v>
      </c>
      <c r="B114" s="24" t="s">
        <v>173</v>
      </c>
      <c r="C114" s="25" t="s">
        <v>174</v>
      </c>
      <c r="D114" s="23" t="s">
        <v>35</v>
      </c>
      <c r="E114" s="23" t="s">
        <v>45</v>
      </c>
      <c r="F114" s="23" t="s">
        <v>48</v>
      </c>
      <c r="G114" s="23" t="s">
        <v>36</v>
      </c>
      <c r="H114" s="23" t="s">
        <v>175</v>
      </c>
      <c r="I114" s="23"/>
      <c r="J114" s="23"/>
      <c r="K114" s="23"/>
      <c r="L114" s="23"/>
      <c r="M114" s="23" t="s">
        <v>37</v>
      </c>
      <c r="N114" s="23" t="s">
        <v>38</v>
      </c>
      <c r="O114" s="23" t="s">
        <v>39</v>
      </c>
      <c r="P114" s="24" t="s">
        <v>176</v>
      </c>
      <c r="Q114" s="26">
        <v>412868800000</v>
      </c>
      <c r="R114" s="26">
        <v>0</v>
      </c>
      <c r="S114" s="26">
        <v>0</v>
      </c>
      <c r="T114" s="26">
        <v>412868800000</v>
      </c>
      <c r="U114" s="26">
        <v>0</v>
      </c>
      <c r="V114" s="26">
        <v>412868325352.44</v>
      </c>
      <c r="W114" s="26">
        <v>474647.56</v>
      </c>
      <c r="X114" s="26">
        <v>370218796479.48999</v>
      </c>
      <c r="Y114" s="26">
        <v>195577125352.44</v>
      </c>
      <c r="Z114" s="26">
        <v>195577125352.44</v>
      </c>
      <c r="AA114" s="26">
        <v>195577125352.44</v>
      </c>
    </row>
    <row r="115" spans="1:27" ht="33.75" x14ac:dyDescent="0.25">
      <c r="A115" s="23" t="s">
        <v>172</v>
      </c>
      <c r="B115" s="24" t="s">
        <v>173</v>
      </c>
      <c r="C115" s="25" t="s">
        <v>177</v>
      </c>
      <c r="D115" s="23" t="s">
        <v>35</v>
      </c>
      <c r="E115" s="23" t="s">
        <v>45</v>
      </c>
      <c r="F115" s="23" t="s">
        <v>48</v>
      </c>
      <c r="G115" s="23" t="s">
        <v>36</v>
      </c>
      <c r="H115" s="23" t="s">
        <v>124</v>
      </c>
      <c r="I115" s="23"/>
      <c r="J115" s="23"/>
      <c r="K115" s="23"/>
      <c r="L115" s="23"/>
      <c r="M115" s="23" t="s">
        <v>37</v>
      </c>
      <c r="N115" s="23" t="s">
        <v>38</v>
      </c>
      <c r="O115" s="23" t="s">
        <v>39</v>
      </c>
      <c r="P115" s="24" t="s">
        <v>178</v>
      </c>
      <c r="Q115" s="26">
        <v>876000000000</v>
      </c>
      <c r="R115" s="26">
        <v>0</v>
      </c>
      <c r="S115" s="26">
        <v>0</v>
      </c>
      <c r="T115" s="26">
        <v>876000000000</v>
      </c>
      <c r="U115" s="26">
        <v>0</v>
      </c>
      <c r="V115" s="26">
        <v>875999920885.91003</v>
      </c>
      <c r="W115" s="26">
        <v>79114.09</v>
      </c>
      <c r="X115" s="26">
        <v>873933604125.92004</v>
      </c>
      <c r="Y115" s="26">
        <v>310002760950.15997</v>
      </c>
      <c r="Z115" s="26">
        <v>310002760950.15997</v>
      </c>
      <c r="AA115" s="26">
        <v>310002760950.15997</v>
      </c>
    </row>
    <row r="116" spans="1:27" ht="33.75" x14ac:dyDescent="0.25">
      <c r="A116" s="23" t="s">
        <v>172</v>
      </c>
      <c r="B116" s="24" t="s">
        <v>173</v>
      </c>
      <c r="C116" s="25" t="s">
        <v>69</v>
      </c>
      <c r="D116" s="23" t="s">
        <v>35</v>
      </c>
      <c r="E116" s="23" t="s">
        <v>45</v>
      </c>
      <c r="F116" s="23" t="s">
        <v>48</v>
      </c>
      <c r="G116" s="23" t="s">
        <v>42</v>
      </c>
      <c r="H116" s="23" t="s">
        <v>67</v>
      </c>
      <c r="I116" s="23"/>
      <c r="J116" s="23"/>
      <c r="K116" s="23"/>
      <c r="L116" s="23"/>
      <c r="M116" s="23" t="s">
        <v>37</v>
      </c>
      <c r="N116" s="23" t="s">
        <v>38</v>
      </c>
      <c r="O116" s="23" t="s">
        <v>39</v>
      </c>
      <c r="P116" s="24" t="s">
        <v>70</v>
      </c>
      <c r="Q116" s="26">
        <v>156000000</v>
      </c>
      <c r="R116" s="26">
        <v>0</v>
      </c>
      <c r="S116" s="26">
        <v>0</v>
      </c>
      <c r="T116" s="26">
        <v>156000000</v>
      </c>
      <c r="U116" s="26">
        <v>0</v>
      </c>
      <c r="V116" s="26">
        <v>156000000</v>
      </c>
      <c r="W116" s="26">
        <v>0</v>
      </c>
      <c r="X116" s="26">
        <v>81687426</v>
      </c>
      <c r="Y116" s="26">
        <v>64390235</v>
      </c>
      <c r="Z116" s="26">
        <v>64390235</v>
      </c>
      <c r="AA116" s="26">
        <v>64390235</v>
      </c>
    </row>
    <row r="117" spans="1:27" ht="33.75" x14ac:dyDescent="0.25">
      <c r="A117" s="23" t="s">
        <v>172</v>
      </c>
      <c r="B117" s="24" t="s">
        <v>173</v>
      </c>
      <c r="C117" s="25" t="s">
        <v>71</v>
      </c>
      <c r="D117" s="23" t="s">
        <v>35</v>
      </c>
      <c r="E117" s="23" t="s">
        <v>45</v>
      </c>
      <c r="F117" s="23" t="s">
        <v>38</v>
      </c>
      <c r="G117" s="23"/>
      <c r="H117" s="23"/>
      <c r="I117" s="23"/>
      <c r="J117" s="23"/>
      <c r="K117" s="23"/>
      <c r="L117" s="23"/>
      <c r="M117" s="23" t="s">
        <v>37</v>
      </c>
      <c r="N117" s="23" t="s">
        <v>38</v>
      </c>
      <c r="O117" s="23" t="s">
        <v>39</v>
      </c>
      <c r="P117" s="24" t="s">
        <v>72</v>
      </c>
      <c r="Q117" s="26">
        <v>11491600000</v>
      </c>
      <c r="R117" s="26">
        <v>0</v>
      </c>
      <c r="S117" s="26">
        <v>0</v>
      </c>
      <c r="T117" s="26">
        <v>11491600000</v>
      </c>
      <c r="U117" s="26">
        <v>0</v>
      </c>
      <c r="V117" s="26">
        <v>762329996.39999998</v>
      </c>
      <c r="W117" s="26">
        <v>10729270003.6</v>
      </c>
      <c r="X117" s="26">
        <v>762329996.39999998</v>
      </c>
      <c r="Y117" s="26">
        <v>762329996.39999998</v>
      </c>
      <c r="Z117" s="26">
        <v>762329996.39999998</v>
      </c>
      <c r="AA117" s="26">
        <v>762329996.39999998</v>
      </c>
    </row>
    <row r="118" spans="1:27" ht="33.75" x14ac:dyDescent="0.25">
      <c r="A118" s="23" t="s">
        <v>172</v>
      </c>
      <c r="B118" s="24" t="s">
        <v>173</v>
      </c>
      <c r="C118" s="25" t="s">
        <v>73</v>
      </c>
      <c r="D118" s="23" t="s">
        <v>35</v>
      </c>
      <c r="E118" s="23" t="s">
        <v>74</v>
      </c>
      <c r="F118" s="23" t="s">
        <v>36</v>
      </c>
      <c r="G118" s="23"/>
      <c r="H118" s="23"/>
      <c r="I118" s="23"/>
      <c r="J118" s="23"/>
      <c r="K118" s="23"/>
      <c r="L118" s="23"/>
      <c r="M118" s="23" t="s">
        <v>37</v>
      </c>
      <c r="N118" s="23" t="s">
        <v>38</v>
      </c>
      <c r="O118" s="23" t="s">
        <v>39</v>
      </c>
      <c r="P118" s="24" t="s">
        <v>75</v>
      </c>
      <c r="Q118" s="26">
        <v>2500000</v>
      </c>
      <c r="R118" s="26">
        <v>0</v>
      </c>
      <c r="S118" s="26">
        <v>0</v>
      </c>
      <c r="T118" s="26">
        <v>2500000</v>
      </c>
      <c r="U118" s="26">
        <v>0</v>
      </c>
      <c r="V118" s="26">
        <v>2500000</v>
      </c>
      <c r="W118" s="26">
        <v>0</v>
      </c>
      <c r="X118" s="26">
        <v>953000</v>
      </c>
      <c r="Y118" s="26">
        <v>953000</v>
      </c>
      <c r="Z118" s="26">
        <v>953000</v>
      </c>
      <c r="AA118" s="26">
        <v>953000</v>
      </c>
    </row>
    <row r="119" spans="1:27" ht="33.75" x14ac:dyDescent="0.25">
      <c r="A119" s="23" t="s">
        <v>172</v>
      </c>
      <c r="B119" s="24" t="s">
        <v>173</v>
      </c>
      <c r="C119" s="25" t="s">
        <v>78</v>
      </c>
      <c r="D119" s="23" t="s">
        <v>35</v>
      </c>
      <c r="E119" s="23" t="s">
        <v>74</v>
      </c>
      <c r="F119" s="23" t="s">
        <v>48</v>
      </c>
      <c r="G119" s="23" t="s">
        <v>36</v>
      </c>
      <c r="H119" s="23"/>
      <c r="I119" s="23"/>
      <c r="J119" s="23"/>
      <c r="K119" s="23"/>
      <c r="L119" s="23"/>
      <c r="M119" s="23" t="s">
        <v>37</v>
      </c>
      <c r="N119" s="23" t="s">
        <v>53</v>
      </c>
      <c r="O119" s="23" t="s">
        <v>54</v>
      </c>
      <c r="P119" s="24" t="s">
        <v>79</v>
      </c>
      <c r="Q119" s="26">
        <v>3585400000</v>
      </c>
      <c r="R119" s="26">
        <v>0</v>
      </c>
      <c r="S119" s="26">
        <v>0</v>
      </c>
      <c r="T119" s="26">
        <v>3585400000</v>
      </c>
      <c r="U119" s="26">
        <v>0</v>
      </c>
      <c r="V119" s="26">
        <v>0</v>
      </c>
      <c r="W119" s="26">
        <v>3585400000</v>
      </c>
      <c r="X119" s="26">
        <v>0</v>
      </c>
      <c r="Y119" s="26">
        <v>0</v>
      </c>
      <c r="Z119" s="26">
        <v>0</v>
      </c>
      <c r="AA119" s="26">
        <v>0</v>
      </c>
    </row>
    <row r="120" spans="1:27" ht="33.75" x14ac:dyDescent="0.25">
      <c r="A120" s="23" t="s">
        <v>172</v>
      </c>
      <c r="B120" s="24" t="s">
        <v>173</v>
      </c>
      <c r="C120" s="25" t="s">
        <v>157</v>
      </c>
      <c r="D120" s="23" t="s">
        <v>35</v>
      </c>
      <c r="E120" s="23" t="s">
        <v>74</v>
      </c>
      <c r="F120" s="23" t="s">
        <v>153</v>
      </c>
      <c r="G120" s="23"/>
      <c r="H120" s="23"/>
      <c r="I120" s="23"/>
      <c r="J120" s="23"/>
      <c r="K120" s="23"/>
      <c r="L120" s="23"/>
      <c r="M120" s="23" t="s">
        <v>37</v>
      </c>
      <c r="N120" s="23" t="s">
        <v>38</v>
      </c>
      <c r="O120" s="23" t="s">
        <v>39</v>
      </c>
      <c r="P120" s="24" t="s">
        <v>158</v>
      </c>
      <c r="Q120" s="26">
        <v>163700000</v>
      </c>
      <c r="R120" s="26">
        <v>0</v>
      </c>
      <c r="S120" s="26">
        <v>0</v>
      </c>
      <c r="T120" s="26">
        <v>163700000</v>
      </c>
      <c r="U120" s="26">
        <v>0</v>
      </c>
      <c r="V120" s="26">
        <v>46405000</v>
      </c>
      <c r="W120" s="26">
        <v>117295000</v>
      </c>
      <c r="X120" s="26">
        <v>45605000</v>
      </c>
      <c r="Y120" s="26">
        <v>45605000</v>
      </c>
      <c r="Z120" s="26">
        <v>45605000</v>
      </c>
      <c r="AA120" s="26">
        <v>45605000</v>
      </c>
    </row>
    <row r="121" spans="1:27" ht="56.25" x14ac:dyDescent="0.25">
      <c r="A121" s="23" t="s">
        <v>172</v>
      </c>
      <c r="B121" s="24" t="s">
        <v>173</v>
      </c>
      <c r="C121" s="25" t="s">
        <v>179</v>
      </c>
      <c r="D121" s="23" t="s">
        <v>80</v>
      </c>
      <c r="E121" s="23" t="s">
        <v>159</v>
      </c>
      <c r="F121" s="23" t="s">
        <v>82</v>
      </c>
      <c r="G121" s="23" t="s">
        <v>163</v>
      </c>
      <c r="H121" s="23" t="s">
        <v>162</v>
      </c>
      <c r="I121" s="23"/>
      <c r="J121" s="23"/>
      <c r="K121" s="23"/>
      <c r="L121" s="23"/>
      <c r="M121" s="23" t="s">
        <v>37</v>
      </c>
      <c r="N121" s="23" t="s">
        <v>50</v>
      </c>
      <c r="O121" s="23" t="s">
        <v>39</v>
      </c>
      <c r="P121" s="24" t="s">
        <v>214</v>
      </c>
      <c r="Q121" s="26">
        <v>242164056197</v>
      </c>
      <c r="R121" s="26">
        <v>0</v>
      </c>
      <c r="S121" s="26">
        <v>0</v>
      </c>
      <c r="T121" s="26">
        <v>242164056197</v>
      </c>
      <c r="U121" s="26">
        <v>0</v>
      </c>
      <c r="V121" s="26">
        <v>238454759638.35001</v>
      </c>
      <c r="W121" s="26">
        <v>3709296558.6500001</v>
      </c>
      <c r="X121" s="26">
        <v>196496300379.29001</v>
      </c>
      <c r="Y121" s="26">
        <v>57101906814.919998</v>
      </c>
      <c r="Z121" s="26">
        <v>57101906814.919998</v>
      </c>
      <c r="AA121" s="26">
        <v>57101906814.919998</v>
      </c>
    </row>
    <row r="122" spans="1:27" ht="56.25" x14ac:dyDescent="0.25">
      <c r="A122" s="23" t="s">
        <v>172</v>
      </c>
      <c r="B122" s="24" t="s">
        <v>173</v>
      </c>
      <c r="C122" s="25" t="s">
        <v>180</v>
      </c>
      <c r="D122" s="23" t="s">
        <v>80</v>
      </c>
      <c r="E122" s="23" t="s">
        <v>159</v>
      </c>
      <c r="F122" s="23" t="s">
        <v>82</v>
      </c>
      <c r="G122" s="23" t="s">
        <v>108</v>
      </c>
      <c r="H122" s="23" t="s">
        <v>162</v>
      </c>
      <c r="I122" s="23"/>
      <c r="J122" s="23"/>
      <c r="K122" s="23"/>
      <c r="L122" s="23"/>
      <c r="M122" s="23" t="s">
        <v>37</v>
      </c>
      <c r="N122" s="23" t="s">
        <v>50</v>
      </c>
      <c r="O122" s="23" t="s">
        <v>39</v>
      </c>
      <c r="P122" s="24" t="s">
        <v>214</v>
      </c>
      <c r="Q122" s="26">
        <v>144411677545</v>
      </c>
      <c r="R122" s="26">
        <v>0</v>
      </c>
      <c r="S122" s="26">
        <v>0</v>
      </c>
      <c r="T122" s="26">
        <v>144411677545</v>
      </c>
      <c r="U122" s="26">
        <v>0</v>
      </c>
      <c r="V122" s="26">
        <v>78426953899.309998</v>
      </c>
      <c r="W122" s="26">
        <v>65984723645.690002</v>
      </c>
      <c r="X122" s="26">
        <v>69566854677.850006</v>
      </c>
      <c r="Y122" s="26">
        <v>20921229964.91</v>
      </c>
      <c r="Z122" s="26">
        <v>20921229964.91</v>
      </c>
      <c r="AA122" s="26">
        <v>20921229964.91</v>
      </c>
    </row>
    <row r="123" spans="1:27" ht="56.25" x14ac:dyDescent="0.25">
      <c r="A123" s="23" t="s">
        <v>172</v>
      </c>
      <c r="B123" s="24" t="s">
        <v>173</v>
      </c>
      <c r="C123" s="25" t="s">
        <v>181</v>
      </c>
      <c r="D123" s="23" t="s">
        <v>80</v>
      </c>
      <c r="E123" s="23" t="s">
        <v>159</v>
      </c>
      <c r="F123" s="23" t="s">
        <v>82</v>
      </c>
      <c r="G123" s="23" t="s">
        <v>38</v>
      </c>
      <c r="H123" s="23" t="s">
        <v>162</v>
      </c>
      <c r="I123" s="23"/>
      <c r="J123" s="23"/>
      <c r="K123" s="23"/>
      <c r="L123" s="23"/>
      <c r="M123" s="23" t="s">
        <v>37</v>
      </c>
      <c r="N123" s="23" t="s">
        <v>50</v>
      </c>
      <c r="O123" s="23" t="s">
        <v>39</v>
      </c>
      <c r="P123" s="24" t="s">
        <v>214</v>
      </c>
      <c r="Q123" s="26">
        <v>31274465562</v>
      </c>
      <c r="R123" s="26">
        <v>0</v>
      </c>
      <c r="S123" s="26">
        <v>0</v>
      </c>
      <c r="T123" s="26">
        <v>31274465562</v>
      </c>
      <c r="U123" s="26">
        <v>0</v>
      </c>
      <c r="V123" s="26">
        <v>28104044940.669998</v>
      </c>
      <c r="W123" s="26">
        <v>3170420621.3299999</v>
      </c>
      <c r="X123" s="26">
        <v>27417318002</v>
      </c>
      <c r="Y123" s="26">
        <v>5730764085</v>
      </c>
      <c r="Z123" s="26">
        <v>5730764085</v>
      </c>
      <c r="AA123" s="26">
        <v>5730764085</v>
      </c>
    </row>
    <row r="124" spans="1:27" x14ac:dyDescent="0.25">
      <c r="A124" s="23" t="s">
        <v>1</v>
      </c>
      <c r="B124" s="24" t="s">
        <v>1</v>
      </c>
      <c r="C124" s="25" t="s">
        <v>1</v>
      </c>
      <c r="D124" s="23" t="s">
        <v>1</v>
      </c>
      <c r="E124" s="23" t="s">
        <v>1</v>
      </c>
      <c r="F124" s="23" t="s">
        <v>1</v>
      </c>
      <c r="G124" s="23" t="s">
        <v>1</v>
      </c>
      <c r="H124" s="23" t="s">
        <v>1</v>
      </c>
      <c r="I124" s="23" t="s">
        <v>1</v>
      </c>
      <c r="J124" s="23" t="s">
        <v>1</v>
      </c>
      <c r="K124" s="23" t="s">
        <v>1</v>
      </c>
      <c r="L124" s="23" t="s">
        <v>1</v>
      </c>
      <c r="M124" s="23" t="s">
        <v>1</v>
      </c>
      <c r="N124" s="23" t="s">
        <v>1</v>
      </c>
      <c r="O124" s="23" t="s">
        <v>1</v>
      </c>
      <c r="P124" s="24" t="s">
        <v>1</v>
      </c>
      <c r="Q124" s="26">
        <v>5520699807859</v>
      </c>
      <c r="R124" s="26">
        <v>132455754252</v>
      </c>
      <c r="S124" s="26">
        <v>79884608708</v>
      </c>
      <c r="T124" s="26">
        <v>5573270953403</v>
      </c>
      <c r="U124" s="26">
        <v>308813151086.20001</v>
      </c>
      <c r="V124" s="26">
        <v>4166031316700.1499</v>
      </c>
      <c r="W124" s="26">
        <v>1098426485616.65</v>
      </c>
      <c r="X124" s="26">
        <v>3699345719780.5898</v>
      </c>
      <c r="Y124" s="26">
        <v>2348368840982.8999</v>
      </c>
      <c r="Z124" s="26">
        <v>2337155360695.7998</v>
      </c>
      <c r="AA124" s="26">
        <v>2335652827455.7002</v>
      </c>
    </row>
    <row r="125" spans="1:27" x14ac:dyDescent="0.25">
      <c r="A125" s="23" t="s">
        <v>1</v>
      </c>
      <c r="B125" s="29" t="s">
        <v>1</v>
      </c>
      <c r="C125" s="25" t="s">
        <v>1</v>
      </c>
      <c r="D125" s="23" t="s">
        <v>1</v>
      </c>
      <c r="E125" s="23" t="s">
        <v>1</v>
      </c>
      <c r="F125" s="23" t="s">
        <v>1</v>
      </c>
      <c r="G125" s="23" t="s">
        <v>1</v>
      </c>
      <c r="H125" s="23" t="s">
        <v>1</v>
      </c>
      <c r="I125" s="23" t="s">
        <v>1</v>
      </c>
      <c r="J125" s="23" t="s">
        <v>1</v>
      </c>
      <c r="K125" s="23" t="s">
        <v>1</v>
      </c>
      <c r="L125" s="23" t="s">
        <v>1</v>
      </c>
      <c r="M125" s="23" t="s">
        <v>1</v>
      </c>
      <c r="N125" s="23" t="s">
        <v>1</v>
      </c>
      <c r="O125" s="23" t="s">
        <v>1</v>
      </c>
      <c r="P125" s="24" t="s">
        <v>1</v>
      </c>
      <c r="Q125" s="27" t="s">
        <v>1</v>
      </c>
      <c r="R125" s="27" t="s">
        <v>1</v>
      </c>
      <c r="S125" s="27" t="s">
        <v>1</v>
      </c>
      <c r="T125" s="27" t="s">
        <v>1</v>
      </c>
      <c r="U125" s="27" t="s">
        <v>1</v>
      </c>
      <c r="V125" s="27" t="s">
        <v>1</v>
      </c>
      <c r="W125" s="27" t="s">
        <v>1</v>
      </c>
      <c r="X125" s="27" t="s">
        <v>1</v>
      </c>
      <c r="Y125" s="27" t="s">
        <v>1</v>
      </c>
      <c r="Z125" s="27" t="s">
        <v>1</v>
      </c>
      <c r="AA125" s="27" t="s">
        <v>1</v>
      </c>
    </row>
    <row r="126" spans="1:27" ht="0" hidden="1" customHeight="1" x14ac:dyDescent="0.25"/>
    <row r="127" spans="1:27" ht="34.15" customHeight="1" x14ac:dyDescent="0.25"/>
    <row r="129" ht="33.950000000000003" customHeight="1" x14ac:dyDescent="0.25"/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S130"/>
  <sheetViews>
    <sheetView showGridLines="0" tabSelected="1" topLeftCell="B1" zoomScale="66" zoomScaleNormal="66" zoomScaleSheetLayoutView="84" workbookViewId="0">
      <selection activeCell="E23" sqref="E23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3.42578125" customWidth="1"/>
    <col min="4" max="4" width="34.85546875" customWidth="1"/>
    <col min="5" max="5" width="15.7109375" customWidth="1"/>
    <col min="6" max="6" width="33.42578125" customWidth="1"/>
    <col min="7" max="7" width="15.7109375" customWidth="1"/>
    <col min="8" max="8" width="33.28515625" customWidth="1"/>
    <col min="9" max="9" width="15.7109375" customWidth="1"/>
    <col min="10" max="10" width="2.42578125" customWidth="1"/>
    <col min="13" max="13" width="23.7109375" customWidth="1"/>
    <col min="14" max="14" width="25.7109375" customWidth="1"/>
    <col min="15" max="15" width="10.140625" customWidth="1"/>
    <col min="16" max="16" width="23.140625" customWidth="1"/>
    <col min="17" max="17" width="11.42578125" customWidth="1"/>
    <col min="18" max="18" width="26.7109375" customWidth="1"/>
    <col min="19" max="19" width="17.28515625" customWidth="1"/>
  </cols>
  <sheetData>
    <row r="6" spans="2:19" ht="24" x14ac:dyDescent="0.35">
      <c r="D6" s="35" t="s">
        <v>249</v>
      </c>
      <c r="E6" s="35"/>
      <c r="F6" s="35"/>
      <c r="G6" s="35"/>
      <c r="H6" s="35"/>
      <c r="I6" s="35"/>
    </row>
    <row r="10" spans="2:19" s="6" customFormat="1" ht="27.75" customHeight="1" x14ac:dyDescent="0.35">
      <c r="B10" s="36" t="s">
        <v>182</v>
      </c>
      <c r="C10" s="36"/>
      <c r="D10" s="36"/>
      <c r="E10" s="36"/>
      <c r="F10" s="36"/>
      <c r="G10" s="36"/>
      <c r="H10" s="36"/>
      <c r="I10" s="36"/>
    </row>
    <row r="11" spans="2:19" ht="6" customHeight="1" x14ac:dyDescent="0.25">
      <c r="B11" s="37"/>
      <c r="C11" s="37"/>
      <c r="D11" s="37"/>
      <c r="E11" s="37"/>
      <c r="F11" s="37"/>
      <c r="G11" s="37"/>
      <c r="H11" s="37"/>
      <c r="I11" s="37"/>
    </row>
    <row r="12" spans="2:19" s="2" customFormat="1" ht="18" customHeight="1" x14ac:dyDescent="0.25">
      <c r="B12" s="38" t="s">
        <v>183</v>
      </c>
      <c r="C12" s="38" t="s">
        <v>184</v>
      </c>
      <c r="D12" s="38" t="s">
        <v>185</v>
      </c>
      <c r="E12" s="38" t="s">
        <v>186</v>
      </c>
      <c r="F12" s="38" t="s">
        <v>187</v>
      </c>
      <c r="G12" s="38" t="s">
        <v>186</v>
      </c>
      <c r="H12" s="38" t="s">
        <v>188</v>
      </c>
      <c r="I12" s="38" t="s">
        <v>186</v>
      </c>
      <c r="M12" s="34"/>
      <c r="N12" s="34"/>
      <c r="O12" s="34"/>
      <c r="P12" s="34"/>
      <c r="Q12" s="34"/>
      <c r="R12" s="34"/>
      <c r="S12" s="34"/>
    </row>
    <row r="13" spans="2:19" ht="6" customHeight="1" x14ac:dyDescent="0.25">
      <c r="B13" s="14"/>
      <c r="C13" s="14"/>
      <c r="D13" s="14"/>
      <c r="E13" s="14"/>
      <c r="F13" s="14"/>
      <c r="G13" s="14"/>
      <c r="H13" s="14"/>
      <c r="I13" s="14"/>
    </row>
    <row r="14" spans="2:19" s="3" customFormat="1" ht="26.25" customHeight="1" x14ac:dyDescent="0.25">
      <c r="B14" s="8" t="s">
        <v>189</v>
      </c>
      <c r="C14" s="66">
        <f>+C15+C16+C17+C18+C19</f>
        <v>4765979465544</v>
      </c>
      <c r="D14" s="66">
        <f>+D15+D16+D17+D18+D19</f>
        <v>3179999337301.5703</v>
      </c>
      <c r="E14" s="67">
        <f>+D14/C14</f>
        <v>0.66722892120950372</v>
      </c>
      <c r="F14" s="66">
        <f>+F15+F16+F17+F18+F19</f>
        <v>2188347610918.6001</v>
      </c>
      <c r="G14" s="67">
        <f>+F14/C14</f>
        <v>0.45916010061298429</v>
      </c>
      <c r="H14" s="66">
        <f>+H15+H16+H17+H18+H19</f>
        <v>2176259190627.3999</v>
      </c>
      <c r="I14" s="67">
        <f>+H14/C14</f>
        <v>0.45662370271647751</v>
      </c>
      <c r="M14" s="7"/>
      <c r="N14" s="7"/>
      <c r="O14"/>
      <c r="P14" s="7"/>
      <c r="Q14"/>
      <c r="R14" s="7"/>
      <c r="S14"/>
    </row>
    <row r="15" spans="2:19" ht="26.25" customHeight="1" x14ac:dyDescent="0.25">
      <c r="B15" s="39" t="s">
        <v>190</v>
      </c>
      <c r="C15" s="68">
        <f t="shared" ref="C15:D17" si="0">+C37+C60+C82+C104+C124</f>
        <v>2046394480671</v>
      </c>
      <c r="D15" s="69">
        <f t="shared" si="0"/>
        <v>1162457059770.8101</v>
      </c>
      <c r="E15" s="64">
        <f>+D15/C15</f>
        <v>0.56805130718963215</v>
      </c>
      <c r="F15" s="69">
        <f>+F37+F60+F82+F104+F124</f>
        <v>1153580704049.27</v>
      </c>
      <c r="G15" s="64">
        <f t="shared" ref="G15:G19" si="1">+F15/C15</f>
        <v>0.56371374871526148</v>
      </c>
      <c r="H15" s="69">
        <f>+H37+H60+H82+H104+H124</f>
        <v>1149708094546.27</v>
      </c>
      <c r="I15" s="65">
        <f t="shared" ref="I15:I19" si="2">+H15/C15</f>
        <v>0.56182134256406313</v>
      </c>
      <c r="M15" s="7"/>
      <c r="N15" s="7"/>
      <c r="P15" s="7"/>
      <c r="R15" s="7"/>
    </row>
    <row r="16" spans="2:19" ht="26.25" customHeight="1" x14ac:dyDescent="0.25">
      <c r="B16" s="42" t="s">
        <v>191</v>
      </c>
      <c r="C16" s="46">
        <f t="shared" si="0"/>
        <v>595871286259</v>
      </c>
      <c r="D16" s="47">
        <f t="shared" si="0"/>
        <v>415023419301.07996</v>
      </c>
      <c r="E16" s="59">
        <f t="shared" ref="E16:E17" si="3">+D16/C16</f>
        <v>0.69649843661150479</v>
      </c>
      <c r="F16" s="47">
        <f>+F38+F61+F83+F105+F125</f>
        <v>275409843733.51001</v>
      </c>
      <c r="G16" s="59">
        <f t="shared" si="1"/>
        <v>0.46219687050636138</v>
      </c>
      <c r="H16" s="47">
        <f>+H38+H61+H83+H105+H125</f>
        <v>273492946064.00998</v>
      </c>
      <c r="I16" s="61">
        <f>+H16/C16</f>
        <v>0.4589799045042996</v>
      </c>
      <c r="M16" s="7"/>
      <c r="N16" s="7"/>
      <c r="P16" s="7"/>
      <c r="R16" s="7"/>
    </row>
    <row r="17" spans="2:19" ht="26.25" customHeight="1" x14ac:dyDescent="0.25">
      <c r="B17" s="42" t="s">
        <v>192</v>
      </c>
      <c r="C17" s="46">
        <f t="shared" si="0"/>
        <v>1994350134614</v>
      </c>
      <c r="D17" s="47">
        <f t="shared" si="0"/>
        <v>1509262920685.9199</v>
      </c>
      <c r="E17" s="59">
        <f t="shared" si="3"/>
        <v>0.75676928263052112</v>
      </c>
      <c r="F17" s="47">
        <f>+F39+F62+F84+F106+F126</f>
        <v>681759265337.83997</v>
      </c>
      <c r="G17" s="59">
        <f t="shared" si="1"/>
        <v>0.34184532269695572</v>
      </c>
      <c r="H17" s="47">
        <f>+H39+H62+H84+H106+H126</f>
        <v>681470909130.5</v>
      </c>
      <c r="I17" s="61">
        <f t="shared" si="2"/>
        <v>0.34170073614601104</v>
      </c>
      <c r="M17" s="7"/>
      <c r="N17" s="7"/>
      <c r="P17" s="7"/>
      <c r="R17" s="7"/>
    </row>
    <row r="18" spans="2:19" ht="32.25" customHeight="1" x14ac:dyDescent="0.25">
      <c r="B18" s="45" t="s">
        <v>193</v>
      </c>
      <c r="C18" s="46">
        <f>+C85</f>
        <v>103317712000</v>
      </c>
      <c r="D18" s="47">
        <f>+D85</f>
        <v>79634079207.869995</v>
      </c>
      <c r="E18" s="48">
        <f>+D18/C18</f>
        <v>0.77076889979783902</v>
      </c>
      <c r="F18" s="47">
        <f>+F85</f>
        <v>64156737535.089996</v>
      </c>
      <c r="G18" s="48">
        <f t="shared" si="1"/>
        <v>0.62096552752823253</v>
      </c>
      <c r="H18" s="47">
        <f>+H85</f>
        <v>58146180623.730003</v>
      </c>
      <c r="I18" s="49">
        <f t="shared" si="2"/>
        <v>0.56279005311044827</v>
      </c>
      <c r="M18" s="7"/>
      <c r="N18" s="7"/>
      <c r="P18" s="7"/>
      <c r="R18" s="7"/>
    </row>
    <row r="19" spans="2:19" ht="51.75" customHeight="1" x14ac:dyDescent="0.25">
      <c r="B19" s="45" t="s">
        <v>194</v>
      </c>
      <c r="C19" s="46">
        <f>+C40+C63+C86+C107+C127</f>
        <v>26045852000</v>
      </c>
      <c r="D19" s="47">
        <f>+D40+D63+D86+D107+D127</f>
        <v>13621858335.889999</v>
      </c>
      <c r="E19" s="48">
        <f>+D19/C19</f>
        <v>0.52299530596618604</v>
      </c>
      <c r="F19" s="47">
        <f>+F40+F63+F86+F107+F127</f>
        <v>13441060262.889999</v>
      </c>
      <c r="G19" s="48">
        <f t="shared" si="1"/>
        <v>0.51605377558353627</v>
      </c>
      <c r="H19" s="47">
        <f>+H40+H63+H86+H107+H127</f>
        <v>13441060262.889999</v>
      </c>
      <c r="I19" s="49">
        <f t="shared" si="2"/>
        <v>0.51605377558353627</v>
      </c>
      <c r="M19" s="7"/>
      <c r="N19" s="7"/>
      <c r="P19" s="7"/>
      <c r="R19" s="7"/>
    </row>
    <row r="20" spans="2:19" ht="32.25" customHeight="1" x14ac:dyDescent="0.25">
      <c r="B20" s="17" t="s">
        <v>195</v>
      </c>
      <c r="C20" s="70">
        <f>+C41+C87+C64</f>
        <v>0</v>
      </c>
      <c r="D20" s="70">
        <f>+D41+D87+D64</f>
        <v>0</v>
      </c>
      <c r="E20" s="71">
        <v>0</v>
      </c>
      <c r="F20" s="72">
        <f>+F41+F87+F64</f>
        <v>0</v>
      </c>
      <c r="G20" s="73">
        <v>0</v>
      </c>
      <c r="H20" s="72">
        <f>+H41+H87+H64</f>
        <v>0</v>
      </c>
      <c r="I20" s="74">
        <v>0</v>
      </c>
    </row>
    <row r="21" spans="2:19" s="3" customFormat="1" ht="32.25" customHeight="1" x14ac:dyDescent="0.25">
      <c r="B21" s="8" t="s">
        <v>196</v>
      </c>
      <c r="C21" s="75">
        <f>+C42+C65+C88+C108+C128</f>
        <v>807291487859</v>
      </c>
      <c r="D21" s="75">
        <f>+D42+D65+D88+D108+D128</f>
        <v>519346382479.02002</v>
      </c>
      <c r="E21" s="76">
        <f>+D21/C21</f>
        <v>0.64331953239884532</v>
      </c>
      <c r="F21" s="75">
        <f>+F42+F65+F88+F108+F128</f>
        <v>160021230064.29999</v>
      </c>
      <c r="G21" s="76">
        <f>+F21/C21</f>
        <v>0.19821989017707689</v>
      </c>
      <c r="H21" s="75">
        <f>+H42+H65+H88+H108+H128</f>
        <v>159393636828.29999</v>
      </c>
      <c r="I21" s="76">
        <f>+H21/C21</f>
        <v>0.19744248418997251</v>
      </c>
      <c r="M21" s="7"/>
      <c r="N21" s="7"/>
      <c r="O21"/>
      <c r="P21" s="7"/>
      <c r="Q21"/>
      <c r="R21" s="7"/>
      <c r="S21"/>
    </row>
    <row r="22" spans="2:19" ht="11.25" customHeight="1" x14ac:dyDescent="0.25">
      <c r="B22" s="14"/>
      <c r="C22" s="77"/>
      <c r="D22" s="77"/>
      <c r="E22" s="78"/>
      <c r="F22" s="77"/>
      <c r="G22" s="78"/>
      <c r="H22" s="77"/>
      <c r="I22" s="78"/>
    </row>
    <row r="23" spans="2:19" s="3" customFormat="1" ht="32.25" customHeight="1" x14ac:dyDescent="0.25">
      <c r="B23" s="11" t="s">
        <v>197</v>
      </c>
      <c r="C23" s="79">
        <f>+C21+C14+C20</f>
        <v>5573270953403</v>
      </c>
      <c r="D23" s="79">
        <f>+D21+D14+D20</f>
        <v>3699345719780.5903</v>
      </c>
      <c r="E23" s="80">
        <f>+D23/C23</f>
        <v>0.66376563255403831</v>
      </c>
      <c r="F23" s="79">
        <f>+F44+F67+F90+F110+F130</f>
        <v>2348368840982.8999</v>
      </c>
      <c r="G23" s="80">
        <f>+F23/C23</f>
        <v>0.42136276176362869</v>
      </c>
      <c r="H23" s="79">
        <f>+H21+H14+H20</f>
        <v>2335652827455.6997</v>
      </c>
      <c r="I23" s="80">
        <f>+H23/C23</f>
        <v>0.41908115485208314</v>
      </c>
      <c r="M23" s="7"/>
      <c r="N23" s="7"/>
      <c r="O23"/>
      <c r="P23" s="7"/>
      <c r="Q23"/>
      <c r="R23" s="7"/>
      <c r="S23"/>
    </row>
    <row r="24" spans="2:19" x14ac:dyDescent="0.25">
      <c r="B24" s="32"/>
      <c r="F24" s="51"/>
    </row>
    <row r="25" spans="2:19" x14ac:dyDescent="0.25">
      <c r="C25" s="7"/>
      <c r="D25" s="7"/>
      <c r="E25" s="7"/>
      <c r="F25" s="7"/>
      <c r="G25" s="7"/>
      <c r="H25" s="7"/>
      <c r="I25" s="7"/>
    </row>
    <row r="26" spans="2:19" x14ac:dyDescent="0.25">
      <c r="C26" s="7"/>
      <c r="D26" s="7"/>
      <c r="E26" s="7"/>
      <c r="F26" s="7"/>
      <c r="G26" s="7"/>
      <c r="H26" s="7"/>
      <c r="I26" s="7"/>
    </row>
    <row r="30" spans="2:19" ht="24" x14ac:dyDescent="0.35">
      <c r="B30" s="4"/>
      <c r="C30" s="4"/>
      <c r="D30" s="35" t="s">
        <v>249</v>
      </c>
      <c r="E30" s="35"/>
      <c r="F30" s="35"/>
      <c r="G30" s="35"/>
      <c r="H30" s="35"/>
      <c r="I30" s="35"/>
    </row>
    <row r="34" spans="2:11" ht="18" customHeight="1" x14ac:dyDescent="0.25">
      <c r="B34" s="38" t="s">
        <v>183</v>
      </c>
      <c r="C34" s="38" t="s">
        <v>184</v>
      </c>
      <c r="D34" s="38" t="s">
        <v>185</v>
      </c>
      <c r="E34" s="38" t="s">
        <v>186</v>
      </c>
      <c r="F34" s="38" t="s">
        <v>187</v>
      </c>
      <c r="G34" s="38" t="s">
        <v>186</v>
      </c>
      <c r="H34" s="38" t="s">
        <v>188</v>
      </c>
      <c r="I34" s="38" t="s">
        <v>186</v>
      </c>
    </row>
    <row r="35" spans="2:11" ht="6" customHeight="1" x14ac:dyDescent="0.25">
      <c r="B35" s="52"/>
      <c r="C35" s="52"/>
      <c r="D35" s="52"/>
      <c r="E35" s="52"/>
      <c r="F35" s="52"/>
      <c r="G35" s="52"/>
      <c r="H35" s="52"/>
      <c r="I35" s="52"/>
    </row>
    <row r="36" spans="2:11" ht="18" customHeight="1" x14ac:dyDescent="0.25">
      <c r="B36" s="8" t="s">
        <v>189</v>
      </c>
      <c r="C36" s="9">
        <f>SUM(C37:C40)</f>
        <v>164176400000</v>
      </c>
      <c r="D36" s="9">
        <f>SUM(D37:D41)</f>
        <v>107979379290.23001</v>
      </c>
      <c r="E36" s="10">
        <f t="shared" ref="E36" si="4">+D36/C36</f>
        <v>0.65770341711859936</v>
      </c>
      <c r="F36" s="9">
        <f>SUM(F37:F40)</f>
        <v>66210976221.970001</v>
      </c>
      <c r="G36" s="10">
        <f t="shared" ref="G36" si="5">+F36/C36</f>
        <v>0.40329168030222373</v>
      </c>
      <c r="H36" s="9">
        <f>SUM(H37:H40)</f>
        <v>66210976221.970001</v>
      </c>
      <c r="I36" s="10">
        <f t="shared" ref="I36" si="6">+H36/C36</f>
        <v>0.40329168030222373</v>
      </c>
    </row>
    <row r="37" spans="2:11" ht="18" customHeight="1" x14ac:dyDescent="0.25">
      <c r="B37" s="39" t="s">
        <v>190</v>
      </c>
      <c r="C37" s="53">
        <f>SUM(REP_EPG034_EjecucionPresupuesta!T5:T9)</f>
        <v>51672900000</v>
      </c>
      <c r="D37" s="53">
        <f>SUM(REP_EPG034_EjecucionPresupuesta!X5:X9)</f>
        <v>29291099873</v>
      </c>
      <c r="E37" s="40">
        <f>+D37/C37</f>
        <v>0.56685612522231188</v>
      </c>
      <c r="F37" s="53">
        <f>SUM(REP_EPG034_EjecucionPresupuesta!Y5:Y9)</f>
        <v>29212278772</v>
      </c>
      <c r="G37" s="40">
        <f>+F37/C37</f>
        <v>0.56533073955593749</v>
      </c>
      <c r="H37" s="54">
        <f>SUM(REP_EPG034_EjecucionPresupuesta!AA5:AA9)</f>
        <v>29212278772</v>
      </c>
      <c r="I37" s="41">
        <f>+H37/C37</f>
        <v>0.56533073955593749</v>
      </c>
    </row>
    <row r="38" spans="2:11" ht="18" customHeight="1" x14ac:dyDescent="0.25">
      <c r="B38" s="42" t="s">
        <v>191</v>
      </c>
      <c r="C38" s="55">
        <f>SUM(REP_EPG034_EjecucionPresupuesta!T10:T13)</f>
        <v>33053039259</v>
      </c>
      <c r="D38" s="55">
        <f>SUM(REP_EPG034_EjecucionPresupuesta!X10:X13)</f>
        <v>27488799534.400002</v>
      </c>
      <c r="E38" s="43">
        <f>+D38/C38</f>
        <v>0.83165724395268992</v>
      </c>
      <c r="F38" s="55">
        <f>SUM(REP_EPG034_EjecucionPresupuesta!Y10:Y13)</f>
        <v>15869020414.139999</v>
      </c>
      <c r="G38" s="43">
        <f>+F38/C38</f>
        <v>0.48010775317186694</v>
      </c>
      <c r="H38" s="56">
        <f>SUM(REP_EPG034_EjecucionPresupuesta!AA10:AA13)</f>
        <v>15869020414.139999</v>
      </c>
      <c r="I38" s="44">
        <f>+H38/C38</f>
        <v>0.48010775317186694</v>
      </c>
    </row>
    <row r="39" spans="2:11" ht="18" customHeight="1" x14ac:dyDescent="0.25">
      <c r="B39" s="42" t="s">
        <v>192</v>
      </c>
      <c r="C39" s="55">
        <f>SUM(REP_EPG034_EjecucionPresupuesta!T14:T21)</f>
        <v>78872960741</v>
      </c>
      <c r="D39" s="55">
        <f>SUM(REP_EPG034_EjecucionPresupuesta!X14:X21)</f>
        <v>51083732809.830002</v>
      </c>
      <c r="E39" s="43">
        <f>+D39/C39</f>
        <v>0.64767104378871743</v>
      </c>
      <c r="F39" s="55">
        <f>SUM(REP_EPG034_EjecucionPresupuesta!Y14:Y21)</f>
        <v>21013929962.830002</v>
      </c>
      <c r="G39" s="43">
        <f>+F39/C39</f>
        <v>0.26642755344045899</v>
      </c>
      <c r="H39" s="56">
        <f>SUM(REP_EPG034_EjecucionPresupuesta!AA14:AA21)</f>
        <v>21013929962.830002</v>
      </c>
      <c r="I39" s="44">
        <f>+H39/C39</f>
        <v>0.26642755344045899</v>
      </c>
    </row>
    <row r="40" spans="2:11" ht="43.5" customHeight="1" x14ac:dyDescent="0.25">
      <c r="B40" s="57" t="s">
        <v>194</v>
      </c>
      <c r="C40" s="58">
        <f>SUM(REP_EPG034_EjecucionPresupuesta!T22:T23)</f>
        <v>577500000</v>
      </c>
      <c r="D40" s="58">
        <f>SUM(REP_EPG034_EjecucionPresupuesta!X22:X23)</f>
        <v>115747073</v>
      </c>
      <c r="E40" s="59">
        <f>+D40/C40</f>
        <v>0.20042783203463205</v>
      </c>
      <c r="F40" s="58">
        <f>SUM(REP_EPG034_EjecucionPresupuesta!Y22:Y23)</f>
        <v>115747073</v>
      </c>
      <c r="G40" s="60">
        <f>+F40/C40</f>
        <v>0.20042783203463205</v>
      </c>
      <c r="H40" s="58">
        <f>SUM(REP_EPG034_EjecucionPresupuesta!AA22:AA23)</f>
        <v>115747073</v>
      </c>
      <c r="I40" s="61">
        <f>+H40/C40</f>
        <v>0.20042783203463205</v>
      </c>
    </row>
    <row r="41" spans="2:11" ht="30" customHeight="1" x14ac:dyDescent="0.25">
      <c r="B41" s="17" t="s">
        <v>195</v>
      </c>
      <c r="C41" s="18">
        <v>0</v>
      </c>
      <c r="D41" s="18">
        <v>0</v>
      </c>
      <c r="E41" s="19">
        <v>0</v>
      </c>
      <c r="F41" s="18">
        <v>0</v>
      </c>
      <c r="G41" s="20">
        <v>0</v>
      </c>
      <c r="H41" s="18">
        <v>0</v>
      </c>
      <c r="I41" s="20">
        <v>0</v>
      </c>
      <c r="K41" s="33"/>
    </row>
    <row r="42" spans="2:11" ht="18" customHeight="1" x14ac:dyDescent="0.25">
      <c r="B42" s="8" t="s">
        <v>196</v>
      </c>
      <c r="C42" s="9">
        <f>SUM(REP_EPG034_EjecucionPresupuesta!T24:T43)</f>
        <v>73125091530</v>
      </c>
      <c r="D42" s="9">
        <f>SUM(REP_EPG034_EjecucionPresupuesta!X24:X43)</f>
        <v>56257157834</v>
      </c>
      <c r="E42" s="10">
        <f>+D42/C42</f>
        <v>0.76932769117861777</v>
      </c>
      <c r="F42" s="9">
        <f>SUM(REP_EPG034_EjecucionPresupuesta!Y24:Y43)</f>
        <v>20630470594</v>
      </c>
      <c r="G42" s="10">
        <f>+F42/C42</f>
        <v>0.28212574045854327</v>
      </c>
      <c r="H42" s="9">
        <f>SUM(REP_EPG034_EjecucionPresupuesta!AA24:AA43)</f>
        <v>20549228696</v>
      </c>
      <c r="I42" s="10">
        <f>+H42/C42</f>
        <v>0.28101474153464218</v>
      </c>
    </row>
    <row r="43" spans="2:11" ht="6" customHeight="1" x14ac:dyDescent="0.25">
      <c r="B43" s="14"/>
      <c r="C43" s="14"/>
      <c r="D43" s="14"/>
      <c r="E43" s="50"/>
      <c r="F43" s="14"/>
      <c r="G43" s="50"/>
      <c r="H43" s="14"/>
      <c r="I43" s="50"/>
    </row>
    <row r="44" spans="2:11" ht="18" customHeight="1" x14ac:dyDescent="0.25">
      <c r="B44" s="11" t="s">
        <v>197</v>
      </c>
      <c r="C44" s="28">
        <f>+C42+C36+C41</f>
        <v>237301491530</v>
      </c>
      <c r="D44" s="12">
        <f>+D36+D41+D42</f>
        <v>164236537124.23001</v>
      </c>
      <c r="E44" s="13">
        <f>+D44/C44</f>
        <v>0.69210073676872352</v>
      </c>
      <c r="F44" s="12">
        <f>+F36+F41+F42</f>
        <v>86841446815.970001</v>
      </c>
      <c r="G44" s="13">
        <f>+F44/C44</f>
        <v>0.36595407073112046</v>
      </c>
      <c r="H44" s="12">
        <f>+H36+H41+H42</f>
        <v>86760204917.970001</v>
      </c>
      <c r="I44" s="13">
        <f>+H44/C44</f>
        <v>0.36561171343080939</v>
      </c>
    </row>
    <row r="46" spans="2:11" x14ac:dyDescent="0.25">
      <c r="B46" s="32"/>
      <c r="E46" s="5"/>
    </row>
    <row r="47" spans="2:11" x14ac:dyDescent="0.25">
      <c r="E47" s="5"/>
    </row>
    <row r="48" spans="2:11" x14ac:dyDescent="0.25">
      <c r="E48" s="5"/>
    </row>
    <row r="52" spans="2:9" ht="24" x14ac:dyDescent="0.35">
      <c r="D52" s="35" t="s">
        <v>249</v>
      </c>
      <c r="E52" s="35"/>
      <c r="F52" s="35"/>
      <c r="G52" s="35"/>
      <c r="H52" s="35"/>
      <c r="I52" s="35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62" t="s">
        <v>183</v>
      </c>
      <c r="C57" s="62" t="s">
        <v>184</v>
      </c>
      <c r="D57" s="62" t="s">
        <v>185</v>
      </c>
      <c r="E57" s="62" t="s">
        <v>198</v>
      </c>
      <c r="F57" s="62" t="s">
        <v>187</v>
      </c>
      <c r="G57" s="62" t="s">
        <v>198</v>
      </c>
      <c r="H57" s="62" t="s">
        <v>188</v>
      </c>
      <c r="I57" s="62" t="s">
        <v>198</v>
      </c>
    </row>
    <row r="58" spans="2:9" ht="6" customHeight="1" x14ac:dyDescent="0.25">
      <c r="B58" s="14"/>
      <c r="C58" s="14"/>
      <c r="D58" s="14"/>
      <c r="E58" s="14"/>
      <c r="F58" s="14"/>
      <c r="G58" s="14"/>
      <c r="H58" s="14"/>
      <c r="I58" s="14"/>
    </row>
    <row r="59" spans="2:9" ht="18" customHeight="1" x14ac:dyDescent="0.25">
      <c r="B59" s="8" t="s">
        <v>189</v>
      </c>
      <c r="C59" s="9">
        <f>SUM(C60:C63)</f>
        <v>721531000000</v>
      </c>
      <c r="D59" s="9">
        <f>+D60+D61+D62+D63</f>
        <v>301135497773.28998</v>
      </c>
      <c r="E59" s="10">
        <f>+D59/C59</f>
        <v>0.41735628513991774</v>
      </c>
      <c r="F59" s="9">
        <f>+F60+F61+F62+F63</f>
        <v>258455839707.85999</v>
      </c>
      <c r="G59" s="10">
        <f>+F59/C59</f>
        <v>0.35820476141407642</v>
      </c>
      <c r="H59" s="9">
        <f>+H60+H61+H62+H63</f>
        <v>254396939628.94</v>
      </c>
      <c r="I59" s="10">
        <f>+H59/C59</f>
        <v>0.35257936198020601</v>
      </c>
    </row>
    <row r="60" spans="2:9" ht="18" customHeight="1" x14ac:dyDescent="0.25">
      <c r="B60" s="39" t="s">
        <v>190</v>
      </c>
      <c r="C60" s="53">
        <f>SUM(REP_EPG034_EjecucionPresupuesta!T44:T51)</f>
        <v>254368980671</v>
      </c>
      <c r="D60" s="53">
        <f>SUM(REP_EPG034_EjecucionPresupuesta!X44:X51)</f>
        <v>143347122799</v>
      </c>
      <c r="E60" s="40">
        <f>+D60/C60</f>
        <v>0.5635401078420198</v>
      </c>
      <c r="F60" s="53">
        <f>SUM(REP_EPG034_EjecucionPresupuesta!Y44:Y51)</f>
        <v>142393750567</v>
      </c>
      <c r="G60" s="40">
        <f>+F60/C60</f>
        <v>0.55979211848622223</v>
      </c>
      <c r="H60" s="53">
        <f>SUM(REP_EPG034_EjecucionPresupuesta!AA44:AA51)</f>
        <v>139034149667</v>
      </c>
      <c r="I60" s="41">
        <f>+H60/C60</f>
        <v>0.54658452968692084</v>
      </c>
    </row>
    <row r="61" spans="2:9" ht="18" customHeight="1" x14ac:dyDescent="0.25">
      <c r="B61" s="42" t="s">
        <v>191</v>
      </c>
      <c r="C61" s="55">
        <f>SUM(REP_EPG034_EjecucionPresupuesta!T52:T53)</f>
        <v>135699900000</v>
      </c>
      <c r="D61" s="55">
        <f>SUM(REP_EPG034_EjecucionPresupuesta!X52:X53)</f>
        <v>97553647562.289993</v>
      </c>
      <c r="E61" s="43">
        <f>+D61/C61</f>
        <v>0.71889255306960431</v>
      </c>
      <c r="F61" s="55">
        <f>SUM(REP_EPG034_EjecucionPresupuesta!Y52:Y53)</f>
        <v>61513473952.860001</v>
      </c>
      <c r="G61" s="43">
        <f>+F61/C61</f>
        <v>0.45330522684880387</v>
      </c>
      <c r="H61" s="55">
        <f>SUM(REP_EPG034_EjecucionPresupuesta!AA52:AA53)</f>
        <v>60814174773.940002</v>
      </c>
      <c r="I61" s="44">
        <f>+H61/C61</f>
        <v>0.4481519498093956</v>
      </c>
    </row>
    <row r="62" spans="2:9" ht="18" customHeight="1" x14ac:dyDescent="0.25">
      <c r="B62" s="42" t="s">
        <v>192</v>
      </c>
      <c r="C62" s="55">
        <f>SUM(REP_EPG034_EjecucionPresupuesta!T54:T59)</f>
        <v>326299919329</v>
      </c>
      <c r="D62" s="55">
        <f>SUM(REP_EPG034_EjecucionPresupuesta!X54:X59)</f>
        <v>58737464400</v>
      </c>
      <c r="E62" s="43">
        <f>+D62/C62</f>
        <v>0.18001066172736774</v>
      </c>
      <c r="F62" s="55">
        <f>SUM(REP_EPG034_EjecucionPresupuesta!Y54:Y59)</f>
        <v>53051659476</v>
      </c>
      <c r="G62" s="43">
        <f>+F62/C62</f>
        <v>0.16258557337401405</v>
      </c>
      <c r="H62" s="55">
        <f>SUM(REP_EPG034_EjecucionPresupuesta!AA54:AA59)</f>
        <v>53051659476</v>
      </c>
      <c r="I62" s="44">
        <f>+H62/C62</f>
        <v>0.16258557337401405</v>
      </c>
    </row>
    <row r="63" spans="2:9" ht="48" customHeight="1" x14ac:dyDescent="0.25">
      <c r="B63" s="57" t="s">
        <v>194</v>
      </c>
      <c r="C63" s="58">
        <f>SUM(REP_EPG034_EjecucionPresupuesta!T60:T63)</f>
        <v>5162200000</v>
      </c>
      <c r="D63" s="58">
        <f>SUM(REP_EPG034_EjecucionPresupuesta!X60:X63)</f>
        <v>1497263012</v>
      </c>
      <c r="E63" s="59">
        <f>+D63/C63</f>
        <v>0.29004358839254579</v>
      </c>
      <c r="F63" s="58">
        <f>SUM(REP_EPG034_EjecucionPresupuesta!Y60:Y63)</f>
        <v>1496955712</v>
      </c>
      <c r="G63" s="59">
        <f>+F63/C63</f>
        <v>0.28998405950951145</v>
      </c>
      <c r="H63" s="58">
        <f>SUM(REP_EPG034_EjecucionPresupuesta!AA60:AA63)</f>
        <v>1496955712</v>
      </c>
      <c r="I63" s="61">
        <f>+H63/C63</f>
        <v>0.28998405950951145</v>
      </c>
    </row>
    <row r="64" spans="2:9" ht="30" customHeight="1" x14ac:dyDescent="0.25">
      <c r="B64" s="17" t="s">
        <v>195</v>
      </c>
      <c r="C64" s="18">
        <v>0</v>
      </c>
      <c r="D64" s="18">
        <v>0</v>
      </c>
      <c r="E64" s="19">
        <v>0</v>
      </c>
      <c r="F64" s="18">
        <v>0</v>
      </c>
      <c r="G64" s="20">
        <v>0</v>
      </c>
      <c r="H64" s="18">
        <v>0</v>
      </c>
      <c r="I64" s="21">
        <v>0</v>
      </c>
    </row>
    <row r="65" spans="2:11" ht="18" customHeight="1" x14ac:dyDescent="0.25">
      <c r="B65" s="8" t="s">
        <v>196</v>
      </c>
      <c r="C65" s="9">
        <f>SUM(REP_EPG034_EjecucionPresupuesta!T64:T73)</f>
        <v>297617170025</v>
      </c>
      <c r="D65" s="9">
        <f>SUM(REP_EPG034_EjecucionPresupuesta!X64:X73)</f>
        <v>155872760031.88</v>
      </c>
      <c r="E65" s="10">
        <f>+D65/C65</f>
        <v>0.523735777807398</v>
      </c>
      <c r="F65" s="9">
        <f>SUM(REP_EPG034_EjecucionPresupuesta!Y64:Y73)</f>
        <v>52753753770.470001</v>
      </c>
      <c r="G65" s="10">
        <f>+F65/C65</f>
        <v>0.17725373091222746</v>
      </c>
      <c r="H65" s="9">
        <f>SUM(REP_EPG034_EjecucionPresupuesta!AA64:AA73)</f>
        <v>52207402432.470001</v>
      </c>
      <c r="I65" s="10">
        <f>+H65/C65</f>
        <v>0.17541797883530896</v>
      </c>
      <c r="K65" s="33"/>
    </row>
    <row r="66" spans="2:11" ht="6" customHeight="1" x14ac:dyDescent="0.25">
      <c r="B66" s="14"/>
      <c r="C66" s="14"/>
      <c r="D66" s="14"/>
      <c r="E66" s="50"/>
      <c r="F66" s="14"/>
      <c r="G66" s="50"/>
      <c r="H66" s="14"/>
      <c r="I66" s="50"/>
    </row>
    <row r="67" spans="2:11" ht="18" customHeight="1" x14ac:dyDescent="0.25">
      <c r="B67" s="11" t="s">
        <v>197</v>
      </c>
      <c r="C67" s="12">
        <f>+C65+C59+C64</f>
        <v>1019148170025</v>
      </c>
      <c r="D67" s="12">
        <f>+D65+D59+D64</f>
        <v>457008257805.16998</v>
      </c>
      <c r="E67" s="13">
        <f>+D67/C67</f>
        <v>0.44842180091827022</v>
      </c>
      <c r="F67" s="12">
        <f>+F65+F59+F64</f>
        <v>311209593478.32996</v>
      </c>
      <c r="G67" s="13">
        <f>+F67/C67</f>
        <v>0.30536246115292137</v>
      </c>
      <c r="H67" s="12">
        <f>+H65+H59+H64</f>
        <v>306604342061.41003</v>
      </c>
      <c r="I67" s="13">
        <f>+H67/C67</f>
        <v>0.30084373507130857</v>
      </c>
    </row>
    <row r="69" spans="2:11" x14ac:dyDescent="0.25">
      <c r="B69" s="32"/>
    </row>
    <row r="71" spans="2:11" hidden="1" x14ac:dyDescent="0.25"/>
    <row r="75" spans="2:11" ht="24" x14ac:dyDescent="0.35">
      <c r="B75" s="4"/>
      <c r="C75" s="4"/>
      <c r="D75" s="35" t="s">
        <v>249</v>
      </c>
      <c r="E75" s="35"/>
      <c r="F75" s="35"/>
      <c r="G75" s="35"/>
      <c r="H75" s="35"/>
      <c r="I75" s="35"/>
    </row>
    <row r="79" spans="2:11" ht="18" customHeight="1" x14ac:dyDescent="0.25">
      <c r="B79" s="38" t="s">
        <v>183</v>
      </c>
      <c r="C79" s="38" t="s">
        <v>184</v>
      </c>
      <c r="D79" s="38" t="s">
        <v>185</v>
      </c>
      <c r="E79" s="38" t="s">
        <v>186</v>
      </c>
      <c r="F79" s="38" t="s">
        <v>187</v>
      </c>
      <c r="G79" s="38" t="s">
        <v>186</v>
      </c>
      <c r="H79" s="38" t="s">
        <v>188</v>
      </c>
      <c r="I79" s="38" t="s">
        <v>186</v>
      </c>
    </row>
    <row r="80" spans="2:11" ht="6" customHeight="1" x14ac:dyDescent="0.25">
      <c r="B80" s="52"/>
      <c r="C80" s="52"/>
      <c r="D80" s="52"/>
      <c r="E80" s="52"/>
      <c r="F80" s="52"/>
      <c r="G80" s="52"/>
      <c r="H80" s="52"/>
      <c r="I80" s="52"/>
    </row>
    <row r="81" spans="2:11" ht="18" customHeight="1" x14ac:dyDescent="0.25">
      <c r="B81" s="8" t="s">
        <v>189</v>
      </c>
      <c r="C81" s="9">
        <f>SUM(C82:C86)</f>
        <v>2162793720000</v>
      </c>
      <c r="D81" s="9">
        <f>+D82+D83+D84+D85+D86</f>
        <v>1330424563910.5798</v>
      </c>
      <c r="E81" s="10">
        <f t="shared" ref="E81" si="7">+D81/C81</f>
        <v>0.6151416806918506</v>
      </c>
      <c r="F81" s="9">
        <f>+F82+F83+F84+F85+F86</f>
        <v>1220771003465.21</v>
      </c>
      <c r="G81" s="10">
        <f t="shared" ref="G81" si="8">+F81/C81</f>
        <v>0.56444171821675626</v>
      </c>
      <c r="H81" s="9">
        <f>+H82+H83+H84+H85+H86</f>
        <v>1213249862720.9299</v>
      </c>
      <c r="I81" s="10">
        <f t="shared" ref="I81" si="9">+H81/C81</f>
        <v>0.56096420638808309</v>
      </c>
    </row>
    <row r="82" spans="2:11" ht="18" customHeight="1" x14ac:dyDescent="0.25">
      <c r="B82" s="39" t="s">
        <v>190</v>
      </c>
      <c r="C82" s="53">
        <f>SUM(REP_EPG034_EjecucionPresupuesta!T74:T77)</f>
        <v>1633479500000</v>
      </c>
      <c r="D82" s="53">
        <f>SUM(REP_EPG034_EjecucionPresupuesta!X74:X77)</f>
        <v>939328726146.16003</v>
      </c>
      <c r="E82" s="40">
        <f>+D82/C82</f>
        <v>0.5750477591828731</v>
      </c>
      <c r="F82" s="53">
        <f>SUM(REP_EPG034_EjecucionPresupuesta!Y74:Y77)</f>
        <v>931519394718.62</v>
      </c>
      <c r="G82" s="40">
        <f>+F82/C82</f>
        <v>0.57026696369230223</v>
      </c>
      <c r="H82" s="53">
        <f>SUM(REP_EPG034_EjecucionPresupuesta!AA74:AA77)</f>
        <v>931511062294.62</v>
      </c>
      <c r="I82" s="41">
        <f>+H82/C82</f>
        <v>0.57026186266471046</v>
      </c>
    </row>
    <row r="83" spans="2:11" ht="18" customHeight="1" x14ac:dyDescent="0.25">
      <c r="B83" s="42" t="s">
        <v>191</v>
      </c>
      <c r="C83" s="55">
        <f>SUM(REP_EPG034_EjecucionPresupuesta!T78:T80)</f>
        <v>275759547000</v>
      </c>
      <c r="D83" s="55">
        <f>SUM(REP_EPG034_EjecucionPresupuesta!X78:X80)</f>
        <v>198297123133.62</v>
      </c>
      <c r="E83" s="43">
        <f>+D83/C83</f>
        <v>0.71909431709945471</v>
      </c>
      <c r="F83" s="53">
        <f>SUM(REP_EPG034_EjecucionPresupuesta!Y78:Y80)</f>
        <v>142659351333.5</v>
      </c>
      <c r="G83" s="43">
        <f>+F83/C83</f>
        <v>0.5173324111005303</v>
      </c>
      <c r="H83" s="55">
        <f>SUM(REP_EPG034_EjecucionPresupuesta!AA78:AA80)</f>
        <v>141445456131.92001</v>
      </c>
      <c r="I83" s="44">
        <f>+H83/C83</f>
        <v>0.5129304050239103</v>
      </c>
    </row>
    <row r="84" spans="2:11" ht="18" customHeight="1" x14ac:dyDescent="0.25">
      <c r="B84" s="42" t="s">
        <v>192</v>
      </c>
      <c r="C84" s="58">
        <f>SUM(REP_EPG034_EjecucionPresupuesta!T81:T87)</f>
        <v>133981509000</v>
      </c>
      <c r="D84" s="58">
        <f>SUM(REP_EPG034_EjecucionPresupuesta!X81:X87)</f>
        <v>101202345172.03999</v>
      </c>
      <c r="E84" s="59">
        <f>+D84/C84</f>
        <v>0.75534561393871147</v>
      </c>
      <c r="F84" s="58">
        <f>SUM(REP_EPG034_EjecucionPresupuesta!Y81:Y87)</f>
        <v>70653720400.110001</v>
      </c>
      <c r="G84" s="59">
        <f>+F84/C84</f>
        <v>0.52733933904349439</v>
      </c>
      <c r="H84" s="58">
        <f>SUM(REP_EPG034_EjecucionPresupuesta!AA81:AA87)</f>
        <v>70365364192.770004</v>
      </c>
      <c r="I84" s="61">
        <f>+H84/C84</f>
        <v>0.52518713005964135</v>
      </c>
    </row>
    <row r="85" spans="2:11" ht="37.5" customHeight="1" x14ac:dyDescent="0.25">
      <c r="B85" s="45" t="s">
        <v>199</v>
      </c>
      <c r="C85" s="58">
        <f>SUM(REP_EPG034_EjecucionPresupuesta!T88:T88)</f>
        <v>103317712000</v>
      </c>
      <c r="D85" s="58">
        <f>SUM(REP_EPG034_EjecucionPresupuesta!X88:X88)</f>
        <v>79634079207.869995</v>
      </c>
      <c r="E85" s="59">
        <f>+D85/C85</f>
        <v>0.77076889979783902</v>
      </c>
      <c r="F85" s="58">
        <f>SUM(REP_EPG034_EjecucionPresupuesta!Y88:Y88)</f>
        <v>64156737535.089996</v>
      </c>
      <c r="G85" s="59">
        <f>+F85/C85</f>
        <v>0.62096552752823253</v>
      </c>
      <c r="H85" s="58">
        <f>SUM(REP_EPG034_EjecucionPresupuesta!AA88:AA88)</f>
        <v>58146180623.730003</v>
      </c>
      <c r="I85" s="61">
        <f>+H85/C85</f>
        <v>0.56279005311044827</v>
      </c>
    </row>
    <row r="86" spans="2:11" ht="39" customHeight="1" x14ac:dyDescent="0.25">
      <c r="B86" s="57" t="s">
        <v>194</v>
      </c>
      <c r="C86" s="58">
        <f>SUM(REP_EPG034_EjecucionPresupuesta!T89:T93)</f>
        <v>16255452000</v>
      </c>
      <c r="D86" s="58">
        <f>SUM(REP_EPG034_EjecucionPresupuesta!X89:X93)</f>
        <v>11962290250.889999</v>
      </c>
      <c r="E86" s="59">
        <f>+D86/C86</f>
        <v>0.73589404040502837</v>
      </c>
      <c r="F86" s="58">
        <f>SUM(REP_EPG034_EjecucionPresupuesta!Y89:Y93)</f>
        <v>11781799477.889999</v>
      </c>
      <c r="G86" s="59">
        <f>+F86/C86</f>
        <v>0.72479064118856862</v>
      </c>
      <c r="H86" s="58">
        <f>SUM(REP_EPG034_EjecucionPresupuesta!AA89:AA93)</f>
        <v>11781799477.889999</v>
      </c>
      <c r="I86" s="61">
        <f>+H86/C86</f>
        <v>0.72479064118856862</v>
      </c>
    </row>
    <row r="87" spans="2:11" ht="25.5" customHeight="1" x14ac:dyDescent="0.25">
      <c r="B87" s="17" t="s">
        <v>195</v>
      </c>
      <c r="C87" s="18">
        <v>0</v>
      </c>
      <c r="D87" s="18">
        <v>0</v>
      </c>
      <c r="E87" s="19">
        <v>0</v>
      </c>
      <c r="F87" s="18">
        <v>0</v>
      </c>
      <c r="G87" s="19">
        <v>0</v>
      </c>
      <c r="H87" s="18">
        <v>0</v>
      </c>
      <c r="I87" s="21">
        <v>0</v>
      </c>
    </row>
    <row r="88" spans="2:11" ht="23.25" customHeight="1" x14ac:dyDescent="0.25">
      <c r="B88" s="8" t="s">
        <v>196</v>
      </c>
      <c r="C88" s="9">
        <f>SUM(REP_EPG034_EjecucionPresupuesta!T94:T96)</f>
        <v>6432700000</v>
      </c>
      <c r="D88" s="9">
        <f>SUM(REP_EPG034_EjecucionPresupuesta!X94:X96)</f>
        <v>4075688278</v>
      </c>
      <c r="E88" s="10">
        <f>+D88/C88</f>
        <v>0.63358904938828176</v>
      </c>
      <c r="F88" s="9">
        <f>SUM(REP_EPG034_EjecucionPresupuesta!Y94:Y96)</f>
        <v>0</v>
      </c>
      <c r="G88" s="10">
        <f>+F88/C88</f>
        <v>0</v>
      </c>
      <c r="H88" s="9">
        <f>SUM(REP_EPG034_EjecucionPresupuesta!AA94:AA96)</f>
        <v>0</v>
      </c>
      <c r="I88" s="10">
        <f>+H88/C88</f>
        <v>0</v>
      </c>
      <c r="K88" s="33"/>
    </row>
    <row r="89" spans="2:11" ht="6" customHeight="1" x14ac:dyDescent="0.25">
      <c r="B89" s="14"/>
      <c r="C89" s="14"/>
      <c r="D89" s="14"/>
      <c r="E89" s="50"/>
      <c r="F89" s="14"/>
      <c r="G89" s="50"/>
      <c r="H89" s="14"/>
      <c r="I89" s="50"/>
    </row>
    <row r="90" spans="2:11" ht="18" customHeight="1" x14ac:dyDescent="0.25">
      <c r="B90" s="11" t="s">
        <v>197</v>
      </c>
      <c r="C90" s="28">
        <f>+C88+C81+C87</f>
        <v>2169226420000</v>
      </c>
      <c r="D90" s="12">
        <f>+D88+D81+D87</f>
        <v>1334500252188.5798</v>
      </c>
      <c r="E90" s="13">
        <f>+D90/C90</f>
        <v>0.61519638516507646</v>
      </c>
      <c r="F90" s="12">
        <f>+F88+F81+F87</f>
        <v>1220771003465.21</v>
      </c>
      <c r="G90" s="13">
        <f>+F90/C90</f>
        <v>0.56276790297677182</v>
      </c>
      <c r="H90" s="12">
        <f>+H88+H81+H87</f>
        <v>1213249862720.9299</v>
      </c>
      <c r="I90" s="13">
        <f>+H90/C90</f>
        <v>0.55930070348347039</v>
      </c>
    </row>
    <row r="92" spans="2:11" x14ac:dyDescent="0.25">
      <c r="B92" s="32"/>
    </row>
    <row r="93" spans="2:11" x14ac:dyDescent="0.25">
      <c r="H93" s="7"/>
    </row>
    <row r="96" spans="2:11" ht="24" x14ac:dyDescent="0.35">
      <c r="D96" s="35" t="s">
        <v>249</v>
      </c>
      <c r="E96" s="35"/>
      <c r="F96" s="35"/>
      <c r="G96" s="35"/>
      <c r="H96" s="35"/>
      <c r="I96" s="35"/>
    </row>
    <row r="100" spans="2:11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11" ht="23.25" customHeight="1" x14ac:dyDescent="0.25">
      <c r="B101" s="62" t="s">
        <v>183</v>
      </c>
      <c r="C101" s="38" t="s">
        <v>184</v>
      </c>
      <c r="D101" s="38" t="s">
        <v>185</v>
      </c>
      <c r="E101" s="38" t="s">
        <v>186</v>
      </c>
      <c r="F101" s="38" t="s">
        <v>187</v>
      </c>
      <c r="G101" s="38" t="s">
        <v>186</v>
      </c>
      <c r="H101" s="38" t="s">
        <v>188</v>
      </c>
      <c r="I101" s="38" t="s">
        <v>186</v>
      </c>
    </row>
    <row r="102" spans="2:11" ht="6" customHeight="1" x14ac:dyDescent="0.25">
      <c r="B102" s="14"/>
      <c r="C102" s="14"/>
      <c r="D102" s="14"/>
      <c r="E102" s="14"/>
      <c r="F102" s="14"/>
      <c r="G102" s="14"/>
      <c r="H102" s="14"/>
      <c r="I102" s="14"/>
    </row>
    <row r="103" spans="2:11" ht="18" customHeight="1" x14ac:dyDescent="0.25">
      <c r="B103" s="8" t="s">
        <v>189</v>
      </c>
      <c r="C103" s="9">
        <f>SUM(C104:C107)</f>
        <v>195491745544</v>
      </c>
      <c r="D103" s="9">
        <f>SUM(D104:D107)</f>
        <v>102843325323.12001</v>
      </c>
      <c r="E103" s="10">
        <f t="shared" ref="E103" si="10">+D103/C103</f>
        <v>0.52607502703981279</v>
      </c>
      <c r="F103" s="9">
        <f>SUM(F104:F107)</f>
        <v>74277897244.319992</v>
      </c>
      <c r="G103" s="10">
        <f t="shared" ref="G103:G108" si="11">+F103/C103</f>
        <v>0.37995413585174631</v>
      </c>
      <c r="H103" s="9">
        <f>SUM(H104:H107)</f>
        <v>73769517776.319992</v>
      </c>
      <c r="I103" s="10">
        <f t="shared" ref="I103:I108" si="12">+H103/C103</f>
        <v>0.37735361956608254</v>
      </c>
    </row>
    <row r="104" spans="2:11" ht="18" customHeight="1" x14ac:dyDescent="0.25">
      <c r="B104" s="39" t="s">
        <v>190</v>
      </c>
      <c r="C104" s="53">
        <f>SUM(REP_EPG034_EjecucionPresupuesta!T97:T100)</f>
        <v>66681300000</v>
      </c>
      <c r="D104" s="53">
        <f>SUM(REP_EPG034_EjecucionPresupuesta!X97:X100)</f>
        <v>33378120537.650002</v>
      </c>
      <c r="E104" s="40">
        <f>+D104/C104</f>
        <v>0.50056193472007893</v>
      </c>
      <c r="F104" s="53">
        <f>SUM(REP_EPG034_EjecucionPresupuesta!Y97:Y100)</f>
        <v>33344571609.650002</v>
      </c>
      <c r="G104" s="40">
        <f t="shared" si="11"/>
        <v>0.50005881123568374</v>
      </c>
      <c r="H104" s="53">
        <f>SUM(REP_EPG034_EjecucionPresupuesta!AA97:AA100)</f>
        <v>32839895430.650002</v>
      </c>
      <c r="I104" s="41">
        <f t="shared" si="12"/>
        <v>0.4924903298323518</v>
      </c>
    </row>
    <row r="105" spans="2:11" ht="18" customHeight="1" x14ac:dyDescent="0.25">
      <c r="B105" s="42" t="s">
        <v>191</v>
      </c>
      <c r="C105" s="55">
        <f>SUM(REP_EPG034_EjecucionPresupuesta!T101)</f>
        <v>23832000000</v>
      </c>
      <c r="D105" s="55">
        <f>SUM(REP_EPG034_EjecucionPresupuesta!X101)</f>
        <v>16222244509.23</v>
      </c>
      <c r="E105" s="43">
        <f>+D105/C105</f>
        <v>0.68069169642623362</v>
      </c>
      <c r="F105" s="55">
        <f>SUM(REP_EPG034_EjecucionPresupuesta!Y101)</f>
        <v>10299976669.77</v>
      </c>
      <c r="G105" s="43">
        <f t="shared" si="11"/>
        <v>0.43219103179632429</v>
      </c>
      <c r="H105" s="55">
        <f>SUM(REP_EPG034_EjecucionPresupuesta!AA101)</f>
        <v>10296273380.77</v>
      </c>
      <c r="I105" s="44">
        <f t="shared" si="12"/>
        <v>0.43203564034785163</v>
      </c>
    </row>
    <row r="106" spans="2:11" ht="18" customHeight="1" x14ac:dyDescent="0.25">
      <c r="B106" s="42" t="s">
        <v>192</v>
      </c>
      <c r="C106" s="55">
        <f>SUM(REP_EPG034_EjecucionPresupuesta!T102:T105)</f>
        <v>104679345544</v>
      </c>
      <c r="D106" s="55">
        <f>SUM(REP_EPG034_EjecucionPresupuesta!X102:X105)</f>
        <v>53242960276.240005</v>
      </c>
      <c r="E106" s="43">
        <f>+D106/C106</f>
        <v>0.50862909009934842</v>
      </c>
      <c r="F106" s="55">
        <f>SUM(REP_EPG034_EjecucionPresupuesta!Y102:Y105)</f>
        <v>30633348964.899998</v>
      </c>
      <c r="G106" s="43">
        <f t="shared" si="11"/>
        <v>0.29263985942693771</v>
      </c>
      <c r="H106" s="55">
        <f>SUM(REP_EPG034_EjecucionPresupuesta!AA102:AA105)</f>
        <v>30633348964.899998</v>
      </c>
      <c r="I106" s="44">
        <f t="shared" si="12"/>
        <v>0.29263985942693771</v>
      </c>
    </row>
    <row r="107" spans="2:11" ht="45" customHeight="1" x14ac:dyDescent="0.25">
      <c r="B107" s="57" t="s">
        <v>194</v>
      </c>
      <c r="C107" s="58">
        <f>SUM(REP_EPG034_EjecucionPresupuesta!T106:T106)</f>
        <v>299100000</v>
      </c>
      <c r="D107" s="58">
        <f>SUM(REP_EPG034_EjecucionPresupuesta!X106:X106)</f>
        <v>0</v>
      </c>
      <c r="E107" s="48">
        <f>+D107/C107</f>
        <v>0</v>
      </c>
      <c r="F107" s="58">
        <f>SUM(REP_EPG034_EjecucionPresupuesta!Y106:Y106)</f>
        <v>0</v>
      </c>
      <c r="G107" s="48">
        <f t="shared" si="11"/>
        <v>0</v>
      </c>
      <c r="H107" s="58">
        <f>SUM(REP_EPG034_EjecucionPresupuesta!AA106:AA106)</f>
        <v>0</v>
      </c>
      <c r="I107" s="49">
        <f t="shared" si="12"/>
        <v>0</v>
      </c>
      <c r="K107" s="33"/>
    </row>
    <row r="108" spans="2:11" ht="18" customHeight="1" x14ac:dyDescent="0.25">
      <c r="B108" s="8" t="s">
        <v>196</v>
      </c>
      <c r="C108" s="9">
        <f>SUM(REP_EPG034_EjecucionPresupuesta!T107:T108)</f>
        <v>12266327000</v>
      </c>
      <c r="D108" s="9">
        <f>SUM(REP_EPG034_EjecucionPresupuesta!X107:X108)</f>
        <v>9660303276</v>
      </c>
      <c r="E108" s="10">
        <f>+D108/C108</f>
        <v>0.78754653092160354</v>
      </c>
      <c r="F108" s="9">
        <f>SUM(REP_EPG034_EjecucionPresupuesta!Y107:Y108)</f>
        <v>2883104835</v>
      </c>
      <c r="G108" s="10">
        <f t="shared" si="11"/>
        <v>0.2350422286149717</v>
      </c>
      <c r="H108" s="9">
        <f>SUM(REP_EPG034_EjecucionPresupuesta!AA107:AA108)</f>
        <v>2883104835</v>
      </c>
      <c r="I108" s="10">
        <f t="shared" si="12"/>
        <v>0.2350422286149717</v>
      </c>
    </row>
    <row r="109" spans="2:11" ht="6" customHeight="1" x14ac:dyDescent="0.25">
      <c r="B109" s="14"/>
      <c r="C109" s="14"/>
      <c r="D109" s="14"/>
      <c r="E109" s="50"/>
      <c r="F109" s="14"/>
      <c r="G109" s="50"/>
      <c r="H109" s="14"/>
      <c r="I109" s="50"/>
    </row>
    <row r="110" spans="2:11" ht="18" customHeight="1" x14ac:dyDescent="0.25">
      <c r="B110" s="11" t="s">
        <v>197</v>
      </c>
      <c r="C110" s="28">
        <f>+C103+C108</f>
        <v>207758072544</v>
      </c>
      <c r="D110" s="12">
        <f>+D103+D108</f>
        <v>112503628599.12001</v>
      </c>
      <c r="E110" s="13">
        <f>+D110/C110</f>
        <v>0.54151267010476067</v>
      </c>
      <c r="F110" s="12">
        <f>+F103+F108</f>
        <v>77161002079.319992</v>
      </c>
      <c r="G110" s="13">
        <f>+F110/C110</f>
        <v>0.37139833429566721</v>
      </c>
      <c r="H110" s="12">
        <f>+H103+H108</f>
        <v>76652622611.319992</v>
      </c>
      <c r="I110" s="13">
        <f>+H110/C110</f>
        <v>0.36895135612642022</v>
      </c>
    </row>
    <row r="112" spans="2:11" x14ac:dyDescent="0.25">
      <c r="B112" s="32"/>
    </row>
    <row r="116" spans="2:9" ht="24" x14ac:dyDescent="0.35">
      <c r="D116" s="35" t="s">
        <v>249</v>
      </c>
      <c r="E116" s="35"/>
      <c r="F116" s="35"/>
      <c r="G116" s="35"/>
      <c r="H116" s="35"/>
      <c r="I116" s="35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62" t="s">
        <v>183</v>
      </c>
      <c r="C121" s="38" t="s">
        <v>184</v>
      </c>
      <c r="D121" s="38" t="s">
        <v>185</v>
      </c>
      <c r="E121" s="38" t="s">
        <v>186</v>
      </c>
      <c r="F121" s="38" t="s">
        <v>187</v>
      </c>
      <c r="G121" s="38" t="s">
        <v>186</v>
      </c>
      <c r="H121" s="38" t="s">
        <v>188</v>
      </c>
      <c r="I121" s="38" t="s">
        <v>186</v>
      </c>
    </row>
    <row r="122" spans="2:9" ht="6" customHeight="1" x14ac:dyDescent="0.25">
      <c r="B122" s="14"/>
      <c r="C122" s="14"/>
      <c r="D122" s="14"/>
      <c r="E122" s="14"/>
      <c r="F122" s="14"/>
      <c r="G122" s="14"/>
      <c r="H122" s="14"/>
      <c r="I122" s="14"/>
    </row>
    <row r="123" spans="2:9" ht="18" customHeight="1" x14ac:dyDescent="0.25">
      <c r="B123" s="8" t="s">
        <v>189</v>
      </c>
      <c r="C123" s="9">
        <f>SUM(C124:C127)</f>
        <v>1521986600000</v>
      </c>
      <c r="D123" s="9">
        <f>+D124+D125+D126+D127</f>
        <v>1337616571004.3501</v>
      </c>
      <c r="E123" s="10">
        <f t="shared" ref="E123" si="13">+D123/C123</f>
        <v>0.87886225214095193</v>
      </c>
      <c r="F123" s="9">
        <f>+F124+F125+F126+F127</f>
        <v>568631894279.23999</v>
      </c>
      <c r="G123" s="10">
        <f t="shared" ref="G123:G126" si="14">+F123/C123</f>
        <v>0.37361162987850222</v>
      </c>
      <c r="H123" s="9">
        <f>+H124+H125+H126+H127</f>
        <v>568631894279.23999</v>
      </c>
      <c r="I123" s="10">
        <f t="shared" ref="I123:I126" si="15">+H123/C123</f>
        <v>0.37361162987850222</v>
      </c>
    </row>
    <row r="124" spans="2:9" ht="18" customHeight="1" x14ac:dyDescent="0.25">
      <c r="B124" s="39" t="s">
        <v>190</v>
      </c>
      <c r="C124" s="53">
        <f>SUM(REP_EPG034_EjecucionPresupuesta!T109:T111)</f>
        <v>40191800000</v>
      </c>
      <c r="D124" s="53">
        <f>SUM(REP_EPG034_EjecucionPresupuesta!X109:X111)</f>
        <v>17111990415</v>
      </c>
      <c r="E124" s="40">
        <f>+D124/C124</f>
        <v>0.42575824956831992</v>
      </c>
      <c r="F124" s="53">
        <f>SUM(REP_EPG034_EjecucionPresupuesta!Y109:Y111)</f>
        <v>17110708382</v>
      </c>
      <c r="G124" s="40">
        <f t="shared" si="14"/>
        <v>0.42572635169362905</v>
      </c>
      <c r="H124" s="53">
        <f>SUM(REP_EPG034_EjecucionPresupuesta!AA109:AA111)</f>
        <v>17110708382</v>
      </c>
      <c r="I124" s="41">
        <f t="shared" si="15"/>
        <v>0.42572635169362905</v>
      </c>
    </row>
    <row r="125" spans="2:9" ht="18" customHeight="1" x14ac:dyDescent="0.25">
      <c r="B125" s="42" t="s">
        <v>191</v>
      </c>
      <c r="C125" s="53">
        <f>SUM(REP_EPG034_EjecucionPresupuesta!T112)</f>
        <v>127526800000</v>
      </c>
      <c r="D125" s="53">
        <f>SUM(REP_EPG034_EjecucionPresupuesta!X112)</f>
        <v>75461604561.539993</v>
      </c>
      <c r="E125" s="40">
        <f>+D125/C125</f>
        <v>0.59173134244362746</v>
      </c>
      <c r="F125" s="53">
        <f>SUM(REP_EPG034_EjecucionPresupuesta!Y112)</f>
        <v>45068021363.239998</v>
      </c>
      <c r="G125" s="40">
        <f t="shared" si="14"/>
        <v>0.353400393981814</v>
      </c>
      <c r="H125" s="53">
        <f>SUM(REP_EPG034_EjecucionPresupuesta!AA112)</f>
        <v>45068021363.239998</v>
      </c>
      <c r="I125" s="41">
        <f t="shared" si="15"/>
        <v>0.353400393981814</v>
      </c>
    </row>
    <row r="126" spans="2:9" ht="18" customHeight="1" x14ac:dyDescent="0.25">
      <c r="B126" s="42" t="s">
        <v>192</v>
      </c>
      <c r="C126" s="53">
        <f>SUM(REP_EPG034_EjecucionPresupuesta!T113:T117)</f>
        <v>1350516400000</v>
      </c>
      <c r="D126" s="53">
        <f>SUM(REP_EPG034_EjecucionPresupuesta!X113:X117)</f>
        <v>1244996418027.8101</v>
      </c>
      <c r="E126" s="40">
        <f>+D126/C126</f>
        <v>0.92186693773419559</v>
      </c>
      <c r="F126" s="53">
        <f>SUM(REP_EPG034_EjecucionPresupuesta!Y113:Y117)</f>
        <v>506406606534</v>
      </c>
      <c r="G126" s="40">
        <f t="shared" si="14"/>
        <v>0.37497257088769897</v>
      </c>
      <c r="H126" s="53">
        <f>SUM(REP_EPG034_EjecucionPresupuesta!AA113:AA117)</f>
        <v>506406606534</v>
      </c>
      <c r="I126" s="41">
        <f t="shared" si="15"/>
        <v>0.37497257088769897</v>
      </c>
    </row>
    <row r="127" spans="2:9" ht="40.5" customHeight="1" x14ac:dyDescent="0.25">
      <c r="B127" s="57" t="s">
        <v>194</v>
      </c>
      <c r="C127" s="63">
        <f>SUM(REP_EPG034_EjecucionPresupuesta!T118:T120)</f>
        <v>3751600000</v>
      </c>
      <c r="D127" s="63">
        <f>SUM(REP_EPG034_EjecucionPresupuesta!X118:X120)</f>
        <v>46558000</v>
      </c>
      <c r="E127" s="64">
        <f>+D127/C127</f>
        <v>1.2410171660091694E-2</v>
      </c>
      <c r="F127" s="63">
        <f>SUM(REP_EPG034_EjecucionPresupuesta!Y118:Y120)</f>
        <v>46558000</v>
      </c>
      <c r="G127" s="64">
        <f>+F127/C127</f>
        <v>1.2410171660091694E-2</v>
      </c>
      <c r="H127" s="63">
        <f>SUM(REP_EPG034_EjecucionPresupuesta!AA118:AA120)</f>
        <v>46558000</v>
      </c>
      <c r="I127" s="65">
        <f>+H127/C127</f>
        <v>1.2410171660091694E-2</v>
      </c>
    </row>
    <row r="128" spans="2:9" ht="18" customHeight="1" x14ac:dyDescent="0.25">
      <c r="B128" s="8" t="s">
        <v>196</v>
      </c>
      <c r="C128" s="9">
        <f>SUM(REP_EPG034_EjecucionPresupuesta!T121:T123)</f>
        <v>417850199304</v>
      </c>
      <c r="D128" s="9">
        <f>SUM(REP_EPG034_EjecucionPresupuesta!X121:X123)</f>
        <v>293480473059.14001</v>
      </c>
      <c r="E128" s="10">
        <f>+D128/C128</f>
        <v>0.70235810237252794</v>
      </c>
      <c r="F128" s="9">
        <f>SUM(REP_EPG034_EjecucionPresupuesta!Y121:Y123)</f>
        <v>83753900864.830002</v>
      </c>
      <c r="G128" s="10">
        <f>+F128/C128</f>
        <v>0.20044001655219085</v>
      </c>
      <c r="H128" s="9">
        <f>SUM(REP_EPG034_EjecucionPresupuesta!AA121:AA123)</f>
        <v>83753900864.830002</v>
      </c>
      <c r="I128" s="10">
        <f>+H128/C128</f>
        <v>0.20044001655219085</v>
      </c>
    </row>
    <row r="129" spans="2:9" ht="8.25" customHeight="1" x14ac:dyDescent="0.25">
      <c r="B129" s="14"/>
      <c r="C129" s="15"/>
      <c r="D129" s="15"/>
      <c r="E129" s="16"/>
      <c r="F129" s="15"/>
      <c r="G129" s="16"/>
      <c r="H129" s="15"/>
      <c r="I129" s="16"/>
    </row>
    <row r="130" spans="2:9" ht="18.75" customHeight="1" x14ac:dyDescent="0.25">
      <c r="B130" s="11" t="s">
        <v>197</v>
      </c>
      <c r="C130" s="12">
        <f>+C123+C128</f>
        <v>1939836799304</v>
      </c>
      <c r="D130" s="12">
        <f>+D123+D128</f>
        <v>1631097044063.4902</v>
      </c>
      <c r="E130" s="13">
        <f>+D130/C130</f>
        <v>0.84084240728329129</v>
      </c>
      <c r="F130" s="12">
        <f>+F123+F128</f>
        <v>652385795144.06995</v>
      </c>
      <c r="G130" s="13">
        <f>+F130/C130</f>
        <v>0.33630962943797205</v>
      </c>
      <c r="H130" s="12">
        <f>+H123+H128</f>
        <v>652385795144.06995</v>
      </c>
      <c r="I130" s="13">
        <f>+H130/C130</f>
        <v>0.33630962943797205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3:I95 C103:D103 F103 C109:I109 C114:I115 C129:I129 D123 F123 H103:I103 H123:I123 C53:I58 C52 C76:I80 C75 C97:I102 C96 C117:I122 C116 C91 E91:I91 C111:I111 D92:I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2025</Anio>
    <_dlc_DocId xmlns="81cc8fc0-8d1e-4295-8f37-5d076116407c">2TV4CCKVFCYA-94321226-204</_dlc_DocId>
    <_dlc_DocIdUrl xmlns="81cc8fc0-8d1e-4295-8f37-5d076116407c">
      <Url>https://www.minjusticia.gov.co/ministerio/_layouts/15/DocIdRedir.aspx?ID=2TV4CCKVFCYA-94321226-204</Url>
      <Description>2TV4CCKVFCYA-94321226-204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2.xml><?xml version="1.0" encoding="utf-8"?>
<ds:datastoreItem xmlns:ds="http://schemas.openxmlformats.org/officeDocument/2006/customXml" ds:itemID="{E58FE512-15F8-4F5F-A55C-4DA9ECEEBF25}"/>
</file>

<file path=customXml/itemProps3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2C36789-9F30-4EB4-BEC8-D21114619A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Ejecucion-Presupuestal-Sector-Justicia-agosto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2025-09-02T21:19:49Z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23715326-e18c-4766-ace4-a4643cc4f009</vt:lpwstr>
  </property>
  <property fmtid="{D5CDD505-2E9C-101B-9397-08002B2CF9AE}" pid="4" name="MediaServiceImageTags">
    <vt:lpwstr/>
  </property>
</Properties>
</file>