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9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22" i="1"/>
  <c r="D22" i="1"/>
  <c r="F21" i="1"/>
  <c r="H21" i="1"/>
  <c r="H20" i="1"/>
  <c r="H19" i="1"/>
  <c r="H18" i="1"/>
  <c r="H17" i="1"/>
  <c r="F20" i="1"/>
  <c r="F19" i="1"/>
  <c r="F18" i="1"/>
  <c r="F17" i="1"/>
  <c r="D17" i="1"/>
  <c r="D18" i="1"/>
  <c r="D19" i="1"/>
  <c r="D20" i="1"/>
  <c r="D21" i="1"/>
  <c r="C22" i="1"/>
  <c r="C21" i="1"/>
  <c r="C19" i="1"/>
  <c r="C18" i="1"/>
  <c r="C17" i="1"/>
  <c r="H133" i="1"/>
  <c r="H126" i="1"/>
  <c r="F126" i="1"/>
  <c r="F133" i="1" s="1"/>
  <c r="D126" i="1"/>
  <c r="D133" i="1" s="1"/>
  <c r="C126" i="1"/>
  <c r="C133" i="1" s="1"/>
  <c r="H105" i="1"/>
  <c r="F105" i="1"/>
  <c r="D105" i="1"/>
  <c r="C105" i="1"/>
  <c r="H60" i="1"/>
  <c r="F60" i="1"/>
  <c r="D60" i="1"/>
  <c r="C60" i="1"/>
  <c r="H38" i="1"/>
  <c r="F38" i="1"/>
  <c r="D38" i="1"/>
  <c r="D45" i="1" s="1"/>
  <c r="E45" i="1" s="1"/>
  <c r="C38" i="1"/>
  <c r="C45" i="1" s="1"/>
  <c r="I130" i="1"/>
  <c r="G130" i="1"/>
  <c r="E130" i="1"/>
  <c r="I129" i="1"/>
  <c r="I128" i="1"/>
  <c r="G128" i="1"/>
  <c r="G127" i="1"/>
  <c r="I109" i="1"/>
  <c r="G109" i="1"/>
  <c r="E109" i="1"/>
  <c r="I86" i="1"/>
  <c r="G86" i="1"/>
  <c r="E86" i="1"/>
  <c r="I64" i="1"/>
  <c r="G64" i="1"/>
  <c r="E64" i="1"/>
  <c r="I42" i="1"/>
  <c r="G42" i="1"/>
  <c r="E42" i="1"/>
  <c r="G21" i="1" l="1"/>
  <c r="I21" i="1"/>
  <c r="G60" i="1"/>
  <c r="F16" i="1"/>
  <c r="E21" i="1"/>
  <c r="E127" i="1"/>
  <c r="E128" i="1"/>
  <c r="G131" i="1"/>
  <c r="I131" i="1"/>
  <c r="I106" i="1"/>
  <c r="I85" i="1"/>
  <c r="E85" i="1"/>
  <c r="G87" i="1"/>
  <c r="G106" i="1"/>
  <c r="I110" i="1"/>
  <c r="I127" i="1"/>
  <c r="G85" i="1"/>
  <c r="E82" i="1"/>
  <c r="E131" i="1"/>
  <c r="G107" i="1"/>
  <c r="E110" i="1"/>
  <c r="G110" i="1"/>
  <c r="G129" i="1"/>
  <c r="I126" i="1"/>
  <c r="E108" i="1"/>
  <c r="E129" i="1"/>
  <c r="E106" i="1"/>
  <c r="G43" i="1"/>
  <c r="G65" i="1"/>
  <c r="I107" i="1"/>
  <c r="I82" i="1"/>
  <c r="E43" i="1"/>
  <c r="I43" i="1" l="1"/>
  <c r="I87" i="1"/>
  <c r="E63" i="1"/>
  <c r="I65" i="1"/>
  <c r="G63" i="1"/>
  <c r="E126" i="1"/>
  <c r="E84" i="1"/>
  <c r="G108" i="1"/>
  <c r="I105" i="1"/>
  <c r="I108" i="1"/>
  <c r="I84" i="1"/>
  <c r="I63" i="1"/>
  <c r="G126" i="1"/>
  <c r="G82" i="1"/>
  <c r="E107" i="1"/>
  <c r="H112" i="1"/>
  <c r="E65" i="1"/>
  <c r="D112" i="1"/>
  <c r="E105" i="1" l="1"/>
  <c r="G84" i="1"/>
  <c r="G105" i="1"/>
  <c r="F112" i="1"/>
  <c r="G83" i="1"/>
  <c r="C112" i="1"/>
  <c r="I112" i="1" s="1"/>
  <c r="E83" i="1"/>
  <c r="D81" i="1"/>
  <c r="H81" i="1"/>
  <c r="F81" i="1"/>
  <c r="G112" i="1" l="1"/>
  <c r="I61" i="1"/>
  <c r="E40" i="1"/>
  <c r="G61" i="1"/>
  <c r="E112" i="1"/>
  <c r="C81" i="1"/>
  <c r="C89" i="1" s="1"/>
  <c r="G40" i="1"/>
  <c r="E61" i="1"/>
  <c r="I83" i="1"/>
  <c r="D67" i="1"/>
  <c r="F89" i="1"/>
  <c r="D89" i="1"/>
  <c r="E41" i="1"/>
  <c r="H89" i="1"/>
  <c r="I89" i="1" s="1"/>
  <c r="E89" i="1" l="1"/>
  <c r="I40" i="1"/>
  <c r="I81" i="1"/>
  <c r="G81" i="1"/>
  <c r="G62" i="1"/>
  <c r="G89" i="1"/>
  <c r="E81" i="1"/>
  <c r="I41" i="1"/>
  <c r="I60" i="1"/>
  <c r="E62" i="1"/>
  <c r="G41" i="1"/>
  <c r="I62" i="1"/>
  <c r="F67" i="1"/>
  <c r="H67" i="1"/>
  <c r="G39" i="1" l="1"/>
  <c r="C67" i="1"/>
  <c r="E67" i="1" s="1"/>
  <c r="E60" i="1"/>
  <c r="I39" i="1"/>
  <c r="G67" i="1" l="1"/>
  <c r="I67" i="1"/>
  <c r="G38" i="1"/>
  <c r="E39" i="1"/>
  <c r="F45" i="1"/>
  <c r="H45" i="1"/>
  <c r="I38" i="1"/>
  <c r="E38" i="1" l="1"/>
  <c r="G45" i="1" l="1"/>
  <c r="I45" i="1"/>
  <c r="C20" i="1" l="1"/>
  <c r="C16" i="1" l="1"/>
  <c r="C24" i="1" s="1"/>
  <c r="D16" i="1"/>
  <c r="H16" i="1"/>
  <c r="H24" i="1" s="1"/>
  <c r="G22" i="1"/>
  <c r="E16" i="1" l="1"/>
  <c r="I22" i="1"/>
  <c r="E22" i="1"/>
  <c r="I20" i="1"/>
  <c r="G20" i="1"/>
  <c r="E20" i="1"/>
  <c r="I19" i="1"/>
  <c r="G19" i="1"/>
  <c r="E19" i="1"/>
  <c r="I18" i="1"/>
  <c r="G18" i="1"/>
  <c r="E18" i="1"/>
  <c r="I17" i="1"/>
  <c r="E17" i="1"/>
  <c r="G17" i="1"/>
  <c r="F24" i="1"/>
  <c r="G16" i="1" l="1"/>
  <c r="G24" i="1"/>
  <c r="D24" i="1"/>
  <c r="E24" i="1" s="1"/>
  <c r="I133" i="1" l="1"/>
  <c r="I24" i="1"/>
  <c r="I16" i="1"/>
  <c r="E133" i="1"/>
  <c r="G133" i="1"/>
</calcChain>
</file>

<file path=xl/sharedStrings.xml><?xml version="1.0" encoding="utf-8"?>
<sst xmlns="http://schemas.openxmlformats.org/spreadsheetml/2006/main" count="99" uniqueCount="17">
  <si>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</si>
  <si>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</si>
  <si>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</si>
  <si>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</si>
  <si>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</si>
  <si>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</si>
  <si>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</si>
  <si>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</si>
  <si>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</si>
  <si>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</si>
  <si>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</si>
  <si>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</si>
  <si>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</si>
  <si>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</si>
  <si>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</si>
  <si>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</si>
  <si>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Ejecución Presupuestal a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</si>
</sst>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0" fontId="5" fillId="0" borderId="0" xfId="3" applyFont="1" applyFill="1" applyBorder="1" applyAlignment="1">
      <alignment horizontal="center"/>
    </xf>
    <xf numFmtId="0" fontId="7" fillId="4" borderId="0" xfId="3" applyFont="1" applyFill="1" applyBorder="1"/>
    <xf numFmtId="4" fontId="7" fillId="4" borderId="0" xfId="3" applyNumberFormat="1" applyFont="1" applyFill="1" applyBorder="1"/>
    <xf numFmtId="10" fontId="7" fillId="4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2" applyNumberFormat="1" applyFont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3" applyFont="1" applyFill="1" applyBorder="1"/>
    <xf numFmtId="4" fontId="6" fillId="6" borderId="0" xfId="3" applyNumberFormat="1" applyFont="1" applyFill="1" applyBorder="1"/>
    <xf numFmtId="10" fontId="6" fillId="6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left" vertical="center"/>
    </xf>
    <xf numFmtId="4" fontId="5" fillId="0" borderId="2" xfId="3" applyNumberFormat="1" applyFont="1" applyFill="1" applyBorder="1"/>
    <xf numFmtId="10" fontId="5" fillId="0" borderId="2" xfId="3" applyNumberFormat="1" applyFont="1" applyFill="1" applyBorder="1" applyAlignment="1">
      <alignment horizontal="center"/>
    </xf>
    <xf numFmtId="10" fontId="5" fillId="0" borderId="3" xfId="3" applyNumberFormat="1" applyFont="1" applyFill="1" applyBorder="1" applyAlignment="1">
      <alignment horizontal="center"/>
    </xf>
    <xf numFmtId="0" fontId="5" fillId="0" borderId="4" xfId="3" applyFont="1" applyFill="1" applyBorder="1" applyAlignment="1">
      <alignment horizontal="left" vertical="center"/>
    </xf>
    <xf numFmtId="4" fontId="5" fillId="0" borderId="5" xfId="3" applyNumberFormat="1" applyFont="1" applyFill="1" applyBorder="1"/>
    <xf numFmtId="10" fontId="5" fillId="0" borderId="5" xfId="3" applyNumberFormat="1" applyFont="1" applyFill="1" applyBorder="1" applyAlignment="1">
      <alignment horizontal="center"/>
    </xf>
    <xf numFmtId="10" fontId="5" fillId="0" borderId="6" xfId="3" applyNumberFormat="1" applyFont="1" applyFill="1" applyBorder="1" applyAlignment="1">
      <alignment horizontal="center"/>
    </xf>
    <xf numFmtId="0" fontId="5" fillId="0" borderId="4" xfId="3" applyFont="1" applyFill="1" applyBorder="1" applyAlignment="1">
      <alignment horizontal="left" vertical="center" wrapText="1"/>
    </xf>
    <xf numFmtId="43" fontId="5" fillId="0" borderId="5" xfId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7" xfId="3" applyFont="1" applyFill="1" applyBorder="1" applyAlignment="1">
      <alignment horizontal="left" vertical="center" wrapText="1"/>
    </xf>
    <xf numFmtId="0" fontId="6" fillId="0" borderId="0" xfId="3" applyFont="1" applyFill="1" applyBorder="1"/>
    <xf numFmtId="4" fontId="6" fillId="0" borderId="0" xfId="3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3" applyNumberFormat="1" applyFont="1" applyFill="1" applyBorder="1" applyAlignment="1">
      <alignment vertical="center"/>
    </xf>
    <xf numFmtId="0" fontId="5" fillId="0" borderId="8" xfId="3" applyFont="1" applyFill="1" applyBorder="1" applyAlignment="1">
      <alignment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2" fontId="5" fillId="0" borderId="8" xfId="3" applyNumberFormat="1" applyFont="1" applyFill="1" applyBorder="1" applyAlignment="1">
      <alignment vertical="center"/>
    </xf>
    <xf numFmtId="43" fontId="5" fillId="0" borderId="5" xfId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914400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1000125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933420</xdr:colOff>
      <xdr:row>99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2</xdr:col>
      <xdr:colOff>329864</xdr:colOff>
      <xdr:row>121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29</xdr:row>
      <xdr:rowOff>134343</xdr:rowOff>
    </xdr:from>
    <xdr:to>
      <xdr:col>3</xdr:col>
      <xdr:colOff>9525</xdr:colOff>
      <xdr:row>33</xdr:row>
      <xdr:rowOff>136662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16043"/>
          <a:ext cx="4210050" cy="8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714375</xdr:colOff>
      <xdr:row>1</xdr:row>
      <xdr:rowOff>95250</xdr:rowOff>
    </xdr:from>
    <xdr:to>
      <xdr:col>1</xdr:col>
      <xdr:colOff>2133601</xdr:colOff>
      <xdr:row>10</xdr:row>
      <xdr:rowOff>139457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714375" y="285750"/>
          <a:ext cx="2181226" cy="1873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3"/>
  <sheetViews>
    <sheetView showGridLines="0" tabSelected="1" zoomScaleNormal="100" workbookViewId="0"/>
  </sheetViews>
  <sheetFormatPr baseColWidth="10" defaultRowHeight="15" x14ac:dyDescent="0.25"/>
  <cols>
    <col min="2" max="2" width="46.7109375" bestFit="1" customWidth="1"/>
    <col min="3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7" t="s">
        <v>16</v>
      </c>
      <c r="E8" s="47"/>
      <c r="F8" s="47"/>
      <c r="G8" s="47"/>
      <c r="H8" s="47"/>
      <c r="I8" s="47"/>
    </row>
    <row r="12" spans="2:9" s="15" customFormat="1" ht="21" customHeight="1" x14ac:dyDescent="0.35">
      <c r="B12" s="48" t="s">
        <v>0</v>
      </c>
      <c r="C12" s="48"/>
      <c r="D12" s="48"/>
      <c r="E12" s="48"/>
      <c r="F12" s="48"/>
      <c r="G12" s="48"/>
      <c r="H12" s="48"/>
      <c r="I12" s="48"/>
    </row>
    <row r="13" spans="2:9" s="1" customFormat="1" ht="6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 x14ac:dyDescent="0.25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7" t="s">
        <v>7</v>
      </c>
      <c r="C16" s="18">
        <f>+C17+C18+C19+C20+C21</f>
        <v>2280921329260</v>
      </c>
      <c r="D16" s="18">
        <f>+D17+D18+D19+D20+D21</f>
        <v>684538780104.95007</v>
      </c>
      <c r="E16" s="19">
        <f>+D16/C16</f>
        <v>0.30011503304545589</v>
      </c>
      <c r="F16" s="18">
        <f>+F17+F18+F19+F20+F21</f>
        <v>182909473585.92999</v>
      </c>
      <c r="G16" s="19">
        <f>+F16/C16</f>
        <v>8.0191048783463031E-2</v>
      </c>
      <c r="H16" s="18">
        <f>+H17+H18+H19+H20+H21</f>
        <v>176728521288.39999</v>
      </c>
      <c r="I16" s="19">
        <f>+H16/C16</f>
        <v>7.7481199821010954E-2</v>
      </c>
    </row>
    <row r="17" spans="2:9" s="1" customFormat="1" ht="18" customHeight="1" x14ac:dyDescent="0.3">
      <c r="B17" s="23" t="s">
        <v>8</v>
      </c>
      <c r="C17" s="24">
        <f t="shared" ref="C17:D19" si="0">+C39+C61+C82+C106+C127</f>
        <v>1037693500000</v>
      </c>
      <c r="D17" s="24">
        <f t="shared" si="0"/>
        <v>140813496264</v>
      </c>
      <c r="E17" s="25">
        <f>+D17/C17</f>
        <v>0.13569854322495034</v>
      </c>
      <c r="F17" s="24">
        <f>+F39+F61+F82+F106+F127</f>
        <v>138370486498</v>
      </c>
      <c r="G17" s="25">
        <f t="shared" ref="G17:G21" si="1">+F17/C17</f>
        <v>0.13334427410213132</v>
      </c>
      <c r="H17" s="24">
        <f>+H39+H61+H82+H106+H127</f>
        <v>136799716684</v>
      </c>
      <c r="I17" s="26">
        <f t="shared" ref="I17:I21" si="2">+H17/C17</f>
        <v>0.13183056141722002</v>
      </c>
    </row>
    <row r="18" spans="2:9" s="1" customFormat="1" ht="18" customHeight="1" x14ac:dyDescent="0.3">
      <c r="B18" s="27" t="s">
        <v>13</v>
      </c>
      <c r="C18" s="28">
        <f t="shared" si="0"/>
        <v>262832729260</v>
      </c>
      <c r="D18" s="28">
        <f t="shared" si="0"/>
        <v>110369115884.10001</v>
      </c>
      <c r="E18" s="29">
        <f t="shared" ref="E18:E19" si="3">+D18/C18</f>
        <v>0.41992150747299212</v>
      </c>
      <c r="F18" s="28">
        <f>+F40+F62+F83+F107+F128</f>
        <v>28113806920.990002</v>
      </c>
      <c r="G18" s="29">
        <f t="shared" si="1"/>
        <v>0.10696463488449034</v>
      </c>
      <c r="H18" s="28">
        <f>+H40+H62+H83+H107+H128</f>
        <v>26976317993.400005</v>
      </c>
      <c r="I18" s="30">
        <f>+H18/C18</f>
        <v>0.10263682939849714</v>
      </c>
    </row>
    <row r="19" spans="2:9" s="1" customFormat="1" ht="18" customHeight="1" x14ac:dyDescent="0.3">
      <c r="B19" s="27" t="s">
        <v>14</v>
      </c>
      <c r="C19" s="28">
        <f t="shared" si="0"/>
        <v>879371000000</v>
      </c>
      <c r="D19" s="28">
        <f t="shared" si="0"/>
        <v>404663550210.83002</v>
      </c>
      <c r="E19" s="29">
        <f t="shared" si="3"/>
        <v>0.46017386314858011</v>
      </c>
      <c r="F19" s="28">
        <f>+F41+F63+F84+F108+F129</f>
        <v>12467975182</v>
      </c>
      <c r="G19" s="29">
        <f t="shared" si="1"/>
        <v>1.4178287869397559E-2</v>
      </c>
      <c r="H19" s="28">
        <f>+H41+H63+H84+H108+H129</f>
        <v>12445201992</v>
      </c>
      <c r="I19" s="30">
        <f t="shared" si="2"/>
        <v>1.415239073383134E-2</v>
      </c>
    </row>
    <row r="20" spans="2:9" s="1" customFormat="1" ht="18" customHeight="1" x14ac:dyDescent="0.3">
      <c r="B20" s="31" t="s">
        <v>9</v>
      </c>
      <c r="C20" s="32">
        <f>+C85</f>
        <v>88577900000</v>
      </c>
      <c r="D20" s="32">
        <f>+D85</f>
        <v>25088496084.760002</v>
      </c>
      <c r="E20" s="33">
        <f>+D20/C20</f>
        <v>0.28323651932095933</v>
      </c>
      <c r="F20" s="32">
        <f>+F85</f>
        <v>3324353503.9400001</v>
      </c>
      <c r="G20" s="33">
        <f t="shared" si="1"/>
        <v>3.7530281299737296E-2</v>
      </c>
      <c r="H20" s="32">
        <f>+H85</f>
        <v>0</v>
      </c>
      <c r="I20" s="34">
        <f t="shared" si="2"/>
        <v>0</v>
      </c>
    </row>
    <row r="21" spans="2:9" s="1" customFormat="1" ht="30" customHeight="1" x14ac:dyDescent="0.25">
      <c r="B21" s="35" t="s">
        <v>15</v>
      </c>
      <c r="C21" s="46">
        <f>+C42+C64+C86+C109+C130</f>
        <v>12446200000</v>
      </c>
      <c r="D21" s="46">
        <f>+D42+D64+D86+D109+D130</f>
        <v>3604121661.2600002</v>
      </c>
      <c r="E21" s="42">
        <f>+D21/C21</f>
        <v>0.28957606829875787</v>
      </c>
      <c r="F21" s="46">
        <f>+F42+F64+F86+F109+F130</f>
        <v>632851481</v>
      </c>
      <c r="G21" s="42">
        <f t="shared" si="1"/>
        <v>5.0846963812247917E-2</v>
      </c>
      <c r="H21" s="46">
        <f>+H42+H64+H86+H109+H130</f>
        <v>507284619</v>
      </c>
      <c r="I21" s="43">
        <f t="shared" si="2"/>
        <v>4.075819278173258E-2</v>
      </c>
    </row>
    <row r="22" spans="2:9" s="5" customFormat="1" ht="18" x14ac:dyDescent="0.25">
      <c r="B22" s="17" t="s">
        <v>10</v>
      </c>
      <c r="C22" s="18">
        <f>+C43+C65+C87+C110+C131</f>
        <v>428367743252</v>
      </c>
      <c r="D22" s="18">
        <f>+D43+D65+D87+D110+D131</f>
        <v>87159863354.730011</v>
      </c>
      <c r="E22" s="19">
        <f>+D22/C22</f>
        <v>0.20346971668092115</v>
      </c>
      <c r="F22" s="18">
        <f>+F43+F65+F87+F110+F131</f>
        <v>395269934.46000004</v>
      </c>
      <c r="G22" s="19">
        <f>+F22/C22</f>
        <v>9.2273505810513566E-4</v>
      </c>
      <c r="H22" s="18">
        <f>+H43+H65+H87+H110+H131</f>
        <v>395269934.46000004</v>
      </c>
      <c r="I22" s="19">
        <f>+H22/C22</f>
        <v>9.2273505810513566E-4</v>
      </c>
    </row>
    <row r="23" spans="2:9" s="1" customFormat="1" ht="6" customHeight="1" x14ac:dyDescent="0.3">
      <c r="B23" s="4"/>
      <c r="C23" s="4"/>
      <c r="D23" s="4"/>
      <c r="E23" s="6"/>
      <c r="F23" s="4"/>
      <c r="G23" s="6"/>
      <c r="H23" s="4"/>
      <c r="I23" s="6"/>
    </row>
    <row r="24" spans="2:9" s="5" customFormat="1" ht="18" x14ac:dyDescent="0.25">
      <c r="B24" s="20" t="s">
        <v>11</v>
      </c>
      <c r="C24" s="21">
        <f>+C22+C16</f>
        <v>2709289072512</v>
      </c>
      <c r="D24" s="21">
        <f>+D22+D16</f>
        <v>771698643459.68005</v>
      </c>
      <c r="E24" s="22">
        <f>+D24/C24</f>
        <v>0.28483436901924097</v>
      </c>
      <c r="F24" s="21">
        <f>+F22+F16</f>
        <v>183304743520.38998</v>
      </c>
      <c r="G24" s="22">
        <f>+F24/C24</f>
        <v>6.7657875780096591E-2</v>
      </c>
      <c r="H24" s="21">
        <f>+H22+H16</f>
        <v>177123791222.85999</v>
      </c>
      <c r="I24" s="22">
        <f>+H24/C24</f>
        <v>6.5376483085518175E-2</v>
      </c>
    </row>
    <row r="26" spans="2:9" x14ac:dyDescent="0.25">
      <c r="C26" s="16"/>
      <c r="D26" s="16"/>
      <c r="E26" s="16"/>
      <c r="F26" s="16"/>
      <c r="G26" s="16"/>
      <c r="H26" s="16"/>
      <c r="I26" s="16"/>
    </row>
    <row r="27" spans="2:9" x14ac:dyDescent="0.25">
      <c r="C27" s="16"/>
      <c r="D27" s="16"/>
      <c r="E27" s="16"/>
      <c r="F27" s="16"/>
      <c r="G27" s="16"/>
      <c r="H27" s="16"/>
      <c r="I27" s="16"/>
    </row>
    <row r="32" spans="2:9" ht="24" x14ac:dyDescent="0.35">
      <c r="B32" s="10"/>
      <c r="C32" s="10"/>
      <c r="D32" s="47" t="s">
        <v>16</v>
      </c>
      <c r="E32" s="47"/>
      <c r="F32" s="47"/>
      <c r="G32" s="47"/>
      <c r="H32" s="47"/>
      <c r="I32" s="47"/>
    </row>
    <row r="36" spans="2:9" ht="18" customHeight="1" x14ac:dyDescent="0.25"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4</v>
      </c>
      <c r="H36" s="11" t="s">
        <v>6</v>
      </c>
      <c r="I36" s="11" t="s">
        <v>4</v>
      </c>
    </row>
    <row r="37" spans="2:9" ht="6" customHeight="1" x14ac:dyDescent="0.3">
      <c r="B37" s="12"/>
      <c r="C37" s="12"/>
      <c r="D37" s="12"/>
      <c r="E37" s="12"/>
      <c r="F37" s="12"/>
      <c r="G37" s="12"/>
      <c r="H37" s="12"/>
      <c r="I37" s="12"/>
    </row>
    <row r="38" spans="2:9" ht="18" customHeight="1" x14ac:dyDescent="0.25">
      <c r="B38" s="17" t="s">
        <v>7</v>
      </c>
      <c r="C38" s="18">
        <f>+C39+C40+C41+C42</f>
        <v>80109537364</v>
      </c>
      <c r="D38" s="18">
        <f>+D39+D40+D41+D42</f>
        <v>10668936223.380001</v>
      </c>
      <c r="E38" s="19">
        <f>+D38/C38</f>
        <v>0.13317935135366862</v>
      </c>
      <c r="F38" s="18">
        <f>+F39+F40+F41+F42</f>
        <v>4975368377.4799995</v>
      </c>
      <c r="G38" s="19">
        <f>+F38/C38</f>
        <v>6.21070666638983E-2</v>
      </c>
      <c r="H38" s="18">
        <f>+H39+H40+H41+H42</f>
        <v>4975297253.4799995</v>
      </c>
      <c r="I38" s="19">
        <f>+H38/C38</f>
        <v>6.2106178829536243E-2</v>
      </c>
    </row>
    <row r="39" spans="2:9" ht="18" customHeight="1" x14ac:dyDescent="0.3">
      <c r="B39" s="23" t="s">
        <v>8</v>
      </c>
      <c r="C39" s="24">
        <v>31287400000</v>
      </c>
      <c r="D39" s="24">
        <v>4338335246</v>
      </c>
      <c r="E39" s="25">
        <f>+D39/C39</f>
        <v>0.13866077865210916</v>
      </c>
      <c r="F39" s="24">
        <v>4338335246</v>
      </c>
      <c r="G39" s="25">
        <f t="shared" ref="G39:G42" si="4">+F39/C39</f>
        <v>0.13866077865210916</v>
      </c>
      <c r="H39" s="24">
        <v>4338335246</v>
      </c>
      <c r="I39" s="26">
        <f t="shared" ref="I39" si="5">+H39/C39</f>
        <v>0.13866077865210916</v>
      </c>
    </row>
    <row r="40" spans="2:9" ht="18" customHeight="1" x14ac:dyDescent="0.3">
      <c r="B40" s="27" t="s">
        <v>13</v>
      </c>
      <c r="C40" s="28">
        <v>7309937364</v>
      </c>
      <c r="D40" s="28">
        <v>5193176236.3800001</v>
      </c>
      <c r="E40" s="29">
        <f t="shared" ref="E40:E41" si="6">+D40/C40</f>
        <v>0.7104269130889368</v>
      </c>
      <c r="F40" s="28">
        <v>515207099.48000002</v>
      </c>
      <c r="G40" s="29">
        <f t="shared" si="4"/>
        <v>7.0480371284341425E-2</v>
      </c>
      <c r="H40" s="28">
        <v>515135975.48000002</v>
      </c>
      <c r="I40" s="30">
        <f>+H40/C40</f>
        <v>7.0470641515609028E-2</v>
      </c>
    </row>
    <row r="41" spans="2:9" ht="18" customHeight="1" x14ac:dyDescent="0.3">
      <c r="B41" s="27" t="s">
        <v>14</v>
      </c>
      <c r="C41" s="28">
        <v>41249300000</v>
      </c>
      <c r="D41" s="28">
        <v>1048885741</v>
      </c>
      <c r="E41" s="29">
        <f t="shared" si="6"/>
        <v>2.5427964620005673E-2</v>
      </c>
      <c r="F41" s="28">
        <v>33287032</v>
      </c>
      <c r="G41" s="29">
        <f t="shared" si="4"/>
        <v>8.0697204558622814E-4</v>
      </c>
      <c r="H41" s="28">
        <v>33287032</v>
      </c>
      <c r="I41" s="30">
        <f t="shared" ref="I41:I42" si="7">+H41/C41</f>
        <v>8.0697204558622814E-4</v>
      </c>
    </row>
    <row r="42" spans="2:9" ht="30" customHeight="1" x14ac:dyDescent="0.25">
      <c r="B42" s="35" t="s">
        <v>15</v>
      </c>
      <c r="C42" s="40">
        <v>262900000</v>
      </c>
      <c r="D42" s="44">
        <v>88539000</v>
      </c>
      <c r="E42" s="42">
        <f>+D42/C42</f>
        <v>0.33677824267782425</v>
      </c>
      <c r="F42" s="44">
        <v>88539000</v>
      </c>
      <c r="G42" s="42">
        <f t="shared" si="4"/>
        <v>0.33677824267782425</v>
      </c>
      <c r="H42" s="44">
        <v>88539000</v>
      </c>
      <c r="I42" s="43">
        <f t="shared" si="7"/>
        <v>0.33677824267782425</v>
      </c>
    </row>
    <row r="43" spans="2:9" ht="18" customHeight="1" x14ac:dyDescent="0.25">
      <c r="B43" s="17" t="s">
        <v>10</v>
      </c>
      <c r="C43" s="18">
        <v>29756526113</v>
      </c>
      <c r="D43" s="18">
        <v>4800320124.1000004</v>
      </c>
      <c r="E43" s="19">
        <f>+D43/C43</f>
        <v>0.16131991032390175</v>
      </c>
      <c r="F43" s="18">
        <v>103856785.5</v>
      </c>
      <c r="G43" s="19">
        <f>+F43/C43</f>
        <v>3.490218754219E-3</v>
      </c>
      <c r="H43" s="18">
        <v>103856785.5</v>
      </c>
      <c r="I43" s="19">
        <f>+H43/C43</f>
        <v>3.490218754219E-3</v>
      </c>
    </row>
    <row r="44" spans="2:9" ht="6" customHeight="1" x14ac:dyDescent="0.3">
      <c r="B44" s="4"/>
      <c r="C44" s="4"/>
      <c r="D44" s="4"/>
      <c r="E44" s="6"/>
      <c r="F44" s="4"/>
      <c r="G44" s="6"/>
      <c r="H44" s="4"/>
      <c r="I44" s="6"/>
    </row>
    <row r="45" spans="2:9" ht="18" customHeight="1" x14ac:dyDescent="0.25">
      <c r="B45" s="20" t="s">
        <v>11</v>
      </c>
      <c r="C45" s="21">
        <f>+C43+C38</f>
        <v>109866063477</v>
      </c>
      <c r="D45" s="21">
        <f>+D43+D38</f>
        <v>15469256347.480001</v>
      </c>
      <c r="E45" s="22">
        <f>+D45/C45</f>
        <v>0.14080104317852823</v>
      </c>
      <c r="F45" s="21">
        <f>+F43+F38</f>
        <v>5079225162.9799995</v>
      </c>
      <c r="G45" s="22">
        <f>+F45/C45</f>
        <v>4.6231065373916067E-2</v>
      </c>
      <c r="H45" s="21">
        <f>+H43+H38</f>
        <v>5079154038.9799995</v>
      </c>
      <c r="I45" s="22">
        <f>+H45/C45</f>
        <v>4.6230418003857028E-2</v>
      </c>
    </row>
    <row r="47" spans="2:9" x14ac:dyDescent="0.25">
      <c r="E47" s="13"/>
    </row>
    <row r="48" spans="2:9" x14ac:dyDescent="0.25">
      <c r="E48" s="13"/>
    </row>
    <row r="49" spans="2:9" x14ac:dyDescent="0.25">
      <c r="E49" s="13"/>
    </row>
    <row r="53" spans="2:9" ht="24" x14ac:dyDescent="0.35">
      <c r="D53" s="47" t="s">
        <v>16</v>
      </c>
      <c r="E53" s="47"/>
      <c r="F53" s="47"/>
      <c r="G53" s="47"/>
      <c r="H53" s="47"/>
      <c r="I53" s="47"/>
    </row>
    <row r="57" spans="2:9" ht="16.5" x14ac:dyDescent="0.3">
      <c r="B57" s="2"/>
      <c r="C57" s="2"/>
      <c r="D57" s="2"/>
      <c r="E57" s="2"/>
      <c r="F57" s="2"/>
      <c r="G57" s="2"/>
      <c r="H57" s="2"/>
      <c r="I57" s="2"/>
    </row>
    <row r="58" spans="2:9" ht="21" customHeight="1" x14ac:dyDescent="0.25">
      <c r="B58" s="14" t="s">
        <v>1</v>
      </c>
      <c r="C58" s="14" t="s">
        <v>2</v>
      </c>
      <c r="D58" s="14" t="s">
        <v>3</v>
      </c>
      <c r="E58" s="14" t="s">
        <v>12</v>
      </c>
      <c r="F58" s="14" t="s">
        <v>5</v>
      </c>
      <c r="G58" s="14" t="s">
        <v>12</v>
      </c>
      <c r="H58" s="14" t="s">
        <v>6</v>
      </c>
      <c r="I58" s="14" t="s">
        <v>12</v>
      </c>
    </row>
    <row r="59" spans="2:9" ht="6" customHeight="1" x14ac:dyDescent="0.3">
      <c r="B59" s="4"/>
      <c r="C59" s="4"/>
      <c r="D59" s="4"/>
      <c r="E59" s="4"/>
      <c r="F59" s="4"/>
      <c r="G59" s="4"/>
      <c r="H59" s="4"/>
      <c r="I59" s="4"/>
    </row>
    <row r="60" spans="2:9" ht="18" customHeight="1" x14ac:dyDescent="0.25">
      <c r="B60" s="17" t="s">
        <v>7</v>
      </c>
      <c r="C60" s="18">
        <f>+C61+C62+C63+C64</f>
        <v>283871350756</v>
      </c>
      <c r="D60" s="18">
        <f>+D61+D62+D63+D64</f>
        <v>58609086592.18</v>
      </c>
      <c r="E60" s="19">
        <f>+D60/C60</f>
        <v>0.20646354919611845</v>
      </c>
      <c r="F60" s="18">
        <f>+F61+F62+F63+F64</f>
        <v>28371279164.759998</v>
      </c>
      <c r="G60" s="19">
        <f>+F60/C60</f>
        <v>9.9944144025813891E-2</v>
      </c>
      <c r="H60" s="18">
        <f>+H61+H62+H63+H64</f>
        <v>28180347059.759998</v>
      </c>
      <c r="I60" s="19">
        <f>+H60/C60</f>
        <v>9.9271543199800583E-2</v>
      </c>
    </row>
    <row r="61" spans="2:9" ht="18" customHeight="1" x14ac:dyDescent="0.3">
      <c r="B61" s="23" t="s">
        <v>8</v>
      </c>
      <c r="C61" s="24">
        <v>146023200000</v>
      </c>
      <c r="D61" s="24">
        <v>19156662060</v>
      </c>
      <c r="E61" s="25">
        <f>+D61/C61</f>
        <v>0.13118916761172197</v>
      </c>
      <c r="F61" s="24">
        <v>17025877185</v>
      </c>
      <c r="G61" s="25">
        <f t="shared" ref="G61:G64" si="8">+F61/C61</f>
        <v>0.11659706940403991</v>
      </c>
      <c r="H61" s="24">
        <v>17025877185</v>
      </c>
      <c r="I61" s="26">
        <f t="shared" ref="I61" si="9">+H61/C61</f>
        <v>0.11659706940403991</v>
      </c>
    </row>
    <row r="62" spans="2:9" ht="18" customHeight="1" x14ac:dyDescent="0.3">
      <c r="B62" s="27" t="s">
        <v>13</v>
      </c>
      <c r="C62" s="28">
        <v>51362050756</v>
      </c>
      <c r="D62" s="28">
        <v>28298026775.18</v>
      </c>
      <c r="E62" s="29">
        <f t="shared" ref="E62:E63" si="10">+D62/C62</f>
        <v>0.5509520425812493</v>
      </c>
      <c r="F62" s="28">
        <v>1820980613.76</v>
      </c>
      <c r="G62" s="29">
        <f t="shared" si="8"/>
        <v>3.5453814381569977E-2</v>
      </c>
      <c r="H62" s="28">
        <v>1755615370.76</v>
      </c>
      <c r="I62" s="30">
        <f>+H62/C62</f>
        <v>3.4181177443638446E-2</v>
      </c>
    </row>
    <row r="63" spans="2:9" ht="18" customHeight="1" x14ac:dyDescent="0.3">
      <c r="B63" s="27" t="s">
        <v>14</v>
      </c>
      <c r="C63" s="28">
        <v>82703500000</v>
      </c>
      <c r="D63" s="28">
        <v>8981168866</v>
      </c>
      <c r="E63" s="29">
        <f t="shared" si="10"/>
        <v>0.10859478578294751</v>
      </c>
      <c r="F63" s="28">
        <v>8981168866</v>
      </c>
      <c r="G63" s="29">
        <f t="shared" si="8"/>
        <v>0.10859478578294751</v>
      </c>
      <c r="H63" s="28">
        <v>8981168866</v>
      </c>
      <c r="I63" s="30">
        <f t="shared" ref="I63:I64" si="11">+H63/C63</f>
        <v>0.10859478578294751</v>
      </c>
    </row>
    <row r="64" spans="2:9" ht="30" customHeight="1" x14ac:dyDescent="0.25">
      <c r="B64" s="35" t="s">
        <v>15</v>
      </c>
      <c r="C64" s="40">
        <v>3782600000</v>
      </c>
      <c r="D64" s="44">
        <v>2173228891</v>
      </c>
      <c r="E64" s="42">
        <f>+D64/C64</f>
        <v>0.57453309654734841</v>
      </c>
      <c r="F64" s="44">
        <v>543252500</v>
      </c>
      <c r="G64" s="42">
        <f t="shared" si="8"/>
        <v>0.14361880716967165</v>
      </c>
      <c r="H64" s="44">
        <v>417685638</v>
      </c>
      <c r="I64" s="43">
        <f t="shared" si="11"/>
        <v>0.1104228937767673</v>
      </c>
    </row>
    <row r="65" spans="2:9" ht="18" customHeight="1" x14ac:dyDescent="0.25">
      <c r="B65" s="17" t="s">
        <v>10</v>
      </c>
      <c r="C65" s="18">
        <v>73085000000</v>
      </c>
      <c r="D65" s="18">
        <v>17175194451.630001</v>
      </c>
      <c r="E65" s="19">
        <f>+D65/C65</f>
        <v>0.23500300269042898</v>
      </c>
      <c r="F65" s="18">
        <v>32844189.959999997</v>
      </c>
      <c r="G65" s="19">
        <f>+F65/C65</f>
        <v>4.4939713976876235E-4</v>
      </c>
      <c r="H65" s="18">
        <v>32844189.959999997</v>
      </c>
      <c r="I65" s="19">
        <f>+H65/C65</f>
        <v>4.4939713976876235E-4</v>
      </c>
    </row>
    <row r="66" spans="2:9" ht="6" customHeight="1" x14ac:dyDescent="0.3">
      <c r="B66" s="4"/>
      <c r="C66" s="4"/>
      <c r="D66" s="4"/>
      <c r="E66" s="6"/>
      <c r="F66" s="4"/>
      <c r="G66" s="6"/>
      <c r="H66" s="4"/>
      <c r="I66" s="6"/>
    </row>
    <row r="67" spans="2:9" ht="18" customHeight="1" x14ac:dyDescent="0.25">
      <c r="B67" s="20" t="s">
        <v>11</v>
      </c>
      <c r="C67" s="21">
        <f>+C65+C60</f>
        <v>356956350756</v>
      </c>
      <c r="D67" s="21">
        <f>+D65+D60</f>
        <v>75784281043.809998</v>
      </c>
      <c r="E67" s="22">
        <f>+D67/C67</f>
        <v>0.21230685736030755</v>
      </c>
      <c r="F67" s="21">
        <f>+F65+F60</f>
        <v>28404123354.719997</v>
      </c>
      <c r="G67" s="22">
        <f>+F67/C67</f>
        <v>7.9573099888999688E-2</v>
      </c>
      <c r="H67" s="21">
        <f>+H65+H60</f>
        <v>28213191249.719997</v>
      </c>
      <c r="I67" s="22">
        <f>+H67/C67</f>
        <v>7.9038210666282055E-2</v>
      </c>
    </row>
    <row r="75" spans="2:9" ht="24" x14ac:dyDescent="0.35">
      <c r="B75" s="10"/>
      <c r="C75" s="10"/>
      <c r="D75" s="47" t="s">
        <v>16</v>
      </c>
      <c r="E75" s="47"/>
      <c r="F75" s="47"/>
      <c r="G75" s="47"/>
      <c r="H75" s="47"/>
      <c r="I75" s="47"/>
    </row>
    <row r="79" spans="2:9" ht="18" customHeight="1" x14ac:dyDescent="0.25">
      <c r="B79" s="11" t="s">
        <v>1</v>
      </c>
      <c r="C79" s="11" t="s">
        <v>2</v>
      </c>
      <c r="D79" s="11" t="s">
        <v>3</v>
      </c>
      <c r="E79" s="11" t="s">
        <v>4</v>
      </c>
      <c r="F79" s="11" t="s">
        <v>5</v>
      </c>
      <c r="G79" s="11" t="s">
        <v>4</v>
      </c>
      <c r="H79" s="11" t="s">
        <v>6</v>
      </c>
      <c r="I79" s="11" t="s">
        <v>4</v>
      </c>
    </row>
    <row r="80" spans="2:9" ht="6" customHeight="1" x14ac:dyDescent="0.3">
      <c r="B80" s="12"/>
      <c r="C80" s="12"/>
      <c r="D80" s="12"/>
      <c r="E80" s="12"/>
      <c r="F80" s="12"/>
      <c r="G80" s="12"/>
      <c r="H80" s="12"/>
      <c r="I80" s="12"/>
    </row>
    <row r="81" spans="2:9" ht="18" customHeight="1" x14ac:dyDescent="0.25">
      <c r="B81" s="17" t="s">
        <v>7</v>
      </c>
      <c r="C81" s="18">
        <f>+C82+C83+C84+C85+C86</f>
        <v>1149857630574</v>
      </c>
      <c r="D81" s="18">
        <f>+D82+D83+D84+D85+D86</f>
        <v>188233052454.72</v>
      </c>
      <c r="E81" s="19">
        <f>+D81/C81</f>
        <v>0.1637011813025544</v>
      </c>
      <c r="F81" s="18">
        <f>+F82+F83+F84+F85+F86</f>
        <v>140485018495.26999</v>
      </c>
      <c r="G81" s="19">
        <f>+F81/C81</f>
        <v>0.12217601097723807</v>
      </c>
      <c r="H81" s="18">
        <f>+H82+H83+H84+H85+H86</f>
        <v>134524537112.74001</v>
      </c>
      <c r="I81" s="19">
        <f>+H81/C81</f>
        <v>0.11699234195244362</v>
      </c>
    </row>
    <row r="82" spans="2:9" ht="18" customHeight="1" x14ac:dyDescent="0.3">
      <c r="B82" s="23" t="s">
        <v>8</v>
      </c>
      <c r="C82" s="24">
        <v>821505600000</v>
      </c>
      <c r="D82" s="24">
        <v>112241272098</v>
      </c>
      <c r="E82" s="25">
        <f>+D82/C82</f>
        <v>0.13662873642979428</v>
      </c>
      <c r="F82" s="24">
        <v>111929047207</v>
      </c>
      <c r="G82" s="25">
        <f t="shared" ref="G82:G86" si="12">+F82/C82</f>
        <v>0.1362486722025997</v>
      </c>
      <c r="H82" s="24">
        <v>110358277393</v>
      </c>
      <c r="I82" s="26">
        <f t="shared" ref="I82" si="13">+H82/C82</f>
        <v>0.13433660999145958</v>
      </c>
    </row>
    <row r="83" spans="2:9" ht="18" customHeight="1" x14ac:dyDescent="0.3">
      <c r="B83" s="27" t="s">
        <v>13</v>
      </c>
      <c r="C83" s="28">
        <v>116736530574</v>
      </c>
      <c r="D83" s="28">
        <v>45223228633.959999</v>
      </c>
      <c r="E83" s="29">
        <f t="shared" ref="E83:E84" si="14">+D83/C83</f>
        <v>0.38739568849266698</v>
      </c>
      <c r="F83" s="28">
        <v>24168390324.330002</v>
      </c>
      <c r="G83" s="29">
        <f t="shared" si="12"/>
        <v>0.20703365266633061</v>
      </c>
      <c r="H83" s="28">
        <v>23103032259.740002</v>
      </c>
      <c r="I83" s="30">
        <f>+H83/C83</f>
        <v>0.19790747717223658</v>
      </c>
    </row>
    <row r="84" spans="2:9" ht="18" customHeight="1" x14ac:dyDescent="0.3">
      <c r="B84" s="27" t="s">
        <v>14</v>
      </c>
      <c r="C84" s="28">
        <v>115902100000</v>
      </c>
      <c r="D84" s="28">
        <v>4338761849</v>
      </c>
      <c r="E84" s="29">
        <f t="shared" si="14"/>
        <v>3.7434712994846513E-2</v>
      </c>
      <c r="F84" s="28">
        <v>1063227460</v>
      </c>
      <c r="G84" s="29">
        <f t="shared" si="12"/>
        <v>9.1734960798812108E-3</v>
      </c>
      <c r="H84" s="28">
        <v>1063227460</v>
      </c>
      <c r="I84" s="30">
        <f t="shared" ref="I84:I86" si="15">+H84/C84</f>
        <v>9.1734960798812108E-3</v>
      </c>
    </row>
    <row r="85" spans="2:9" ht="18" customHeight="1" x14ac:dyDescent="0.3">
      <c r="B85" s="31" t="s">
        <v>9</v>
      </c>
      <c r="C85" s="32">
        <v>88577900000</v>
      </c>
      <c r="D85" s="32">
        <v>25088496084.760002</v>
      </c>
      <c r="E85" s="33">
        <f>+D85/C85</f>
        <v>0.28323651932095933</v>
      </c>
      <c r="F85" s="32">
        <v>3324353503.9400001</v>
      </c>
      <c r="G85" s="33">
        <f t="shared" si="12"/>
        <v>3.7530281299737296E-2</v>
      </c>
      <c r="H85" s="32">
        <v>0</v>
      </c>
      <c r="I85" s="34">
        <f t="shared" si="15"/>
        <v>0</v>
      </c>
    </row>
    <row r="86" spans="2:9" ht="30" customHeight="1" x14ac:dyDescent="0.25">
      <c r="B86" s="35" t="s">
        <v>15</v>
      </c>
      <c r="C86" s="45">
        <v>7135500000</v>
      </c>
      <c r="D86" s="44">
        <v>1341293789</v>
      </c>
      <c r="E86" s="42">
        <f>+D86/C86</f>
        <v>0.1879747444467802</v>
      </c>
      <c r="F86" s="44">
        <v>0</v>
      </c>
      <c r="G86" s="42">
        <f t="shared" si="12"/>
        <v>0</v>
      </c>
      <c r="H86" s="44">
        <v>0</v>
      </c>
      <c r="I86" s="43">
        <f t="shared" si="15"/>
        <v>0</v>
      </c>
    </row>
    <row r="87" spans="2:9" ht="18" customHeight="1" x14ac:dyDescent="0.25">
      <c r="B87" s="17" t="s">
        <v>10</v>
      </c>
      <c r="C87" s="18">
        <v>2697052230</v>
      </c>
      <c r="D87" s="18">
        <v>0</v>
      </c>
      <c r="E87" s="19">
        <v>0</v>
      </c>
      <c r="F87" s="18">
        <v>0</v>
      </c>
      <c r="G87" s="19">
        <f>+F87/C87</f>
        <v>0</v>
      </c>
      <c r="H87" s="18">
        <v>0</v>
      </c>
      <c r="I87" s="19">
        <f>+H87/C87</f>
        <v>0</v>
      </c>
    </row>
    <row r="88" spans="2:9" ht="6" customHeight="1" x14ac:dyDescent="0.3">
      <c r="B88" s="4"/>
      <c r="C88" s="4"/>
      <c r="D88" s="4"/>
      <c r="E88" s="6"/>
      <c r="F88" s="4"/>
      <c r="G88" s="6"/>
      <c r="H88" s="4"/>
      <c r="I88" s="6"/>
    </row>
    <row r="89" spans="2:9" ht="18" customHeight="1" x14ac:dyDescent="0.25">
      <c r="B89" s="20" t="s">
        <v>11</v>
      </c>
      <c r="C89" s="21">
        <f>+C87+C81</f>
        <v>1152554682804</v>
      </c>
      <c r="D89" s="21">
        <f>+D87+D81</f>
        <v>188233052454.72</v>
      </c>
      <c r="E89" s="22">
        <f>+D89/C89</f>
        <v>0.16331810998917293</v>
      </c>
      <c r="F89" s="21">
        <f>+F87+F81</f>
        <v>140485018495.26999</v>
      </c>
      <c r="G89" s="22">
        <f>+F89/C89</f>
        <v>0.12189011123835801</v>
      </c>
      <c r="H89" s="21">
        <f>+H87+H81</f>
        <v>134524537112.74001</v>
      </c>
      <c r="I89" s="22">
        <f>+H89/C89</f>
        <v>0.11671857233312447</v>
      </c>
    </row>
    <row r="98" spans="2:9" ht="24" x14ac:dyDescent="0.35">
      <c r="D98" s="47" t="s">
        <v>16</v>
      </c>
      <c r="E98" s="47"/>
      <c r="F98" s="47"/>
      <c r="G98" s="47"/>
      <c r="H98" s="47"/>
      <c r="I98" s="47"/>
    </row>
    <row r="102" spans="2:9" ht="16.5" x14ac:dyDescent="0.3">
      <c r="B102" s="2"/>
      <c r="C102" s="2"/>
      <c r="D102" s="2"/>
      <c r="E102" s="2"/>
      <c r="F102" s="2"/>
      <c r="G102" s="2"/>
      <c r="H102" s="2"/>
      <c r="I102" s="2"/>
    </row>
    <row r="103" spans="2:9" ht="23.25" customHeight="1" x14ac:dyDescent="0.25">
      <c r="B103" s="14" t="s">
        <v>1</v>
      </c>
      <c r="C103" s="11" t="s">
        <v>2</v>
      </c>
      <c r="D103" s="11" t="s">
        <v>3</v>
      </c>
      <c r="E103" s="11" t="s">
        <v>4</v>
      </c>
      <c r="F103" s="11" t="s">
        <v>5</v>
      </c>
      <c r="G103" s="11" t="s">
        <v>4</v>
      </c>
      <c r="H103" s="11" t="s">
        <v>6</v>
      </c>
      <c r="I103" s="11" t="s">
        <v>4</v>
      </c>
    </row>
    <row r="104" spans="2:9" ht="6" customHeight="1" x14ac:dyDescent="0.3">
      <c r="B104" s="4"/>
      <c r="C104" s="4"/>
      <c r="D104" s="4"/>
      <c r="E104" s="4"/>
      <c r="F104" s="4"/>
      <c r="G104" s="4"/>
      <c r="H104" s="4"/>
      <c r="I104" s="4"/>
    </row>
    <row r="105" spans="2:9" ht="18" customHeight="1" x14ac:dyDescent="0.25">
      <c r="B105" s="17" t="s">
        <v>7</v>
      </c>
      <c r="C105" s="18">
        <f>+C106+C107+C108+C109</f>
        <v>48881590604</v>
      </c>
      <c r="D105" s="18">
        <f>+D106+D107+D108+D109</f>
        <v>19482059411.959999</v>
      </c>
      <c r="E105" s="19">
        <f>+D105/C105</f>
        <v>0.39855616749029799</v>
      </c>
      <c r="F105" s="18">
        <f>+F106+F107+F108+F109</f>
        <v>3155705395.1300001</v>
      </c>
      <c r="G105" s="19">
        <f>+F105/C105</f>
        <v>6.4558156887631377E-2</v>
      </c>
      <c r="H105" s="18">
        <f>+H106+H107+H108+H109</f>
        <v>3155705395.1300001</v>
      </c>
      <c r="I105" s="19">
        <f>+H105/C105</f>
        <v>6.4558156887631377E-2</v>
      </c>
    </row>
    <row r="106" spans="2:9" ht="18" customHeight="1" x14ac:dyDescent="0.3">
      <c r="B106" s="23" t="s">
        <v>8</v>
      </c>
      <c r="C106" s="24">
        <v>18407000000</v>
      </c>
      <c r="D106" s="24">
        <v>2351049369</v>
      </c>
      <c r="E106" s="25">
        <f>+D106/C106</f>
        <v>0.12772583087955669</v>
      </c>
      <c r="F106" s="24">
        <v>2351049369</v>
      </c>
      <c r="G106" s="25">
        <f t="shared" ref="G106:G109" si="16">+F106/C106</f>
        <v>0.12772583087955669</v>
      </c>
      <c r="H106" s="24">
        <v>2351049369</v>
      </c>
      <c r="I106" s="26">
        <f t="shared" ref="I106" si="17">+H106/C106</f>
        <v>0.12772583087955669</v>
      </c>
    </row>
    <row r="107" spans="2:9" ht="18" customHeight="1" x14ac:dyDescent="0.3">
      <c r="B107" s="27" t="s">
        <v>13</v>
      </c>
      <c r="C107" s="28">
        <v>16236590604</v>
      </c>
      <c r="D107" s="28">
        <v>8735229909.9599991</v>
      </c>
      <c r="E107" s="29">
        <f t="shared" ref="E107:E108" si="18">+D107/C107</f>
        <v>0.53799656116278582</v>
      </c>
      <c r="F107" s="28">
        <v>744647745.13</v>
      </c>
      <c r="G107" s="29">
        <f t="shared" si="16"/>
        <v>4.5862321917912417E-2</v>
      </c>
      <c r="H107" s="28">
        <v>744647745.13</v>
      </c>
      <c r="I107" s="30">
        <f>+H107/C107</f>
        <v>4.5862321917912417E-2</v>
      </c>
    </row>
    <row r="108" spans="2:9" ht="18" customHeight="1" x14ac:dyDescent="0.3">
      <c r="B108" s="27" t="s">
        <v>14</v>
      </c>
      <c r="C108" s="28">
        <v>14171000000</v>
      </c>
      <c r="D108" s="28">
        <v>8395780133</v>
      </c>
      <c r="E108" s="29">
        <f t="shared" si="18"/>
        <v>0.59246207981088139</v>
      </c>
      <c r="F108" s="28">
        <v>60008281</v>
      </c>
      <c r="G108" s="29">
        <f t="shared" si="16"/>
        <v>4.2345833744972129E-3</v>
      </c>
      <c r="H108" s="28">
        <v>60008281</v>
      </c>
      <c r="I108" s="30">
        <f t="shared" ref="I108:I109" si="19">+H108/C108</f>
        <v>4.2345833744972129E-3</v>
      </c>
    </row>
    <row r="109" spans="2:9" ht="30" customHeight="1" x14ac:dyDescent="0.25">
      <c r="B109" s="35" t="s">
        <v>15</v>
      </c>
      <c r="C109" s="41">
        <v>67000000</v>
      </c>
      <c r="D109" s="44">
        <v>0</v>
      </c>
      <c r="E109" s="42">
        <f>+D109/C109</f>
        <v>0</v>
      </c>
      <c r="F109" s="44">
        <v>0</v>
      </c>
      <c r="G109" s="42">
        <f t="shared" si="16"/>
        <v>0</v>
      </c>
      <c r="H109" s="44">
        <v>0</v>
      </c>
      <c r="I109" s="43">
        <f t="shared" si="19"/>
        <v>0</v>
      </c>
    </row>
    <row r="110" spans="2:9" ht="18" customHeight="1" x14ac:dyDescent="0.25">
      <c r="B110" s="17" t="s">
        <v>10</v>
      </c>
      <c r="C110" s="18">
        <v>5697664909</v>
      </c>
      <c r="D110" s="18">
        <v>1255805501</v>
      </c>
      <c r="E110" s="19">
        <f>+D110/C110</f>
        <v>0.22040704763390639</v>
      </c>
      <c r="F110" s="18">
        <v>82613116</v>
      </c>
      <c r="G110" s="19">
        <f>+F110/C110</f>
        <v>1.4499469049066887E-2</v>
      </c>
      <c r="H110" s="18">
        <v>82613116</v>
      </c>
      <c r="I110" s="19">
        <f>+H110/C110</f>
        <v>1.4499469049066887E-2</v>
      </c>
    </row>
    <row r="111" spans="2:9" ht="6" customHeight="1" x14ac:dyDescent="0.3">
      <c r="B111" s="4"/>
      <c r="C111" s="4"/>
      <c r="D111" s="4"/>
      <c r="E111" s="6"/>
      <c r="F111" s="4"/>
      <c r="G111" s="6"/>
      <c r="H111" s="4"/>
      <c r="I111" s="6"/>
    </row>
    <row r="112" spans="2:9" ht="18" customHeight="1" x14ac:dyDescent="0.25">
      <c r="B112" s="20" t="s">
        <v>11</v>
      </c>
      <c r="C112" s="21">
        <f>+C110+C105</f>
        <v>54579255513</v>
      </c>
      <c r="D112" s="21">
        <f>+D110+D105</f>
        <v>20737864912.959999</v>
      </c>
      <c r="E112" s="22">
        <f>+D112/C112</f>
        <v>0.37995873556795834</v>
      </c>
      <c r="F112" s="21">
        <f>+F110+F105</f>
        <v>3238318511.1300001</v>
      </c>
      <c r="G112" s="22">
        <f>+F112/C112</f>
        <v>5.9332405337751061E-2</v>
      </c>
      <c r="H112" s="21">
        <f>+H110+H105</f>
        <v>3238318511.1300001</v>
      </c>
      <c r="I112" s="22">
        <f>+H112/C112</f>
        <v>5.9332405337751061E-2</v>
      </c>
    </row>
    <row r="119" spans="2:9" ht="24" x14ac:dyDescent="0.35">
      <c r="D119" s="47" t="s">
        <v>16</v>
      </c>
      <c r="E119" s="47"/>
      <c r="F119" s="47"/>
      <c r="G119" s="47"/>
      <c r="H119" s="47"/>
      <c r="I119" s="47"/>
    </row>
    <row r="123" spans="2:9" ht="16.5" x14ac:dyDescent="0.3">
      <c r="B123" s="2"/>
      <c r="C123" s="2"/>
      <c r="D123" s="2"/>
      <c r="E123" s="2"/>
      <c r="F123" s="2"/>
      <c r="G123" s="2"/>
      <c r="H123" s="2"/>
      <c r="I123" s="2"/>
    </row>
    <row r="124" spans="2:9" ht="18" customHeight="1" x14ac:dyDescent="0.25">
      <c r="B124" s="14" t="s">
        <v>1</v>
      </c>
      <c r="C124" s="11" t="s">
        <v>2</v>
      </c>
      <c r="D124" s="11" t="s">
        <v>3</v>
      </c>
      <c r="E124" s="11" t="s">
        <v>4</v>
      </c>
      <c r="F124" s="11" t="s">
        <v>5</v>
      </c>
      <c r="G124" s="11" t="s">
        <v>4</v>
      </c>
      <c r="H124" s="11" t="s">
        <v>6</v>
      </c>
      <c r="I124" s="11" t="s">
        <v>4</v>
      </c>
    </row>
    <row r="125" spans="2:9" ht="6" customHeight="1" x14ac:dyDescent="0.3">
      <c r="B125" s="4"/>
      <c r="C125" s="4"/>
      <c r="D125" s="4"/>
      <c r="E125" s="4"/>
      <c r="F125" s="4"/>
      <c r="G125" s="4"/>
      <c r="H125" s="4"/>
      <c r="I125" s="4"/>
    </row>
    <row r="126" spans="2:9" ht="18" customHeight="1" x14ac:dyDescent="0.25">
      <c r="B126" s="17" t="s">
        <v>7</v>
      </c>
      <c r="C126" s="18">
        <f>+C127+C128+C129+C130</f>
        <v>718201219962</v>
      </c>
      <c r="D126" s="18">
        <f>+D127+D128+D129+D130</f>
        <v>407545645422.71002</v>
      </c>
      <c r="E126" s="19">
        <f>+D126/C126</f>
        <v>0.56745329038047754</v>
      </c>
      <c r="F126" s="18">
        <f>+F127+F128+F129+F130</f>
        <v>5922102153.29</v>
      </c>
      <c r="G126" s="19">
        <f>+F126/C126</f>
        <v>8.2457422637117472E-3</v>
      </c>
      <c r="H126" s="18">
        <f>+H127+H128+H129+H130</f>
        <v>5892634467.29</v>
      </c>
      <c r="I126" s="19">
        <f>+H126/C126</f>
        <v>8.204712416948803E-3</v>
      </c>
    </row>
    <row r="127" spans="2:9" ht="18" customHeight="1" x14ac:dyDescent="0.3">
      <c r="B127" s="23" t="s">
        <v>8</v>
      </c>
      <c r="C127" s="24">
        <v>20470300000</v>
      </c>
      <c r="D127" s="24">
        <v>2726177491</v>
      </c>
      <c r="E127" s="25">
        <f>+D127/C127</f>
        <v>0.13317721240040448</v>
      </c>
      <c r="F127" s="24">
        <v>2726177491</v>
      </c>
      <c r="G127" s="25">
        <f t="shared" ref="G127:G130" si="20">+F127/C127</f>
        <v>0.13317721240040448</v>
      </c>
      <c r="H127" s="24">
        <v>2726177491</v>
      </c>
      <c r="I127" s="26">
        <f t="shared" ref="I127" si="21">+H127/C127</f>
        <v>0.13317721240040448</v>
      </c>
    </row>
    <row r="128" spans="2:9" ht="18" customHeight="1" x14ac:dyDescent="0.3">
      <c r="B128" s="27" t="s">
        <v>13</v>
      </c>
      <c r="C128" s="28">
        <v>71187619962</v>
      </c>
      <c r="D128" s="28">
        <v>22919454328.619999</v>
      </c>
      <c r="E128" s="29">
        <f t="shared" ref="E128:E129" si="22">+D128/C128</f>
        <v>0.32195842958163823</v>
      </c>
      <c r="F128" s="28">
        <v>864581138.28999996</v>
      </c>
      <c r="G128" s="29">
        <f t="shared" si="20"/>
        <v>1.2145105269027311E-2</v>
      </c>
      <c r="H128" s="28">
        <v>857886642.28999996</v>
      </c>
      <c r="I128" s="30">
        <f>+H128/C128</f>
        <v>1.2051065097385478E-2</v>
      </c>
    </row>
    <row r="129" spans="2:9" ht="18" customHeight="1" x14ac:dyDescent="0.3">
      <c r="B129" s="27" t="s">
        <v>14</v>
      </c>
      <c r="C129" s="28">
        <v>625345100000</v>
      </c>
      <c r="D129" s="28">
        <v>381898953621.83002</v>
      </c>
      <c r="E129" s="29">
        <f t="shared" si="22"/>
        <v>0.61070112106392138</v>
      </c>
      <c r="F129" s="28">
        <v>2330283543</v>
      </c>
      <c r="G129" s="29">
        <f t="shared" si="20"/>
        <v>3.7263961019283593E-3</v>
      </c>
      <c r="H129" s="28">
        <v>2307510353</v>
      </c>
      <c r="I129" s="30">
        <f t="shared" ref="I129:I130" si="23">+H129/C129</f>
        <v>3.689979105936866E-3</v>
      </c>
    </row>
    <row r="130" spans="2:9" ht="30" customHeight="1" x14ac:dyDescent="0.25">
      <c r="B130" s="35" t="s">
        <v>15</v>
      </c>
      <c r="C130" s="40">
        <v>1198200000</v>
      </c>
      <c r="D130" s="40">
        <v>1059981.26</v>
      </c>
      <c r="E130" s="42">
        <f>+D130/C130</f>
        <v>8.8464468369220503E-4</v>
      </c>
      <c r="F130" s="40">
        <v>1059981</v>
      </c>
      <c r="G130" s="42">
        <f t="shared" si="20"/>
        <v>8.846444667000501E-4</v>
      </c>
      <c r="H130" s="40">
        <v>1059981</v>
      </c>
      <c r="I130" s="43">
        <f t="shared" si="23"/>
        <v>8.846444667000501E-4</v>
      </c>
    </row>
    <row r="131" spans="2:9" ht="18" customHeight="1" x14ac:dyDescent="0.25">
      <c r="B131" s="17" t="s">
        <v>10</v>
      </c>
      <c r="C131" s="18">
        <v>317131500000</v>
      </c>
      <c r="D131" s="18">
        <v>63928543278</v>
      </c>
      <c r="E131" s="19">
        <f>+D131/C131</f>
        <v>0.20158370668949632</v>
      </c>
      <c r="F131" s="18">
        <v>175955843</v>
      </c>
      <c r="G131" s="19">
        <f>+F131/C131</f>
        <v>5.5483559028352589E-4</v>
      </c>
      <c r="H131" s="18">
        <v>175955843</v>
      </c>
      <c r="I131" s="19">
        <f>+H131/C131</f>
        <v>5.5483559028352589E-4</v>
      </c>
    </row>
    <row r="132" spans="2:9" s="39" customFormat="1" ht="6" customHeight="1" x14ac:dyDescent="0.25">
      <c r="B132" s="36"/>
      <c r="C132" s="37"/>
      <c r="D132" s="37"/>
      <c r="E132" s="38"/>
      <c r="F132" s="37"/>
      <c r="G132" s="38"/>
      <c r="H132" s="37"/>
      <c r="I132" s="38"/>
    </row>
    <row r="133" spans="2:9" ht="18" customHeight="1" x14ac:dyDescent="0.25">
      <c r="B133" s="7" t="s">
        <v>11</v>
      </c>
      <c r="C133" s="8">
        <f>+C126+C131</f>
        <v>1035332719962</v>
      </c>
      <c r="D133" s="8">
        <f>+D126+D131</f>
        <v>471474188700.71002</v>
      </c>
      <c r="E133" s="9">
        <f>+D133/C133</f>
        <v>0.45538422538989654</v>
      </c>
      <c r="F133" s="8">
        <f>+F126+F131</f>
        <v>6098057996.29</v>
      </c>
      <c r="G133" s="9">
        <f>+F133/C133</f>
        <v>5.8899500409045494E-3</v>
      </c>
      <c r="H133" s="8">
        <f>+H126+H131</f>
        <v>6068590310.29</v>
      </c>
      <c r="I133" s="9">
        <f>+H133/C133</f>
        <v>5.861487996354193E-3</v>
      </c>
    </row>
  </sheetData>
  <mergeCells count="7">
    <mergeCell ref="D119:I119"/>
    <mergeCell ref="D8:I8"/>
    <mergeCell ref="D32:I32"/>
    <mergeCell ref="D53:I53"/>
    <mergeCell ref="D75:I75"/>
    <mergeCell ref="D98:I98"/>
    <mergeCell ref="B12:I12"/>
  </mergeCells>
  <pageMargins left="0.7" right="0.7" top="0.75" bottom="0.75" header="0.3" footer="0.3"/>
  <pageSetup paperSize="9" orientation="portrait" r:id="rId1"/>
  <ignoredErrors>
    <ignoredError sqref="G16 E16:E19 G17:G20 E23:G23 E22 E133 G22 E24:G24 G38 G43:G45 E60:G60 E67 G65:G67 E81 G81 G87 G89 E89 E105:G105 G110 E112:G112 E126:H126 G131 G133 E21 E38 G21 E45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2019</Anio>
    <_dlc_DocId xmlns="81cc8fc0-8d1e-4295-8f37-5d076116407c">2TV4CCKVFCYA-94321226-66</_dlc_DocId>
    <_dlc_DocIdUrl xmlns="81cc8fc0-8d1e-4295-8f37-5d076116407c">
      <Url>https://www.minjusticia.gov.co/ministerio/_layouts/15/DocIdRedir.aspx?ID=2TV4CCKVFCYA-94321226-66</Url>
      <Description>2TV4CCKVFCYA-94321226-66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1BFFCC7-ADDC-473A-B12C-D0F46D2B50D4}"/>
</file>

<file path=customXml/itemProps2.xml><?xml version="1.0" encoding="utf-8"?>
<ds:datastoreItem xmlns:ds="http://schemas.openxmlformats.org/officeDocument/2006/customXml" ds:itemID="{9E2D73E3-0FDD-4E0C-8E0B-7D2F5AA3483E}"/>
</file>

<file path=customXml/itemProps3.xml><?xml version="1.0" encoding="utf-8"?>
<ds:datastoreItem xmlns:ds="http://schemas.openxmlformats.org/officeDocument/2006/customXml" ds:itemID="{9DFF3132-BDD5-4AE4-A5B9-C3F910EE74A2}"/>
</file>

<file path=customXml/itemProps4.xml><?xml version="1.0" encoding="utf-8"?>
<ds:datastoreItem xmlns:ds="http://schemas.openxmlformats.org/officeDocument/2006/customXml" ds:itemID="{84CF5044-E379-4815-9A3E-D6126574AB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  presupuestal Sector Justicia Febrero</dc:title>
  <dc:creator>BELKIS YORGETH RONCANCIO ENCISO</dc:creator>
  <cp:lastModifiedBy>MAURICIO ORDOÑEZ GUTIERREZ</cp:lastModifiedBy>
  <cp:lastPrinted>2018-11-01T21:31:39Z</cp:lastPrinted>
  <dcterms:created xsi:type="dcterms:W3CDTF">2018-02-21T20:39:46Z</dcterms:created>
  <dcterms:modified xsi:type="dcterms:W3CDTF">2019-03-06T21:25:38Z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6600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2188f5e9-c735-45b3-b6ff-e712119ea178</vt:lpwstr>
  </property>
</Properties>
</file>