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ORD\Documents\DOCUMENTOS PUBLICADOS WEB\Presupuesto\2019\Reservas\"/>
    </mc:Choice>
  </mc:AlternateContent>
  <bookViews>
    <workbookView xWindow="0" yWindow="0" windowWidth="24000" windowHeight="9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C17" i="1" l="1"/>
  <c r="G131" i="1"/>
  <c r="E131" i="1"/>
  <c r="E81" i="1"/>
  <c r="G81" i="1"/>
  <c r="C59" i="1"/>
  <c r="C66" i="1" s="1"/>
  <c r="G42" i="1"/>
  <c r="G39" i="1"/>
  <c r="E64" i="1"/>
  <c r="E61" i="1"/>
  <c r="F22" i="1" l="1"/>
  <c r="F21" i="1"/>
  <c r="F20" i="1"/>
  <c r="F19" i="1"/>
  <c r="F18" i="1"/>
  <c r="F17" i="1"/>
  <c r="C22" i="1"/>
  <c r="D18" i="1"/>
  <c r="D19" i="1"/>
  <c r="D20" i="1"/>
  <c r="D21" i="1"/>
  <c r="G130" i="1"/>
  <c r="G129" i="1"/>
  <c r="G128" i="1"/>
  <c r="G127" i="1"/>
  <c r="E130" i="1"/>
  <c r="E129" i="1"/>
  <c r="E128" i="1"/>
  <c r="E127" i="1"/>
  <c r="G109" i="1"/>
  <c r="E109" i="1"/>
  <c r="G86" i="1"/>
  <c r="E86" i="1"/>
  <c r="E42" i="1"/>
  <c r="G38" i="1"/>
  <c r="E40" i="1"/>
  <c r="E39" i="1"/>
  <c r="E38" i="1"/>
  <c r="G107" i="1"/>
  <c r="G106" i="1"/>
  <c r="G82" i="1"/>
  <c r="G83" i="1"/>
  <c r="G84" i="1"/>
  <c r="G85" i="1"/>
  <c r="F16" i="1" l="1"/>
  <c r="F24" i="1" s="1"/>
  <c r="D17" i="1"/>
  <c r="C21" i="1"/>
  <c r="C20" i="1"/>
  <c r="E20" i="1" s="1"/>
  <c r="C19" i="1"/>
  <c r="C18" i="1"/>
  <c r="E82" i="1"/>
  <c r="E83" i="1"/>
  <c r="E84" i="1"/>
  <c r="E85" i="1"/>
  <c r="E107" i="1"/>
  <c r="E106" i="1"/>
  <c r="C37" i="1"/>
  <c r="C44" i="1" s="1"/>
  <c r="G19" i="1" l="1"/>
  <c r="C16" i="1"/>
  <c r="C24" i="1" s="1"/>
  <c r="G20" i="1"/>
  <c r="G18" i="1"/>
  <c r="E21" i="1"/>
  <c r="G21" i="1"/>
  <c r="D16" i="1"/>
  <c r="E19" i="1"/>
  <c r="E18" i="1"/>
  <c r="F126" i="1"/>
  <c r="F133" i="1" s="1"/>
  <c r="D126" i="1"/>
  <c r="D133" i="1" s="1"/>
  <c r="C126" i="1"/>
  <c r="G126" i="1" s="1"/>
  <c r="C133" i="1" l="1"/>
  <c r="G133" i="1" s="1"/>
  <c r="C80" i="1"/>
  <c r="C88" i="1" s="1"/>
  <c r="F104" i="1"/>
  <c r="F111" i="1" s="1"/>
  <c r="D104" i="1"/>
  <c r="D111" i="1" s="1"/>
  <c r="C104" i="1"/>
  <c r="C111" i="1" s="1"/>
  <c r="F80" i="1"/>
  <c r="D80" i="1"/>
  <c r="F59" i="1"/>
  <c r="D59" i="1"/>
  <c r="E59" i="1" s="1"/>
  <c r="F37" i="1"/>
  <c r="F44" i="1" s="1"/>
  <c r="D37" i="1"/>
  <c r="D44" i="1" s="1"/>
  <c r="E133" i="1" l="1"/>
  <c r="E111" i="1"/>
  <c r="G104" i="1"/>
  <c r="E104" i="1"/>
  <c r="E80" i="1"/>
  <c r="G64" i="1"/>
  <c r="D66" i="1"/>
  <c r="G61" i="1"/>
  <c r="G24" i="1" l="1"/>
  <c r="G17" i="1"/>
  <c r="D22" i="1"/>
  <c r="D24" i="1" s="1"/>
  <c r="E24" i="1" s="1"/>
  <c r="E17" i="1"/>
  <c r="G22" i="1" l="1"/>
  <c r="E22" i="1"/>
  <c r="G111" i="1" l="1"/>
  <c r="G80" i="1"/>
  <c r="G59" i="1"/>
  <c r="E126" i="1"/>
  <c r="G44" i="1"/>
  <c r="G37" i="1"/>
  <c r="E37" i="1"/>
  <c r="E44" i="1"/>
  <c r="F88" i="1"/>
  <c r="G88" i="1" s="1"/>
  <c r="D88" i="1"/>
  <c r="E88" i="1" s="1"/>
  <c r="E66" i="1"/>
  <c r="F66" i="1"/>
  <c r="G16" i="1"/>
  <c r="E16" i="1" l="1"/>
  <c r="G66" i="1"/>
</calcChain>
</file>

<file path=xl/sharedStrings.xml><?xml version="1.0" encoding="utf-8"?>
<sst xmlns="http://schemas.openxmlformats.org/spreadsheetml/2006/main" count="87" uniqueCount="16">
  <si>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</si>
  <si>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</si>
  <si>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</si>
  <si>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</si>
  <si>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</si>
  <si>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</si>
  <si>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</si>
  <si>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</si>
  <si>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</si>
  <si>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</si>
  <si>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</si>
  <si>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</si>
  <si>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</si>
  <si>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</si>
  <si>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</si>
  <si>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Reservas Presupuestales a 31 de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</si>
</sst>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3" borderId="0" xfId="0" applyFill="1" applyBorder="1"/>
    <xf numFmtId="4" fontId="5" fillId="0" borderId="0" xfId="3" applyNumberFormat="1" applyFont="1" applyFill="1" applyBorder="1"/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9" fillId="2" borderId="0" xfId="3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6" fillId="5" borderId="0" xfId="3" applyFont="1" applyFill="1" applyBorder="1"/>
    <xf numFmtId="4" fontId="6" fillId="5" borderId="0" xfId="3" applyNumberFormat="1" applyFont="1" applyFill="1" applyBorder="1"/>
    <xf numFmtId="0" fontId="7" fillId="4" borderId="0" xfId="3" applyFont="1" applyFill="1" applyBorder="1"/>
    <xf numFmtId="4" fontId="7" fillId="4" borderId="0" xfId="3" applyNumberFormat="1" applyFont="1" applyFill="1" applyBorder="1"/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wrapText="1"/>
    </xf>
    <xf numFmtId="43" fontId="5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5" borderId="0" xfId="0" applyFont="1" applyFill="1" applyBorder="1"/>
    <xf numFmtId="4" fontId="6" fillId="5" borderId="0" xfId="0" applyNumberFormat="1" applyFont="1" applyFill="1" applyBorder="1" applyAlignment="1">
      <alignment horizontal="right" vertical="center"/>
    </xf>
    <xf numFmtId="4" fontId="6" fillId="5" borderId="0" xfId="0" applyNumberFormat="1" applyFont="1" applyFill="1" applyBorder="1"/>
    <xf numFmtId="0" fontId="7" fillId="4" borderId="0" xfId="0" applyFont="1" applyFill="1" applyBorder="1"/>
    <xf numFmtId="4" fontId="7" fillId="4" borderId="0" xfId="0" applyNumberFormat="1" applyFont="1" applyFill="1" applyBorder="1"/>
    <xf numFmtId="4" fontId="6" fillId="5" borderId="0" xfId="3" applyNumberFormat="1" applyFont="1" applyFill="1" applyBorder="1" applyAlignment="1">
      <alignment horizontal="right" vertical="center"/>
    </xf>
    <xf numFmtId="4" fontId="5" fillId="0" borderId="0" xfId="3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165" fontId="5" fillId="0" borderId="0" xfId="3" applyNumberFormat="1" applyFont="1" applyFill="1" applyBorder="1" applyAlignment="1">
      <alignment vertical="center"/>
    </xf>
    <xf numFmtId="10" fontId="6" fillId="5" borderId="0" xfId="3" applyNumberFormat="1" applyFont="1" applyFill="1" applyBorder="1" applyAlignment="1">
      <alignment horizontal="right"/>
    </xf>
    <xf numFmtId="10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/>
    </xf>
    <xf numFmtId="10" fontId="7" fillId="4" borderId="0" xfId="3" applyNumberFormat="1" applyFont="1" applyFill="1" applyBorder="1" applyAlignment="1">
      <alignment horizontal="right"/>
    </xf>
    <xf numFmtId="10" fontId="6" fillId="5" borderId="0" xfId="0" applyNumberFormat="1" applyFont="1" applyFill="1" applyBorder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10" fontId="7" fillId="4" borderId="0" xfId="0" applyNumberFormat="1" applyFont="1" applyFill="1" applyBorder="1" applyAlignment="1">
      <alignment horizontal="right"/>
    </xf>
    <xf numFmtId="10" fontId="5" fillId="0" borderId="0" xfId="0" applyNumberFormat="1" applyFont="1" applyFill="1" applyBorder="1" applyAlignment="1">
      <alignment horizontal="right" vertical="center"/>
    </xf>
    <xf numFmtId="10" fontId="5" fillId="0" borderId="0" xfId="3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4" fontId="0" fillId="3" borderId="0" xfId="4" applyFont="1" applyFill="1" applyBorder="1"/>
    <xf numFmtId="164" fontId="0" fillId="0" borderId="0" xfId="4" applyFont="1" applyBorder="1"/>
    <xf numFmtId="165" fontId="0" fillId="0" borderId="0" xfId="0" applyNumberFormat="1" applyBorder="1"/>
    <xf numFmtId="4" fontId="0" fillId="3" borderId="0" xfId="0" applyNumberFormat="1" applyFill="1" applyBorder="1"/>
    <xf numFmtId="0" fontId="3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5">
    <cellStyle name="Millares" xfId="1" builtinId="3"/>
    <cellStyle name="Millares [0]" xfId="4" builtinId="6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48</xdr:row>
      <xdr:rowOff>114299</xdr:rowOff>
    </xdr:from>
    <xdr:to>
      <xdr:col>2</xdr:col>
      <xdr:colOff>714375</xdr:colOff>
      <xdr:row>54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71</xdr:row>
      <xdr:rowOff>28575</xdr:rowOff>
    </xdr:from>
    <xdr:to>
      <xdr:col>2</xdr:col>
      <xdr:colOff>800100</xdr:colOff>
      <xdr:row>75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57150</xdr:colOff>
      <xdr:row>93</xdr:row>
      <xdr:rowOff>104776</xdr:rowOff>
    </xdr:from>
    <xdr:to>
      <xdr:col>2</xdr:col>
      <xdr:colOff>790545</xdr:colOff>
      <xdr:row>98</xdr:row>
      <xdr:rowOff>85726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9150" y="19411951"/>
          <a:ext cx="4048095" cy="10477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116</xdr:row>
      <xdr:rowOff>76201</xdr:rowOff>
    </xdr:from>
    <xdr:to>
      <xdr:col>2</xdr:col>
      <xdr:colOff>148889</xdr:colOff>
      <xdr:row>119</xdr:row>
      <xdr:rowOff>180975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1050" y="24193501"/>
          <a:ext cx="3444539" cy="790574"/>
        </a:xfrm>
        <a:prstGeom prst="rect">
          <a:avLst/>
        </a:prstGeom>
      </xdr:spPr>
    </xdr:pic>
    <xdr:clientData/>
  </xdr:twoCellAnchor>
  <xdr:twoCellAnchor editAs="oneCell">
    <xdr:from>
      <xdr:col>1</xdr:col>
      <xdr:colOff>923927</xdr:colOff>
      <xdr:row>3</xdr:row>
      <xdr:rowOff>142877</xdr:rowOff>
    </xdr:from>
    <xdr:to>
      <xdr:col>1</xdr:col>
      <xdr:colOff>2057400</xdr:colOff>
      <xdr:row>8</xdr:row>
      <xdr:rowOff>182563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85927" y="714377"/>
          <a:ext cx="1133473" cy="1106486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29</xdr:row>
      <xdr:rowOff>0</xdr:rowOff>
    </xdr:from>
    <xdr:to>
      <xdr:col>2</xdr:col>
      <xdr:colOff>485775</xdr:colOff>
      <xdr:row>31</xdr:row>
      <xdr:rowOff>145529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1" y="5981700"/>
          <a:ext cx="3800474" cy="640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K134"/>
  <sheetViews>
    <sheetView showGridLines="0" tabSelected="1" zoomScaleNormal="100" workbookViewId="0">
      <selection activeCell="C4" sqref="C4"/>
    </sheetView>
  </sheetViews>
  <sheetFormatPr baseColWidth="10" defaultRowHeight="15" x14ac:dyDescent="0.25"/>
  <cols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" bestFit="1" customWidth="1"/>
    <col min="8" max="8" width="16.28515625" bestFit="1" customWidth="1"/>
    <col min="9" max="9" width="16.42578125" bestFit="1" customWidth="1"/>
    <col min="10" max="10" width="16.28515625" bestFit="1" customWidth="1"/>
  </cols>
  <sheetData>
    <row r="8" spans="2:7" ht="24" x14ac:dyDescent="0.35">
      <c r="C8" s="46" t="s">
        <v>15</v>
      </c>
      <c r="D8" s="46"/>
      <c r="E8" s="46"/>
      <c r="F8" s="46"/>
      <c r="G8" s="46"/>
    </row>
    <row r="12" spans="2:7" s="12" customFormat="1" ht="21" customHeight="1" x14ac:dyDescent="0.35">
      <c r="B12" s="47" t="s">
        <v>0</v>
      </c>
      <c r="C12" s="47"/>
      <c r="D12" s="47"/>
      <c r="E12" s="47"/>
      <c r="F12" s="47"/>
      <c r="G12" s="47"/>
    </row>
    <row r="13" spans="2:7" s="1" customFormat="1" ht="9.75" customHeight="1" x14ac:dyDescent="0.3">
      <c r="B13" s="2"/>
      <c r="C13" s="2"/>
      <c r="D13" s="2"/>
      <c r="E13" s="2"/>
      <c r="F13" s="2"/>
      <c r="G13" s="2"/>
    </row>
    <row r="14" spans="2:7" s="3" customFormat="1" x14ac:dyDescent="0.25">
      <c r="B14" s="8" t="s">
        <v>1</v>
      </c>
      <c r="C14" s="8" t="s">
        <v>2</v>
      </c>
      <c r="D14" s="8" t="s">
        <v>4</v>
      </c>
      <c r="E14" s="8" t="s">
        <v>3</v>
      </c>
      <c r="F14" s="8" t="s">
        <v>5</v>
      </c>
      <c r="G14" s="8" t="s">
        <v>3</v>
      </c>
    </row>
    <row r="15" spans="2:7" s="1" customFormat="1" ht="6" customHeight="1" x14ac:dyDescent="0.3">
      <c r="B15" s="4"/>
      <c r="C15" s="4"/>
      <c r="D15" s="4"/>
      <c r="E15" s="4"/>
      <c r="F15" s="4"/>
      <c r="G15" s="4"/>
    </row>
    <row r="16" spans="2:7" s="5" customFormat="1" ht="18" x14ac:dyDescent="0.25">
      <c r="B16" s="14" t="s">
        <v>6</v>
      </c>
      <c r="C16" s="15">
        <f>+C17+C18+C19+C20+C21</f>
        <v>200991073362.71002</v>
      </c>
      <c r="D16" s="15">
        <f>+D17+D18+D19+D20+D21</f>
        <v>197610523720.98004</v>
      </c>
      <c r="E16" s="31">
        <f>+D16/C16</f>
        <v>0.98318059809736225</v>
      </c>
      <c r="F16" s="15">
        <f>+F17+F18+F19+F20+F21</f>
        <v>197607650197.92001</v>
      </c>
      <c r="G16" s="31">
        <f>+F16/C16</f>
        <v>0.98316630132779947</v>
      </c>
    </row>
    <row r="17" spans="2:11" s="1" customFormat="1" ht="18" customHeight="1" x14ac:dyDescent="0.25">
      <c r="B17" s="18" t="s">
        <v>7</v>
      </c>
      <c r="C17" s="28">
        <f>+C38+C60+C81+C105+C127</f>
        <v>702249878.63</v>
      </c>
      <c r="D17" s="28">
        <f t="shared" ref="C17:D19" si="0">+D38+D60+D81+D105+D127</f>
        <v>694006587.42999995</v>
      </c>
      <c r="E17" s="32">
        <f>+D17/C17</f>
        <v>0.98826159825604865</v>
      </c>
      <c r="F17" s="28">
        <f>+F38+F60+F81+F105+F127</f>
        <v>692587982.87</v>
      </c>
      <c r="G17" s="32">
        <f>+F17/C17</f>
        <v>0.98624151309381625</v>
      </c>
      <c r="H17" s="43"/>
      <c r="I17" s="44"/>
    </row>
    <row r="18" spans="2:11" s="1" customFormat="1" ht="18" customHeight="1" x14ac:dyDescent="0.25">
      <c r="B18" s="18" t="s">
        <v>12</v>
      </c>
      <c r="C18" s="28">
        <f t="shared" si="0"/>
        <v>32477293799.659996</v>
      </c>
      <c r="D18" s="28">
        <f t="shared" si="0"/>
        <v>31605303204.93</v>
      </c>
      <c r="E18" s="32">
        <f t="shared" ref="E18:E21" si="1">+D18/C18</f>
        <v>0.97315076187970051</v>
      </c>
      <c r="F18" s="28">
        <f>+F39+F61+F82+F106+F128</f>
        <v>31603848286.43</v>
      </c>
      <c r="G18" s="32">
        <f t="shared" ref="G18:G21" si="2">+F18/C18</f>
        <v>0.97310596385838222</v>
      </c>
      <c r="H18" s="43"/>
      <c r="I18" s="43"/>
      <c r="J18" s="43"/>
      <c r="K18" s="44"/>
    </row>
    <row r="19" spans="2:11" s="1" customFormat="1" ht="18" customHeight="1" x14ac:dyDescent="0.25">
      <c r="B19" s="18" t="s">
        <v>13</v>
      </c>
      <c r="C19" s="28">
        <f t="shared" si="0"/>
        <v>167721596491.42001</v>
      </c>
      <c r="D19" s="28">
        <f t="shared" si="0"/>
        <v>165221280755.62003</v>
      </c>
      <c r="E19" s="32">
        <f t="shared" si="1"/>
        <v>0.98509246401116923</v>
      </c>
      <c r="F19" s="28">
        <f>+F40+F62+F83+F107+F129</f>
        <v>165221280755.62003</v>
      </c>
      <c r="G19" s="32">
        <f t="shared" si="2"/>
        <v>0.98509246401116923</v>
      </c>
      <c r="H19" s="43"/>
      <c r="I19" s="43"/>
      <c r="J19" s="43"/>
      <c r="K19" s="44"/>
    </row>
    <row r="20" spans="2:11" s="21" customFormat="1" ht="24.95" customHeight="1" x14ac:dyDescent="0.25">
      <c r="B20" s="18" t="s">
        <v>8</v>
      </c>
      <c r="C20" s="20">
        <f>+C84</f>
        <v>790000</v>
      </c>
      <c r="D20" s="20">
        <f>+D84</f>
        <v>790000</v>
      </c>
      <c r="E20" s="32">
        <f t="shared" si="1"/>
        <v>1</v>
      </c>
      <c r="F20" s="20">
        <f>+F84</f>
        <v>790000</v>
      </c>
      <c r="G20" s="32">
        <f t="shared" si="2"/>
        <v>1</v>
      </c>
    </row>
    <row r="21" spans="2:11" s="1" customFormat="1" ht="30" customHeight="1" x14ac:dyDescent="0.3">
      <c r="B21" s="19" t="s">
        <v>14</v>
      </c>
      <c r="C21" s="30">
        <f>+C41+C63+C85+C108+C130</f>
        <v>89143193</v>
      </c>
      <c r="D21" s="30">
        <f>+D41+D63+D85+D108+D130</f>
        <v>89143173</v>
      </c>
      <c r="E21" s="32">
        <f t="shared" si="1"/>
        <v>0.99999977564187092</v>
      </c>
      <c r="F21" s="28">
        <f>+F41+F63+F85+F108+F130</f>
        <v>89143173</v>
      </c>
      <c r="G21" s="32">
        <f t="shared" si="2"/>
        <v>0.99999977564187092</v>
      </c>
      <c r="K21" s="44"/>
    </row>
    <row r="22" spans="2:11" s="5" customFormat="1" ht="18" x14ac:dyDescent="0.25">
      <c r="B22" s="14" t="s">
        <v>9</v>
      </c>
      <c r="C22" s="15">
        <f>+C42+C64+C86+C109+C131</f>
        <v>85113292904.209991</v>
      </c>
      <c r="D22" s="15">
        <f>+D42+D64+D86+D109+D131</f>
        <v>45414444125.510002</v>
      </c>
      <c r="E22" s="31">
        <f>+D22/C22</f>
        <v>0.53357639654032996</v>
      </c>
      <c r="F22" s="15">
        <f>+F42+F64+F86+F109+F131</f>
        <v>39620696460.029999</v>
      </c>
      <c r="G22" s="31">
        <f>+F22/C22</f>
        <v>0.46550538826668081</v>
      </c>
      <c r="K22" s="45"/>
    </row>
    <row r="23" spans="2:11" s="1" customFormat="1" ht="6" customHeight="1" x14ac:dyDescent="0.3">
      <c r="B23" s="4"/>
      <c r="C23" s="4"/>
      <c r="D23" s="4"/>
      <c r="E23" s="33"/>
      <c r="F23" s="4"/>
      <c r="G23" s="33"/>
    </row>
    <row r="24" spans="2:11" s="5" customFormat="1" ht="18" x14ac:dyDescent="0.25">
      <c r="B24" s="16" t="s">
        <v>10</v>
      </c>
      <c r="C24" s="17">
        <f>+C22+C16</f>
        <v>286104366266.92004</v>
      </c>
      <c r="D24" s="17">
        <f>+D22+D16</f>
        <v>243024967846.49005</v>
      </c>
      <c r="E24" s="34">
        <f>+D24/C24</f>
        <v>0.84942767919787976</v>
      </c>
      <c r="F24" s="17">
        <f>+F22+F16</f>
        <v>237228346657.95001</v>
      </c>
      <c r="G24" s="34">
        <f>+F24/C24</f>
        <v>0.82916716635015864</v>
      </c>
      <c r="I24" s="42"/>
    </row>
    <row r="25" spans="2:11" ht="16.5" x14ac:dyDescent="0.25">
      <c r="C25" s="30"/>
      <c r="D25" s="30"/>
      <c r="E25" s="30"/>
      <c r="F25" s="30"/>
      <c r="I25" s="13"/>
    </row>
    <row r="26" spans="2:11" x14ac:dyDescent="0.25">
      <c r="C26" s="13"/>
      <c r="D26" s="13"/>
      <c r="E26" s="13"/>
      <c r="F26" s="13"/>
      <c r="G26" s="13"/>
    </row>
    <row r="31" spans="2:11" ht="24" x14ac:dyDescent="0.35">
      <c r="B31" s="7"/>
      <c r="C31" s="46" t="s">
        <v>15</v>
      </c>
      <c r="D31" s="46"/>
      <c r="E31" s="46"/>
      <c r="F31" s="46"/>
      <c r="G31" s="46"/>
    </row>
    <row r="35" spans="2:7" x14ac:dyDescent="0.25">
      <c r="B35" s="8" t="s">
        <v>1</v>
      </c>
      <c r="C35" s="8" t="s">
        <v>2</v>
      </c>
      <c r="D35" s="8" t="s">
        <v>4</v>
      </c>
      <c r="E35" s="8" t="s">
        <v>3</v>
      </c>
      <c r="F35" s="8" t="s">
        <v>5</v>
      </c>
      <c r="G35" s="8" t="s">
        <v>3</v>
      </c>
    </row>
    <row r="36" spans="2:7" ht="6" customHeight="1" x14ac:dyDescent="0.3">
      <c r="B36" s="9"/>
      <c r="C36" s="9"/>
      <c r="D36" s="9"/>
      <c r="E36" s="9"/>
      <c r="F36" s="9"/>
      <c r="G36" s="9"/>
    </row>
    <row r="37" spans="2:7" ht="18" x14ac:dyDescent="0.25">
      <c r="B37" s="22" t="s">
        <v>6</v>
      </c>
      <c r="C37" s="23">
        <f>+C38+C39+C40+C41</f>
        <v>237584110.53</v>
      </c>
      <c r="D37" s="23">
        <f>+D38+D39+D40+D41</f>
        <v>237584110.53</v>
      </c>
      <c r="E37" s="35">
        <f>+D37/C37</f>
        <v>1</v>
      </c>
      <c r="F37" s="23">
        <f>+F38+F39+F40+F41</f>
        <v>237584110.53</v>
      </c>
      <c r="G37" s="35">
        <f>+F37/C37</f>
        <v>1</v>
      </c>
    </row>
    <row r="38" spans="2:7" ht="18" customHeight="1" x14ac:dyDescent="0.25">
      <c r="B38" s="18" t="s">
        <v>7</v>
      </c>
      <c r="C38" s="29">
        <v>19255245</v>
      </c>
      <c r="D38" s="29">
        <v>19255245</v>
      </c>
      <c r="E38" s="36">
        <f>+D38/C38</f>
        <v>1</v>
      </c>
      <c r="F38" s="29">
        <v>19255245</v>
      </c>
      <c r="G38" s="36">
        <f>+F38/C38</f>
        <v>1</v>
      </c>
    </row>
    <row r="39" spans="2:7" ht="18" customHeight="1" x14ac:dyDescent="0.25">
      <c r="B39" s="18" t="s">
        <v>12</v>
      </c>
      <c r="C39" s="29">
        <v>217890123.53</v>
      </c>
      <c r="D39" s="29">
        <v>217890123.53</v>
      </c>
      <c r="E39" s="36">
        <f>+D39/C39</f>
        <v>1</v>
      </c>
      <c r="F39" s="29">
        <v>217890123.53</v>
      </c>
      <c r="G39" s="36">
        <f>+F39/C39</f>
        <v>1</v>
      </c>
    </row>
    <row r="40" spans="2:7" ht="18" customHeight="1" x14ac:dyDescent="0.25">
      <c r="B40" s="18" t="s">
        <v>13</v>
      </c>
      <c r="C40" s="29">
        <v>438742</v>
      </c>
      <c r="D40" s="29">
        <v>438742</v>
      </c>
      <c r="E40" s="36">
        <f>+D40/C40</f>
        <v>1</v>
      </c>
      <c r="F40" s="29">
        <v>438742</v>
      </c>
      <c r="G40" s="36">
        <f>+F40/C40</f>
        <v>1</v>
      </c>
    </row>
    <row r="41" spans="2:7" ht="30" customHeight="1" x14ac:dyDescent="0.3">
      <c r="B41" s="19" t="s">
        <v>14</v>
      </c>
      <c r="C41" s="29">
        <v>0</v>
      </c>
      <c r="D41" s="29">
        <v>0</v>
      </c>
      <c r="E41" s="36">
        <v>0</v>
      </c>
      <c r="F41" s="29">
        <v>0</v>
      </c>
      <c r="G41" s="39">
        <v>0</v>
      </c>
    </row>
    <row r="42" spans="2:7" ht="18" x14ac:dyDescent="0.25">
      <c r="B42" s="22" t="s">
        <v>9</v>
      </c>
      <c r="C42" s="24">
        <v>3515779544.5999999</v>
      </c>
      <c r="D42" s="24">
        <v>3515779544.5999999</v>
      </c>
      <c r="E42" s="35">
        <f>+D42/C42</f>
        <v>1</v>
      </c>
      <c r="F42" s="24">
        <v>3515779544.5999999</v>
      </c>
      <c r="G42" s="35">
        <f>+F42/C42</f>
        <v>1</v>
      </c>
    </row>
    <row r="43" spans="2:7" ht="6" customHeight="1" x14ac:dyDescent="0.3">
      <c r="B43" s="9"/>
      <c r="C43" s="9"/>
      <c r="D43" s="10"/>
      <c r="E43" s="37"/>
      <c r="F43" s="10"/>
      <c r="G43" s="37"/>
    </row>
    <row r="44" spans="2:7" ht="18" x14ac:dyDescent="0.25">
      <c r="B44" s="25" t="s">
        <v>10</v>
      </c>
      <c r="C44" s="26">
        <f>+C42+C37</f>
        <v>3753363655.1300001</v>
      </c>
      <c r="D44" s="26">
        <f>+D42+D37</f>
        <v>3753363655.1300001</v>
      </c>
      <c r="E44" s="38">
        <f>+D44/C44</f>
        <v>1</v>
      </c>
      <c r="F44" s="26">
        <f>+F42+F37</f>
        <v>3753363655.1300001</v>
      </c>
      <c r="G44" s="38">
        <f>+F44/C44</f>
        <v>1</v>
      </c>
    </row>
    <row r="52" spans="2:7" ht="24" x14ac:dyDescent="0.35">
      <c r="C52" s="46" t="s">
        <v>15</v>
      </c>
      <c r="D52" s="46"/>
      <c r="E52" s="46"/>
      <c r="F52" s="46"/>
      <c r="G52" s="46"/>
    </row>
    <row r="56" spans="2:7" ht="16.5" x14ac:dyDescent="0.3">
      <c r="B56" s="2"/>
      <c r="C56" s="2"/>
      <c r="D56" s="2"/>
      <c r="E56" s="2"/>
      <c r="F56" s="2"/>
      <c r="G56" s="2"/>
    </row>
    <row r="57" spans="2:7" ht="21" customHeight="1" x14ac:dyDescent="0.25">
      <c r="B57" s="11" t="s">
        <v>1</v>
      </c>
      <c r="C57" s="11" t="s">
        <v>2</v>
      </c>
      <c r="D57" s="11" t="s">
        <v>4</v>
      </c>
      <c r="E57" s="11" t="s">
        <v>11</v>
      </c>
      <c r="F57" s="11" t="s">
        <v>5</v>
      </c>
      <c r="G57" s="11" t="s">
        <v>11</v>
      </c>
    </row>
    <row r="58" spans="2:7" ht="6" customHeight="1" x14ac:dyDescent="0.3">
      <c r="B58" s="4"/>
      <c r="C58" s="4"/>
      <c r="D58" s="4"/>
      <c r="E58" s="4"/>
      <c r="F58" s="4"/>
      <c r="G58" s="4"/>
    </row>
    <row r="59" spans="2:7" ht="18" x14ac:dyDescent="0.25">
      <c r="B59" s="14" t="s">
        <v>6</v>
      </c>
      <c r="C59" s="27">
        <f>+C60+C61+C62+C63</f>
        <v>3655600342.1999998</v>
      </c>
      <c r="D59" s="27">
        <f>+D60+D61+D62+D63</f>
        <v>3137694787.9400001</v>
      </c>
      <c r="E59" s="31">
        <f>+D59/C59</f>
        <v>0.85832544431038216</v>
      </c>
      <c r="F59" s="27">
        <f>+F60+F61+F62+F63</f>
        <v>3137694787.9400001</v>
      </c>
      <c r="G59" s="31">
        <f>+F59/C59</f>
        <v>0.85832544431038216</v>
      </c>
    </row>
    <row r="60" spans="2:7" ht="18" customHeight="1" x14ac:dyDescent="0.25">
      <c r="B60" s="18" t="s">
        <v>7</v>
      </c>
      <c r="C60" s="28">
        <v>0</v>
      </c>
      <c r="D60" s="28">
        <v>0</v>
      </c>
      <c r="E60" s="32">
        <v>0</v>
      </c>
      <c r="F60" s="28">
        <v>0</v>
      </c>
      <c r="G60" s="32">
        <v>0</v>
      </c>
    </row>
    <row r="61" spans="2:7" ht="18" customHeight="1" x14ac:dyDescent="0.25">
      <c r="B61" s="18" t="s">
        <v>12</v>
      </c>
      <c r="C61" s="28">
        <v>3655600342.1999998</v>
      </c>
      <c r="D61" s="28">
        <v>3137694787.9400001</v>
      </c>
      <c r="E61" s="32">
        <f>+D61/C61</f>
        <v>0.85832544431038216</v>
      </c>
      <c r="F61" s="28">
        <v>3137694787.9400001</v>
      </c>
      <c r="G61" s="32">
        <f t="shared" ref="G61" si="3">+F61/C61</f>
        <v>0.85832544431038216</v>
      </c>
    </row>
    <row r="62" spans="2:7" ht="18" customHeight="1" x14ac:dyDescent="0.25">
      <c r="B62" s="18" t="s">
        <v>13</v>
      </c>
      <c r="C62" s="28">
        <v>0</v>
      </c>
      <c r="D62" s="28">
        <v>0</v>
      </c>
      <c r="E62" s="32">
        <v>0</v>
      </c>
      <c r="F62" s="28">
        <v>0</v>
      </c>
      <c r="G62" s="32">
        <v>0</v>
      </c>
    </row>
    <row r="63" spans="2:7" ht="30" customHeight="1" x14ac:dyDescent="0.3">
      <c r="B63" s="19" t="s">
        <v>14</v>
      </c>
      <c r="C63" s="28">
        <v>0</v>
      </c>
      <c r="D63" s="28">
        <v>0</v>
      </c>
      <c r="E63" s="32">
        <v>0</v>
      </c>
      <c r="F63" s="28">
        <v>0</v>
      </c>
      <c r="G63" s="32">
        <v>0</v>
      </c>
    </row>
    <row r="64" spans="2:7" ht="18" x14ac:dyDescent="0.25">
      <c r="B64" s="14" t="s">
        <v>9</v>
      </c>
      <c r="C64" s="15">
        <v>9848046069.9300003</v>
      </c>
      <c r="D64" s="15">
        <v>1813038258.9300001</v>
      </c>
      <c r="E64" s="31">
        <f>+D64/C64</f>
        <v>0.18410131776961591</v>
      </c>
      <c r="F64" s="15">
        <v>1813038258.9300001</v>
      </c>
      <c r="G64" s="31">
        <f>+F64/C64</f>
        <v>0.18410131776961591</v>
      </c>
    </row>
    <row r="65" spans="2:7" ht="6" customHeight="1" x14ac:dyDescent="0.3">
      <c r="B65" s="4"/>
      <c r="C65" s="4"/>
      <c r="D65" s="4"/>
      <c r="E65" s="33"/>
      <c r="F65" s="4"/>
      <c r="G65" s="33"/>
    </row>
    <row r="66" spans="2:7" ht="18" x14ac:dyDescent="0.25">
      <c r="B66" s="16" t="s">
        <v>10</v>
      </c>
      <c r="C66" s="17">
        <f>+C64+C59</f>
        <v>13503646412.130001</v>
      </c>
      <c r="D66" s="17">
        <f>+D64+D59</f>
        <v>4950733046.8699999</v>
      </c>
      <c r="E66" s="34">
        <f>+D66/C66</f>
        <v>0.36662194016150151</v>
      </c>
      <c r="F66" s="17">
        <f>+F64+F59</f>
        <v>4950733046.8699999</v>
      </c>
      <c r="G66" s="34">
        <f>+F66/C66</f>
        <v>0.36662194016150151</v>
      </c>
    </row>
    <row r="74" spans="2:7" ht="24" x14ac:dyDescent="0.35">
      <c r="B74" s="7"/>
      <c r="C74" s="46" t="s">
        <v>15</v>
      </c>
      <c r="D74" s="46"/>
      <c r="E74" s="46"/>
      <c r="F74" s="46"/>
      <c r="G74" s="46"/>
    </row>
    <row r="78" spans="2:7" x14ac:dyDescent="0.25">
      <c r="B78" s="8" t="s">
        <v>1</v>
      </c>
      <c r="C78" s="8" t="s">
        <v>2</v>
      </c>
      <c r="D78" s="8" t="s">
        <v>4</v>
      </c>
      <c r="E78" s="8" t="s">
        <v>3</v>
      </c>
      <c r="F78" s="8" t="s">
        <v>5</v>
      </c>
      <c r="G78" s="8" t="s">
        <v>3</v>
      </c>
    </row>
    <row r="79" spans="2:7" ht="6" customHeight="1" x14ac:dyDescent="0.3">
      <c r="B79" s="9"/>
      <c r="C79" s="9"/>
      <c r="D79" s="9"/>
      <c r="E79" s="9"/>
      <c r="F79" s="9"/>
      <c r="G79" s="9"/>
    </row>
    <row r="80" spans="2:7" ht="18" x14ac:dyDescent="0.25">
      <c r="B80" s="22" t="s">
        <v>6</v>
      </c>
      <c r="C80" s="23">
        <f>+C81+C82+C83+C84+C85</f>
        <v>18864472099.110001</v>
      </c>
      <c r="D80" s="23">
        <f>+D81+D82+D83+D84+D85</f>
        <v>18641677962.279999</v>
      </c>
      <c r="E80" s="35">
        <f>+D80/C80</f>
        <v>0.9881897497232105</v>
      </c>
      <c r="F80" s="23">
        <f>+F81+F82+F83+F84+F85</f>
        <v>18638804439.220001</v>
      </c>
      <c r="G80" s="35">
        <f>+F80/C80</f>
        <v>0.98803742512886716</v>
      </c>
    </row>
    <row r="81" spans="2:7" ht="18" customHeight="1" x14ac:dyDescent="0.25">
      <c r="B81" s="18" t="s">
        <v>7</v>
      </c>
      <c r="C81" s="29">
        <v>668815331.63</v>
      </c>
      <c r="D81" s="29">
        <v>660572040.42999995</v>
      </c>
      <c r="E81" s="39">
        <f>+D81/C81</f>
        <v>0.98767478732894776</v>
      </c>
      <c r="F81" s="29">
        <v>659153435.87</v>
      </c>
      <c r="G81" s="39">
        <f>+F81/C81</f>
        <v>0.98555371669418446</v>
      </c>
    </row>
    <row r="82" spans="2:7" ht="18" customHeight="1" x14ac:dyDescent="0.25">
      <c r="B82" s="18" t="s">
        <v>12</v>
      </c>
      <c r="C82" s="29">
        <v>11816034393.16</v>
      </c>
      <c r="D82" s="29">
        <v>11601599018</v>
      </c>
      <c r="E82" s="39">
        <f t="shared" ref="E82:E85" si="4">+D82/C82</f>
        <v>0.98185217070084607</v>
      </c>
      <c r="F82" s="29">
        <v>11600144099.5</v>
      </c>
      <c r="G82" s="39">
        <f t="shared" ref="G82:G85" si="5">+F82/C82</f>
        <v>0.98172903983886728</v>
      </c>
    </row>
    <row r="83" spans="2:7" ht="18" customHeight="1" x14ac:dyDescent="0.25">
      <c r="B83" s="18" t="s">
        <v>13</v>
      </c>
      <c r="C83" s="29">
        <v>6305314021.3199997</v>
      </c>
      <c r="D83" s="29">
        <v>6305198570.8500004</v>
      </c>
      <c r="E83" s="39">
        <f t="shared" si="4"/>
        <v>0.99998168997299597</v>
      </c>
      <c r="F83" s="29">
        <v>6305198570.8500004</v>
      </c>
      <c r="G83" s="39">
        <f t="shared" si="5"/>
        <v>0.99998168997299597</v>
      </c>
    </row>
    <row r="84" spans="2:7" ht="24.95" customHeight="1" x14ac:dyDescent="0.25">
      <c r="B84" s="18" t="s">
        <v>8</v>
      </c>
      <c r="C84" s="20">
        <v>790000</v>
      </c>
      <c r="D84" s="20">
        <v>790000</v>
      </c>
      <c r="E84" s="39">
        <f t="shared" si="4"/>
        <v>1</v>
      </c>
      <c r="F84" s="29">
        <v>790000</v>
      </c>
      <c r="G84" s="39">
        <f t="shared" si="5"/>
        <v>1</v>
      </c>
    </row>
    <row r="85" spans="2:7" ht="30" customHeight="1" x14ac:dyDescent="0.3">
      <c r="B85" s="19" t="s">
        <v>14</v>
      </c>
      <c r="C85" s="20">
        <v>73518353</v>
      </c>
      <c r="D85" s="20">
        <v>73518333</v>
      </c>
      <c r="E85" s="39">
        <f t="shared" si="4"/>
        <v>0.99999972795908532</v>
      </c>
      <c r="F85" s="29">
        <v>73518333</v>
      </c>
      <c r="G85" s="39">
        <f t="shared" si="5"/>
        <v>0.99999972795908532</v>
      </c>
    </row>
    <row r="86" spans="2:7" ht="18" x14ac:dyDescent="0.25">
      <c r="B86" s="22" t="s">
        <v>9</v>
      </c>
      <c r="C86" s="24">
        <v>329917241.89999998</v>
      </c>
      <c r="D86" s="24">
        <v>328468291.89999998</v>
      </c>
      <c r="E86" s="35">
        <f>+D86/C86</f>
        <v>0.99560814102453254</v>
      </c>
      <c r="F86" s="24">
        <v>328468291.89999998</v>
      </c>
      <c r="G86" s="35">
        <f>+F86/C86</f>
        <v>0.99560814102453254</v>
      </c>
    </row>
    <row r="87" spans="2:7" ht="6" customHeight="1" x14ac:dyDescent="0.3">
      <c r="B87" s="9"/>
      <c r="C87" s="9"/>
      <c r="D87" s="10"/>
      <c r="E87" s="37"/>
      <c r="F87" s="10"/>
      <c r="G87" s="37"/>
    </row>
    <row r="88" spans="2:7" ht="18" x14ac:dyDescent="0.25">
      <c r="B88" s="25" t="s">
        <v>10</v>
      </c>
      <c r="C88" s="26">
        <f>+C86+C80</f>
        <v>19194389341.010002</v>
      </c>
      <c r="D88" s="26">
        <f>+D86+D80</f>
        <v>18970146254.18</v>
      </c>
      <c r="E88" s="38">
        <f>+D88/C88</f>
        <v>0.98831725860895758</v>
      </c>
      <c r="F88" s="26">
        <f>+F86+F80</f>
        <v>18967272731.120003</v>
      </c>
      <c r="G88" s="38">
        <f>+F88/C88</f>
        <v>0.98816755220210362</v>
      </c>
    </row>
    <row r="92" spans="2:7" x14ac:dyDescent="0.25">
      <c r="C92" s="13"/>
    </row>
    <row r="97" spans="2:7" ht="24" x14ac:dyDescent="0.35">
      <c r="C97" s="46" t="s">
        <v>15</v>
      </c>
      <c r="D97" s="46"/>
      <c r="E97" s="46"/>
      <c r="F97" s="46"/>
      <c r="G97" s="46"/>
    </row>
    <row r="101" spans="2:7" ht="16.5" x14ac:dyDescent="0.3">
      <c r="B101" s="2"/>
      <c r="C101" s="2"/>
      <c r="D101" s="2"/>
      <c r="E101" s="2"/>
      <c r="F101" s="2"/>
      <c r="G101" s="2"/>
    </row>
    <row r="102" spans="2:7" ht="23.25" customHeight="1" x14ac:dyDescent="0.25">
      <c r="B102" s="11" t="s">
        <v>1</v>
      </c>
      <c r="C102" s="8" t="s">
        <v>2</v>
      </c>
      <c r="D102" s="8" t="s">
        <v>4</v>
      </c>
      <c r="E102" s="8" t="s">
        <v>3</v>
      </c>
      <c r="F102" s="8" t="s">
        <v>5</v>
      </c>
      <c r="G102" s="8" t="s">
        <v>3</v>
      </c>
    </row>
    <row r="103" spans="2:7" ht="6" customHeight="1" x14ac:dyDescent="0.3">
      <c r="B103" s="4"/>
      <c r="C103" s="4"/>
      <c r="D103" s="4"/>
      <c r="E103" s="4"/>
      <c r="F103" s="4"/>
      <c r="G103" s="4"/>
    </row>
    <row r="104" spans="2:7" ht="18" x14ac:dyDescent="0.25">
      <c r="B104" s="14" t="s">
        <v>6</v>
      </c>
      <c r="C104" s="27">
        <f>+C105+C106+C107+C108</f>
        <v>9956030957.7999992</v>
      </c>
      <c r="D104" s="27">
        <f>+D105+D106+D107+D108</f>
        <v>9701870725.7299995</v>
      </c>
      <c r="E104" s="31">
        <f>+D104/C104</f>
        <v>0.97447173144124477</v>
      </c>
      <c r="F104" s="27">
        <f>+F105+F106+F107+F108</f>
        <v>9701870725.7299995</v>
      </c>
      <c r="G104" s="31">
        <f>+F104/C104</f>
        <v>0.97447173144124477</v>
      </c>
    </row>
    <row r="105" spans="2:7" ht="18" customHeight="1" x14ac:dyDescent="0.3">
      <c r="B105" s="18" t="s">
        <v>7</v>
      </c>
      <c r="C105" s="6">
        <v>0</v>
      </c>
      <c r="D105" s="6">
        <v>0</v>
      </c>
      <c r="E105" s="40">
        <v>0</v>
      </c>
      <c r="F105" s="6">
        <v>0</v>
      </c>
      <c r="G105" s="40">
        <v>0</v>
      </c>
    </row>
    <row r="106" spans="2:7" ht="18" customHeight="1" x14ac:dyDescent="0.3">
      <c r="B106" s="18" t="s">
        <v>12</v>
      </c>
      <c r="C106" s="6">
        <v>437202573.80000001</v>
      </c>
      <c r="D106" s="6">
        <v>437202573.30000001</v>
      </c>
      <c r="E106" s="40">
        <f>+D106/C106</f>
        <v>0.99999999885636537</v>
      </c>
      <c r="F106" s="6">
        <v>437202573.30000001</v>
      </c>
      <c r="G106" s="40">
        <f>+F106/C106</f>
        <v>0.99999999885636537</v>
      </c>
    </row>
    <row r="107" spans="2:7" ht="18" customHeight="1" x14ac:dyDescent="0.3">
      <c r="B107" s="18" t="s">
        <v>13</v>
      </c>
      <c r="C107" s="6">
        <v>9518828384</v>
      </c>
      <c r="D107" s="6">
        <v>9264668152.4300003</v>
      </c>
      <c r="E107" s="40">
        <f>+D107/C107</f>
        <v>0.97329921064684677</v>
      </c>
      <c r="F107" s="6">
        <v>9264668152.4300003</v>
      </c>
      <c r="G107" s="40">
        <f>+F107/C107</f>
        <v>0.97329921064684677</v>
      </c>
    </row>
    <row r="108" spans="2:7" ht="30" customHeight="1" x14ac:dyDescent="0.3">
      <c r="B108" s="19" t="s">
        <v>14</v>
      </c>
      <c r="C108" s="28">
        <v>0</v>
      </c>
      <c r="D108" s="28">
        <v>0</v>
      </c>
      <c r="E108" s="32">
        <v>0</v>
      </c>
      <c r="F108" s="28">
        <v>0</v>
      </c>
      <c r="G108" s="32">
        <v>0</v>
      </c>
    </row>
    <row r="109" spans="2:7" ht="18" x14ac:dyDescent="0.25">
      <c r="B109" s="14" t="s">
        <v>9</v>
      </c>
      <c r="C109" s="15">
        <v>37373780</v>
      </c>
      <c r="D109" s="15">
        <v>37373780</v>
      </c>
      <c r="E109" s="31">
        <f>+D109/C109</f>
        <v>1</v>
      </c>
      <c r="F109" s="15">
        <v>37373780</v>
      </c>
      <c r="G109" s="31">
        <f>+F109/C109</f>
        <v>1</v>
      </c>
    </row>
    <row r="110" spans="2:7" ht="6" customHeight="1" x14ac:dyDescent="0.3">
      <c r="B110" s="4"/>
      <c r="C110" s="4"/>
      <c r="D110" s="4"/>
      <c r="E110" s="33"/>
      <c r="F110" s="4"/>
      <c r="G110" s="33"/>
    </row>
    <row r="111" spans="2:7" ht="18" x14ac:dyDescent="0.25">
      <c r="B111" s="16" t="s">
        <v>10</v>
      </c>
      <c r="C111" s="17">
        <f>+C104+C109</f>
        <v>9993404737.7999992</v>
      </c>
      <c r="D111" s="17">
        <f>+D104+D109</f>
        <v>9739244505.7299995</v>
      </c>
      <c r="E111" s="34">
        <f>+D111/C111</f>
        <v>0.97456720319666035</v>
      </c>
      <c r="F111" s="17">
        <f>+F104+F109</f>
        <v>9739244505.7299995</v>
      </c>
      <c r="G111" s="34">
        <f>+F111/C111</f>
        <v>0.97456720319666035</v>
      </c>
    </row>
    <row r="119" spans="2:7" ht="24" x14ac:dyDescent="0.35">
      <c r="C119" s="46" t="s">
        <v>15</v>
      </c>
      <c r="D119" s="46"/>
      <c r="E119" s="46"/>
      <c r="F119" s="46"/>
      <c r="G119" s="46"/>
    </row>
    <row r="123" spans="2:7" ht="16.5" x14ac:dyDescent="0.3">
      <c r="B123" s="2"/>
      <c r="C123" s="2"/>
      <c r="D123" s="2"/>
      <c r="E123" s="2"/>
      <c r="F123" s="2"/>
      <c r="G123" s="2"/>
    </row>
    <row r="124" spans="2:7" ht="22.5" customHeight="1" x14ac:dyDescent="0.25">
      <c r="B124" s="11" t="s">
        <v>1</v>
      </c>
      <c r="C124" s="8" t="s">
        <v>2</v>
      </c>
      <c r="D124" s="8" t="s">
        <v>4</v>
      </c>
      <c r="E124" s="8" t="s">
        <v>3</v>
      </c>
      <c r="F124" s="8" t="s">
        <v>5</v>
      </c>
      <c r="G124" s="8" t="s">
        <v>3</v>
      </c>
    </row>
    <row r="125" spans="2:7" ht="6" customHeight="1" x14ac:dyDescent="0.3">
      <c r="B125" s="4"/>
      <c r="C125" s="4"/>
      <c r="D125" s="4"/>
      <c r="E125" s="4"/>
      <c r="F125" s="4"/>
      <c r="G125" s="4"/>
    </row>
    <row r="126" spans="2:7" ht="18" x14ac:dyDescent="0.25">
      <c r="B126" s="14" t="s">
        <v>6</v>
      </c>
      <c r="C126" s="27">
        <f>+C127+C128+C129+C130</f>
        <v>168277385853.07001</v>
      </c>
      <c r="D126" s="27">
        <f>+D127+D128+D129+D130</f>
        <v>165891696134.50003</v>
      </c>
      <c r="E126" s="31">
        <f t="shared" ref="E126:E130" si="6">+D126/C126</f>
        <v>0.98582287390265844</v>
      </c>
      <c r="F126" s="27">
        <f>+F127+F128+F129+F130</f>
        <v>165891696134.50003</v>
      </c>
      <c r="G126" s="31">
        <f>+F126/C126</f>
        <v>0.98582287390265844</v>
      </c>
    </row>
    <row r="127" spans="2:7" ht="18" customHeight="1" x14ac:dyDescent="0.25">
      <c r="B127" s="18" t="s">
        <v>7</v>
      </c>
      <c r="C127" s="28">
        <v>14179302</v>
      </c>
      <c r="D127" s="28">
        <v>14179302</v>
      </c>
      <c r="E127" s="32">
        <f t="shared" si="6"/>
        <v>1</v>
      </c>
      <c r="F127" s="28">
        <v>14179302</v>
      </c>
      <c r="G127" s="32">
        <f t="shared" ref="G127:G130" si="7">+F127/C127</f>
        <v>1</v>
      </c>
    </row>
    <row r="128" spans="2:7" ht="18" customHeight="1" x14ac:dyDescent="0.25">
      <c r="B128" s="18" t="s">
        <v>12</v>
      </c>
      <c r="C128" s="28">
        <v>16350566366.969999</v>
      </c>
      <c r="D128" s="28">
        <v>16210916702.16</v>
      </c>
      <c r="E128" s="32">
        <f t="shared" si="6"/>
        <v>0.99145903195793217</v>
      </c>
      <c r="F128" s="28">
        <v>16210916702.16</v>
      </c>
      <c r="G128" s="32">
        <f t="shared" si="7"/>
        <v>0.99145903195793217</v>
      </c>
    </row>
    <row r="129" spans="2:7" ht="18" customHeight="1" x14ac:dyDescent="0.25">
      <c r="B129" s="18" t="s">
        <v>13</v>
      </c>
      <c r="C129" s="28">
        <v>151897015344.10001</v>
      </c>
      <c r="D129" s="28">
        <v>149650975290.34003</v>
      </c>
      <c r="E129" s="32">
        <f t="shared" si="6"/>
        <v>0.98521340232609633</v>
      </c>
      <c r="F129" s="28">
        <v>149650975290.34003</v>
      </c>
      <c r="G129" s="32">
        <f t="shared" si="7"/>
        <v>0.98521340232609633</v>
      </c>
    </row>
    <row r="130" spans="2:7" ht="30" customHeight="1" x14ac:dyDescent="0.3">
      <c r="B130" s="19" t="s">
        <v>14</v>
      </c>
      <c r="C130" s="28">
        <v>15624840</v>
      </c>
      <c r="D130" s="28">
        <v>15624840</v>
      </c>
      <c r="E130" s="32">
        <f t="shared" si="6"/>
        <v>1</v>
      </c>
      <c r="F130" s="28">
        <v>15624840</v>
      </c>
      <c r="G130" s="32">
        <f t="shared" si="7"/>
        <v>1</v>
      </c>
    </row>
    <row r="131" spans="2:7" ht="18" x14ac:dyDescent="0.25">
      <c r="B131" s="14" t="s">
        <v>9</v>
      </c>
      <c r="C131" s="15">
        <v>71382176267.779999</v>
      </c>
      <c r="D131" s="15">
        <v>39719784250.080002</v>
      </c>
      <c r="E131" s="31">
        <f>+D131/C131</f>
        <v>0.55643840419038115</v>
      </c>
      <c r="F131" s="15">
        <v>33926036584.599998</v>
      </c>
      <c r="G131" s="31">
        <f>+F131/C131</f>
        <v>0.47527321746721951</v>
      </c>
    </row>
    <row r="132" spans="2:7" ht="6" customHeight="1" x14ac:dyDescent="0.3">
      <c r="B132" s="4"/>
      <c r="C132" s="4"/>
      <c r="D132" s="4"/>
      <c r="E132" s="33"/>
      <c r="F132" s="4"/>
      <c r="G132" s="33"/>
    </row>
    <row r="133" spans="2:7" ht="18" x14ac:dyDescent="0.25">
      <c r="B133" s="16" t="s">
        <v>10</v>
      </c>
      <c r="C133" s="17">
        <f>+C131+C126</f>
        <v>239659562120.85001</v>
      </c>
      <c r="D133" s="17">
        <f>+D131+D126</f>
        <v>205611480384.58002</v>
      </c>
      <c r="E133" s="34">
        <f>+D133/C133</f>
        <v>0.85793146981091029</v>
      </c>
      <c r="F133" s="17">
        <f>+F131+F126</f>
        <v>199817732719.10004</v>
      </c>
      <c r="G133" s="34">
        <f>+F133/C133</f>
        <v>0.83375656264589415</v>
      </c>
    </row>
    <row r="134" spans="2:7" x14ac:dyDescent="0.25">
      <c r="E134" s="41"/>
    </row>
  </sheetData>
  <mergeCells count="7">
    <mergeCell ref="C119:G119"/>
    <mergeCell ref="C8:G8"/>
    <mergeCell ref="C31:G31"/>
    <mergeCell ref="C52:G52"/>
    <mergeCell ref="C74:G74"/>
    <mergeCell ref="C97:G97"/>
    <mergeCell ref="B12:G12"/>
  </mergeCells>
  <pageMargins left="0.7" right="0.7" top="0.75" bottom="0.75" header="0.3" footer="0.3"/>
  <pageSetup paperSize="9" orientation="portrait" r:id="rId1"/>
  <ignoredErrors>
    <ignoredError sqref="D23:E23 E37 E66 D87:D88 D110:F110 F87:F88 E126 E16:E17 E21:E22 E104 E132:E133 E18:E20 E24 E80 E44 E111 E59 E8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Apropiación presupuestal</MJCategoriaPresupuesto>
    <Anio xmlns="c0be8936-52a6-483a-8244-753b4d7ec91d">2019</Anio>
    <_dlc_DocId xmlns="81cc8fc0-8d1e-4295-8f37-5d076116407c">2TV4CCKVFCYA-94321226-27</_dlc_DocId>
    <_dlc_DocIdUrl xmlns="81cc8fc0-8d1e-4295-8f37-5d076116407c">
      <Url>https://www.minjusticia.gov.co/ministerio/_layouts/15/DocIdRedir.aspx?ID=2TV4CCKVFCYA-94321226-27</Url>
      <Description>2TV4CCKVFCYA-94321226-27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9848F0F-5454-4CEC-8B79-F136F2A04970}"/>
</file>

<file path=customXml/itemProps2.xml><?xml version="1.0" encoding="utf-8"?>
<ds:datastoreItem xmlns:ds="http://schemas.openxmlformats.org/officeDocument/2006/customXml" ds:itemID="{5867B437-480F-4EFD-8580-F493745DA14A}"/>
</file>

<file path=customXml/itemProps3.xml><?xml version="1.0" encoding="utf-8"?>
<ds:datastoreItem xmlns:ds="http://schemas.openxmlformats.org/officeDocument/2006/customXml" ds:itemID="{392FBCD2-455F-48A9-8EE2-BEB91A72951C}"/>
</file>

<file path=customXml/itemProps4.xml><?xml version="1.0" encoding="utf-8"?>
<ds:datastoreItem xmlns:ds="http://schemas.openxmlformats.org/officeDocument/2006/customXml" ds:itemID="{9178BF18-01B4-4330-BABF-F996F9AB71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Octubre</dc:title>
  <dc:creator>BELKIS YORGETH RONCANCIO ENCISO</dc:creator>
  <cp:lastModifiedBy>MAURICIO ORDOÑEZ GUTIERREZ</cp:lastModifiedBy>
  <cp:lastPrinted>2018-06-05T16:42:59Z</cp:lastPrinted>
  <dcterms:created xsi:type="dcterms:W3CDTF">2018-02-21T20:39:46Z</dcterms:created>
  <dcterms:modified xsi:type="dcterms:W3CDTF">2019-11-06T14:04:39Z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Order">
    <vt:r8>2700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5cf7df86-ff44-4fb6-826d-e0d66128e675</vt:lpwstr>
  </property>
</Properties>
</file>