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/>
  <c r="G64" i="1" l="1"/>
  <c r="E61" i="1" l="1"/>
  <c r="D38" i="1" l="1"/>
  <c r="D45" i="1" s="1"/>
  <c r="C21" i="1" l="1"/>
  <c r="C22" i="1"/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D17" i="1"/>
  <c r="D18" i="1"/>
  <c r="D19" i="1"/>
  <c r="D20" i="1"/>
  <c r="D21" i="1"/>
  <c r="C19" i="1"/>
  <c r="C18" i="1"/>
  <c r="C17" i="1"/>
  <c r="H124" i="1"/>
  <c r="H131" i="1" s="1"/>
  <c r="F124" i="1"/>
  <c r="F131" i="1" s="1"/>
  <c r="D124" i="1"/>
  <c r="D131" i="1" s="1"/>
  <c r="C124" i="1"/>
  <c r="C131" i="1" s="1"/>
  <c r="H105" i="1"/>
  <c r="F105" i="1"/>
  <c r="D105" i="1"/>
  <c r="C105" i="1"/>
  <c r="H60" i="1"/>
  <c r="D60" i="1"/>
  <c r="C60" i="1"/>
  <c r="H38" i="1"/>
  <c r="F38" i="1"/>
  <c r="C38" i="1"/>
  <c r="C45" i="1" s="1"/>
  <c r="I128" i="1"/>
  <c r="G128" i="1"/>
  <c r="E128" i="1"/>
  <c r="I127" i="1"/>
  <c r="I126" i="1"/>
  <c r="G126" i="1"/>
  <c r="G125" i="1"/>
  <c r="I109" i="1"/>
  <c r="G109" i="1"/>
  <c r="E109" i="1"/>
  <c r="I86" i="1"/>
  <c r="G86" i="1"/>
  <c r="E86" i="1"/>
  <c r="I64" i="1"/>
  <c r="E64" i="1"/>
  <c r="I42" i="1"/>
  <c r="G42" i="1"/>
  <c r="E42" i="1"/>
  <c r="E45" i="1" l="1"/>
  <c r="G21" i="1"/>
  <c r="I21" i="1"/>
  <c r="E21" i="1"/>
  <c r="E125" i="1"/>
  <c r="E126" i="1"/>
  <c r="G129" i="1"/>
  <c r="I129" i="1"/>
  <c r="I106" i="1"/>
  <c r="I85" i="1"/>
  <c r="E85" i="1"/>
  <c r="G87" i="1"/>
  <c r="G106" i="1"/>
  <c r="I110" i="1"/>
  <c r="I125" i="1"/>
  <c r="G85" i="1"/>
  <c r="E82" i="1"/>
  <c r="E129" i="1"/>
  <c r="G107" i="1"/>
  <c r="E110" i="1"/>
  <c r="G110" i="1"/>
  <c r="G127" i="1"/>
  <c r="I124" i="1"/>
  <c r="E108" i="1"/>
  <c r="E127" i="1"/>
  <c r="E106" i="1"/>
  <c r="G43" i="1"/>
  <c r="G65" i="1"/>
  <c r="I107" i="1"/>
  <c r="I82" i="1"/>
  <c r="E43" i="1"/>
  <c r="I43" i="1" l="1"/>
  <c r="I87" i="1"/>
  <c r="E63" i="1"/>
  <c r="I65" i="1"/>
  <c r="G63" i="1"/>
  <c r="E124" i="1"/>
  <c r="E84" i="1"/>
  <c r="G108" i="1"/>
  <c r="I105" i="1"/>
  <c r="I108" i="1"/>
  <c r="I84" i="1"/>
  <c r="I63" i="1"/>
  <c r="G124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E112" i="1"/>
  <c r="C81" i="1"/>
  <c r="C89" i="1" s="1"/>
  <c r="G40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H67" i="1"/>
  <c r="C67" i="1" l="1"/>
  <c r="E60" i="1"/>
  <c r="I39" i="1"/>
  <c r="E67" i="1" l="1"/>
  <c r="I67" i="1"/>
  <c r="G38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D24" i="1" l="1"/>
  <c r="E24" i="1" s="1"/>
  <c r="I131" i="1" l="1"/>
  <c r="I24" i="1"/>
  <c r="I16" i="1"/>
  <c r="E131" i="1"/>
  <c r="G131" i="1"/>
  <c r="G61" i="1" l="1"/>
  <c r="F17" i="1"/>
  <c r="G17" i="1" s="1"/>
  <c r="F60" i="1"/>
  <c r="G60" i="1" s="1"/>
  <c r="F16" i="1" l="1"/>
  <c r="F24" i="1" s="1"/>
  <c r="G24" i="1" s="1"/>
  <c r="F67" i="1"/>
  <c r="G67" i="1" s="1"/>
  <c r="G16" i="1" l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<sst xmlns="http://schemas.openxmlformats.org/spreadsheetml/2006/main" count="99" uniqueCount="17">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</sst>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76200</xdr:colOff>
      <xdr:row>72</xdr:row>
      <xdr:rowOff>152401</xdr:rowOff>
    </xdr:from>
    <xdr:to>
      <xdr:col>2</xdr:col>
      <xdr:colOff>1066800</xdr:colOff>
      <xdr:row>76</xdr:row>
      <xdr:rowOff>57151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1"/>
          <a:ext cx="4105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95</xdr:row>
      <xdr:rowOff>47626</xdr:rowOff>
    </xdr:from>
    <xdr:to>
      <xdr:col>2</xdr:col>
      <xdr:colOff>1114395</xdr:colOff>
      <xdr:row>99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611976"/>
          <a:ext cx="404809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66676</xdr:rowOff>
    </xdr:from>
    <xdr:to>
      <xdr:col>2</xdr:col>
      <xdr:colOff>539414</xdr:colOff>
      <xdr:row>118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" y="23869651"/>
          <a:ext cx="3444539" cy="752474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29</xdr:row>
      <xdr:rowOff>134344</xdr:rowOff>
    </xdr:from>
    <xdr:to>
      <xdr:col>2</xdr:col>
      <xdr:colOff>1409701</xdr:colOff>
      <xdr:row>33</xdr:row>
      <xdr:rowOff>16194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6001744"/>
          <a:ext cx="4495800" cy="7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114301</xdr:rowOff>
    </xdr:from>
    <xdr:to>
      <xdr:col>1</xdr:col>
      <xdr:colOff>2038350</xdr:colOff>
      <xdr:row>9</xdr:row>
      <xdr:rowOff>105517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143000" y="304801"/>
          <a:ext cx="1657350" cy="162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zoomScaleNormal="100" workbookViewId="0"/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2302034329260</v>
      </c>
      <c r="D16" s="18">
        <f>+D17+D18+D19+D20+D21</f>
        <v>1921476527403.9299</v>
      </c>
      <c r="E16" s="19">
        <f>+D16/C16</f>
        <v>0.83468630462239801</v>
      </c>
      <c r="F16" s="18">
        <f>+F17+F18+F19+F20+F21</f>
        <v>1554266076720.8679</v>
      </c>
      <c r="G16" s="19">
        <f>+F16/C16</f>
        <v>0.67517067706826694</v>
      </c>
      <c r="H16" s="18">
        <f>+H17+H18+H19+H20+H21</f>
        <v>1525465761214.6279</v>
      </c>
      <c r="I16" s="19">
        <f>+H16/C16</f>
        <v>0.66265986646037389</v>
      </c>
    </row>
    <row r="17" spans="2:9" s="1" customFormat="1" ht="18" customHeight="1" x14ac:dyDescent="0.3">
      <c r="B17" s="23" t="s">
        <v>8</v>
      </c>
      <c r="C17" s="24">
        <f t="shared" ref="C17:D19" si="0">+C39+C61+C82+C106+C125</f>
        <v>1026969808260</v>
      </c>
      <c r="D17" s="24">
        <f t="shared" si="0"/>
        <v>783106545639.30994</v>
      </c>
      <c r="E17" s="25">
        <f>+D17/C17</f>
        <v>0.76254096210104871</v>
      </c>
      <c r="F17" s="24">
        <f>+F39+F61+F82+F106+F125</f>
        <v>781931385746.70996</v>
      </c>
      <c r="G17" s="25">
        <f t="shared" ref="G17:G21" si="1">+F17/C17</f>
        <v>0.76139666371647297</v>
      </c>
      <c r="H17" s="24">
        <f>+H39+H61+H82+H106+H125</f>
        <v>779178103108.63</v>
      </c>
      <c r="I17" s="26">
        <f t="shared" ref="I17:I21" si="2">+H17/C17</f>
        <v>0.75871568651934895</v>
      </c>
    </row>
    <row r="18" spans="2:9" s="1" customFormat="1" ht="18" customHeight="1" x14ac:dyDescent="0.3">
      <c r="B18" s="27" t="s">
        <v>13</v>
      </c>
      <c r="C18" s="28">
        <f t="shared" si="0"/>
        <v>273673597622.91998</v>
      </c>
      <c r="D18" s="28">
        <f t="shared" si="0"/>
        <v>235754619418.44</v>
      </c>
      <c r="E18" s="29">
        <f t="shared" ref="E18:E19" si="3">+D18/C18</f>
        <v>0.86144451443676895</v>
      </c>
      <c r="F18" s="28">
        <f>+F40+F62+F83+F107+F126</f>
        <v>162679952986.12997</v>
      </c>
      <c r="G18" s="29">
        <f t="shared" si="1"/>
        <v>0.59443057130515697</v>
      </c>
      <c r="H18" s="28">
        <f>+H40+H62+H83+H107+H126</f>
        <v>158886011131.02002</v>
      </c>
      <c r="I18" s="30">
        <f>+H18/C18</f>
        <v>0.58056755387101844</v>
      </c>
    </row>
    <row r="19" spans="2:9" s="1" customFormat="1" ht="18" customHeight="1" x14ac:dyDescent="0.3">
      <c r="B19" s="27" t="s">
        <v>14</v>
      </c>
      <c r="C19" s="28">
        <f t="shared" si="0"/>
        <v>900128293646.03003</v>
      </c>
      <c r="D19" s="28">
        <f t="shared" si="0"/>
        <v>817126853668.67993</v>
      </c>
      <c r="E19" s="29">
        <f t="shared" si="3"/>
        <v>0.90778932229632825</v>
      </c>
      <c r="F19" s="28">
        <f>+F41+F63+F84+F108+F127</f>
        <v>539502140843.83801</v>
      </c>
      <c r="G19" s="29">
        <f t="shared" si="1"/>
        <v>0.59936138509606052</v>
      </c>
      <c r="H19" s="28">
        <f>+H41+H63+H84+H108+H127</f>
        <v>522862622009.31799</v>
      </c>
      <c r="I19" s="30">
        <f t="shared" si="2"/>
        <v>0.58087566594693729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77642674661.76001</v>
      </c>
      <c r="E20" s="33">
        <f>+D20/C20</f>
        <v>0.87654679848765904</v>
      </c>
      <c r="F20" s="32">
        <f>+F85</f>
        <v>62306763128.710014</v>
      </c>
      <c r="G20" s="33">
        <f t="shared" si="1"/>
        <v>0.70341206021716496</v>
      </c>
      <c r="H20" s="32">
        <f>+H85</f>
        <v>56695537950.180008</v>
      </c>
      <c r="I20" s="34">
        <f t="shared" si="2"/>
        <v>0.64006414636359643</v>
      </c>
    </row>
    <row r="21" spans="2:9" s="1" customFormat="1" ht="30" customHeight="1" x14ac:dyDescent="0.25">
      <c r="B21" s="35" t="s">
        <v>15</v>
      </c>
      <c r="C21" s="45">
        <f>+C42+C64+C86+C109+C128</f>
        <v>12684729731.049999</v>
      </c>
      <c r="D21" s="45">
        <f>+D42+D64+D86+D109+D128</f>
        <v>7845834015.7399998</v>
      </c>
      <c r="E21" s="41">
        <f>+D21/C21</f>
        <v>0.61852591124072365</v>
      </c>
      <c r="F21" s="45">
        <f>+F42+F64+F86+F109+F128</f>
        <v>7845834015.4799995</v>
      </c>
      <c r="G21" s="41">
        <f t="shared" si="1"/>
        <v>0.61852591122022649</v>
      </c>
      <c r="H21" s="45">
        <f>+H42+H64+H86+H109+H128</f>
        <v>7843487015.4799995</v>
      </c>
      <c r="I21" s="42">
        <f t="shared" si="2"/>
        <v>0.61834088559888789</v>
      </c>
    </row>
    <row r="22" spans="2:9" s="5" customFormat="1" ht="18" x14ac:dyDescent="0.25">
      <c r="B22" s="17" t="s">
        <v>10</v>
      </c>
      <c r="C22" s="18">
        <f>+C43+C65+C87+C110+C129</f>
        <v>428367743252</v>
      </c>
      <c r="D22" s="18">
        <f>+D43+D65+D87+D110+D129</f>
        <v>167600904584</v>
      </c>
      <c r="E22" s="19">
        <f>+D22/C22</f>
        <v>0.3912547273322674</v>
      </c>
      <c r="F22" s="18">
        <f>+F43+F65+F87+F110+F129</f>
        <v>50878560694.549995</v>
      </c>
      <c r="G22" s="19">
        <f>+F22/C22</f>
        <v>0.11877309040195208</v>
      </c>
      <c r="H22" s="18">
        <f>+H43+H65+H87+H110+H129</f>
        <v>50270717627.549995</v>
      </c>
      <c r="I22" s="19">
        <f>+H22/C22</f>
        <v>0.11735411552213156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2730402072512</v>
      </c>
      <c r="D24" s="21">
        <f>+D22+D16</f>
        <v>2089077431987.9299</v>
      </c>
      <c r="E24" s="22">
        <f>+D24/C24</f>
        <v>0.76511714264337471</v>
      </c>
      <c r="F24" s="21">
        <f>+F22+F16</f>
        <v>1605144637415.418</v>
      </c>
      <c r="G24" s="22">
        <f>+F24/C24</f>
        <v>0.58787848631343409</v>
      </c>
      <c r="H24" s="21">
        <f>+H22+H16</f>
        <v>1575736478842.178</v>
      </c>
      <c r="I24" s="22">
        <f>+H24/C24</f>
        <v>0.5771078533472116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61236061690.020004</v>
      </c>
      <c r="E38" s="19">
        <f>+D38/C38</f>
        <v>0.76440413594921786</v>
      </c>
      <c r="F38" s="18">
        <f>+F39+F40+F41+F42</f>
        <v>43514848320.879997</v>
      </c>
      <c r="G38" s="19">
        <f>+F38/C38</f>
        <v>0.54319185645971413</v>
      </c>
      <c r="H38" s="18">
        <f>+H39+H40+H41+H42</f>
        <v>43514848320.879997</v>
      </c>
      <c r="I38" s="19">
        <f>+H38/C38</f>
        <v>0.54319185645971413</v>
      </c>
    </row>
    <row r="39" spans="2:9" ht="18" customHeight="1" x14ac:dyDescent="0.3">
      <c r="B39" s="23" t="s">
        <v>8</v>
      </c>
      <c r="C39" s="24">
        <v>31287400000</v>
      </c>
      <c r="D39" s="24">
        <v>23995201583</v>
      </c>
      <c r="E39" s="25">
        <f>+D39/C39</f>
        <v>0.76692859051886697</v>
      </c>
      <c r="F39" s="24">
        <v>23883855187</v>
      </c>
      <c r="G39" s="25">
        <f t="shared" ref="G39:G42" si="4">+F39/C39</f>
        <v>0.76336976504918908</v>
      </c>
      <c r="H39" s="24">
        <v>23883855187</v>
      </c>
      <c r="I39" s="26">
        <f t="shared" ref="I39" si="5">+H39/C39</f>
        <v>0.76336976504918908</v>
      </c>
    </row>
    <row r="40" spans="2:9" ht="18" customHeight="1" x14ac:dyDescent="0.3">
      <c r="B40" s="27" t="s">
        <v>13</v>
      </c>
      <c r="C40" s="28">
        <v>10346937364</v>
      </c>
      <c r="D40" s="28">
        <v>8374080843.1999998</v>
      </c>
      <c r="E40" s="29">
        <f t="shared" ref="E40:E41" si="6">+D40/C40</f>
        <v>0.8093294226691522</v>
      </c>
      <c r="F40" s="28">
        <v>5559069909.1700001</v>
      </c>
      <c r="G40" s="29">
        <f t="shared" si="4"/>
        <v>0.53726718483013325</v>
      </c>
      <c r="H40" s="28">
        <v>5559069909.1700001</v>
      </c>
      <c r="I40" s="30">
        <f>+H40/C40</f>
        <v>0.53726718483013325</v>
      </c>
    </row>
    <row r="41" spans="2:9" ht="18" customHeight="1" x14ac:dyDescent="0.3">
      <c r="B41" s="27" t="s">
        <v>14</v>
      </c>
      <c r="C41" s="28">
        <v>38212300000</v>
      </c>
      <c r="D41" s="28">
        <v>28763898063.82</v>
      </c>
      <c r="E41" s="29">
        <f t="shared" si="6"/>
        <v>0.75273925055073887</v>
      </c>
      <c r="F41" s="28">
        <v>13969042024.710001</v>
      </c>
      <c r="G41" s="29">
        <f t="shared" si="4"/>
        <v>0.36556402060880921</v>
      </c>
      <c r="H41" s="28">
        <v>13969042024.710001</v>
      </c>
      <c r="I41" s="30">
        <f t="shared" ref="I41:I42" si="7">+H41/C41</f>
        <v>0.36556402060880921</v>
      </c>
    </row>
    <row r="42" spans="2:9" ht="30" customHeight="1" x14ac:dyDescent="0.25">
      <c r="B42" s="35" t="s">
        <v>15</v>
      </c>
      <c r="C42" s="40">
        <v>262900000</v>
      </c>
      <c r="D42" s="40">
        <v>102881200</v>
      </c>
      <c r="E42" s="41">
        <f>+D42/C42</f>
        <v>0.39133206542411564</v>
      </c>
      <c r="F42" s="40">
        <v>102881200</v>
      </c>
      <c r="G42" s="41">
        <f t="shared" si="4"/>
        <v>0.39133206542411564</v>
      </c>
      <c r="H42" s="40">
        <v>102881200</v>
      </c>
      <c r="I42" s="42">
        <f t="shared" si="7"/>
        <v>0.39133206542411564</v>
      </c>
    </row>
    <row r="43" spans="2:9" ht="18" customHeight="1" x14ac:dyDescent="0.25">
      <c r="B43" s="17" t="s">
        <v>10</v>
      </c>
      <c r="C43" s="18">
        <v>29756526113</v>
      </c>
      <c r="D43" s="18">
        <v>19555228824.540001</v>
      </c>
      <c r="E43" s="19">
        <f>+D43/C43</f>
        <v>0.65717445478276892</v>
      </c>
      <c r="F43" s="18">
        <v>10781228356.1</v>
      </c>
      <c r="G43" s="19">
        <f>+F43/C43</f>
        <v>0.36231475122998008</v>
      </c>
      <c r="H43" s="18">
        <v>10781228356.1</v>
      </c>
      <c r="I43" s="19">
        <f>+H43/C43</f>
        <v>0.36231475122998008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80791290514.559998</v>
      </c>
      <c r="E45" s="22">
        <f>+D45/C45</f>
        <v>0.73536165725527536</v>
      </c>
      <c r="F45" s="21">
        <f>+F43+F38</f>
        <v>54296076676.979996</v>
      </c>
      <c r="G45" s="22">
        <f>+F45/C45</f>
        <v>0.49420244030447719</v>
      </c>
      <c r="H45" s="21">
        <f>+H43+H38</f>
        <v>54296076676.979996</v>
      </c>
      <c r="I45" s="22">
        <f>+H45/C45</f>
        <v>0.49420244030447719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216926722477.45001</v>
      </c>
      <c r="E60" s="19">
        <f>+D60/C60</f>
        <v>0.76417265039157878</v>
      </c>
      <c r="F60" s="18">
        <f>+F61+F62+F63+F64</f>
        <v>203080893232.75003</v>
      </c>
      <c r="G60" s="19">
        <f>+F60/C60</f>
        <v>0.71539763590763705</v>
      </c>
      <c r="H60" s="18">
        <f>+H61+H62+H63+H64</f>
        <v>200858403891.75003</v>
      </c>
      <c r="I60" s="19">
        <f>+H60/C60</f>
        <v>0.70756842265634878</v>
      </c>
    </row>
    <row r="61" spans="2:9" ht="18" customHeight="1" x14ac:dyDescent="0.3">
      <c r="B61" s="23" t="s">
        <v>8</v>
      </c>
      <c r="C61" s="24">
        <v>145743200000</v>
      </c>
      <c r="D61" s="24">
        <v>109138668239</v>
      </c>
      <c r="E61" s="25">
        <f>+D61/C61</f>
        <v>0.74884226666492848</v>
      </c>
      <c r="F61" s="24">
        <v>109120599268</v>
      </c>
      <c r="G61" s="25">
        <f t="shared" ref="G61:G63" si="8">+F61/C61</f>
        <v>0.7487182885239243</v>
      </c>
      <c r="H61" s="24">
        <v>106922832168</v>
      </c>
      <c r="I61" s="26">
        <f t="shared" ref="I61" si="9">+H61/C61</f>
        <v>0.73363856542192019</v>
      </c>
    </row>
    <row r="62" spans="2:9" ht="18" customHeight="1" x14ac:dyDescent="0.3">
      <c r="B62" s="27" t="s">
        <v>13</v>
      </c>
      <c r="C62" s="28">
        <v>57368050756</v>
      </c>
      <c r="D62" s="28">
        <v>50036427912.75</v>
      </c>
      <c r="E62" s="29">
        <f t="shared" ref="E62:E63" si="10">+D62/C62</f>
        <v>0.87220024479421232</v>
      </c>
      <c r="F62" s="28">
        <v>36458216932.160004</v>
      </c>
      <c r="G62" s="29">
        <f t="shared" si="8"/>
        <v>0.63551430546639098</v>
      </c>
      <c r="H62" s="28">
        <v>36433494691.160004</v>
      </c>
      <c r="I62" s="30">
        <f>+H62/C62</f>
        <v>0.63508336453891978</v>
      </c>
    </row>
    <row r="63" spans="2:9" ht="18" customHeight="1" x14ac:dyDescent="0.3">
      <c r="B63" s="27" t="s">
        <v>14</v>
      </c>
      <c r="C63" s="28">
        <v>76977500000</v>
      </c>
      <c r="D63" s="28">
        <v>55319937360.219994</v>
      </c>
      <c r="E63" s="29">
        <f t="shared" si="10"/>
        <v>0.71865074028410891</v>
      </c>
      <c r="F63" s="28">
        <v>55070388067.110001</v>
      </c>
      <c r="G63" s="29">
        <f t="shared" si="8"/>
        <v>0.71540889308057554</v>
      </c>
      <c r="H63" s="28">
        <v>55070388067.110001</v>
      </c>
      <c r="I63" s="30">
        <f t="shared" ref="I63:I64" si="11">+H63/C63</f>
        <v>0.71540889308057554</v>
      </c>
    </row>
    <row r="64" spans="2:9" ht="30" customHeight="1" x14ac:dyDescent="0.25">
      <c r="B64" s="35" t="s">
        <v>15</v>
      </c>
      <c r="C64" s="40">
        <v>3782600000</v>
      </c>
      <c r="D64" s="40">
        <v>2431688965.48</v>
      </c>
      <c r="E64" s="41">
        <f>+D64/C64</f>
        <v>0.6428617790620208</v>
      </c>
      <c r="F64" s="40">
        <v>2431688965.48</v>
      </c>
      <c r="G64" s="41">
        <f>+F64/C64</f>
        <v>0.6428617790620208</v>
      </c>
      <c r="H64" s="40">
        <v>2431688965.48</v>
      </c>
      <c r="I64" s="42">
        <f t="shared" si="11"/>
        <v>0.6428617790620208</v>
      </c>
    </row>
    <row r="65" spans="2:9" ht="18" customHeight="1" x14ac:dyDescent="0.25">
      <c r="B65" s="17" t="s">
        <v>10</v>
      </c>
      <c r="C65" s="18">
        <v>73085000000</v>
      </c>
      <c r="D65" s="18">
        <v>49265076328.150002</v>
      </c>
      <c r="E65" s="19">
        <f>+D65/C65</f>
        <v>0.67407917258192518</v>
      </c>
      <c r="F65" s="18">
        <v>25051174485.219997</v>
      </c>
      <c r="G65" s="19">
        <f>+F65/C65</f>
        <v>0.34276766074050757</v>
      </c>
      <c r="H65" s="18">
        <v>25032682458.719997</v>
      </c>
      <c r="I65" s="19">
        <f>+H65/C65</f>
        <v>0.34251463992228226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266191798805.60001</v>
      </c>
      <c r="E67" s="22">
        <f>+D67/C67</f>
        <v>0.74572646835342971</v>
      </c>
      <c r="F67" s="21">
        <f>+F65+F60</f>
        <v>228132067717.97003</v>
      </c>
      <c r="G67" s="22">
        <f>+F67/C67</f>
        <v>0.639103540908595</v>
      </c>
      <c r="H67" s="21">
        <f>+H65+H60</f>
        <v>225891086350.47003</v>
      </c>
      <c r="I67" s="22">
        <f>+H67/C67</f>
        <v>0.632825514581976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888383694018.58984</v>
      </c>
      <c r="E81" s="19">
        <f>+D81/C81</f>
        <v>0.77260320790767423</v>
      </c>
      <c r="F81" s="18">
        <f>+F82+F83+F84+F85+F86</f>
        <v>837975117680.67786</v>
      </c>
      <c r="G81" s="19">
        <f>+F81/C81</f>
        <v>0.72876423602317375</v>
      </c>
      <c r="H81" s="18">
        <f>+H82+H83+H84+H85+H86</f>
        <v>826290139901.05798</v>
      </c>
      <c r="I81" s="19">
        <f>+H81/C81</f>
        <v>0.71860212771608978</v>
      </c>
    </row>
    <row r="82" spans="2:9" ht="18" customHeight="1" x14ac:dyDescent="0.3">
      <c r="B82" s="23" t="s">
        <v>8</v>
      </c>
      <c r="C82" s="24">
        <v>811172870439</v>
      </c>
      <c r="D82" s="24">
        <v>622083121428.30994</v>
      </c>
      <c r="E82" s="25">
        <f>+D82/C82</f>
        <v>0.76689340102269909</v>
      </c>
      <c r="F82" s="24">
        <v>621063399157.70996</v>
      </c>
      <c r="G82" s="25">
        <f t="shared" ref="G82:G86" si="12">+F82/C82</f>
        <v>0.76563630489959023</v>
      </c>
      <c r="H82" s="24">
        <v>620588197826.63</v>
      </c>
      <c r="I82" s="26">
        <f t="shared" ref="I82" si="13">+H82/C82</f>
        <v>0.76505048485013172</v>
      </c>
    </row>
    <row r="83" spans="2:9" ht="18" customHeight="1" x14ac:dyDescent="0.3">
      <c r="B83" s="27" t="s">
        <v>13</v>
      </c>
      <c r="C83" s="28">
        <v>127069260135</v>
      </c>
      <c r="D83" s="28">
        <v>110120855726.84001</v>
      </c>
      <c r="E83" s="29">
        <f t="shared" ref="E83:E84" si="14">+D83/C83</f>
        <v>0.86662073588723354</v>
      </c>
      <c r="F83" s="28">
        <v>87301491953.959991</v>
      </c>
      <c r="G83" s="29">
        <f t="shared" si="12"/>
        <v>0.6870386422428979</v>
      </c>
      <c r="H83" s="28">
        <v>83532272339.850006</v>
      </c>
      <c r="I83" s="30">
        <f>+H83/C83</f>
        <v>0.65737592436679226</v>
      </c>
    </row>
    <row r="84" spans="2:9" ht="18" customHeight="1" x14ac:dyDescent="0.3">
      <c r="B84" s="27" t="s">
        <v>14</v>
      </c>
      <c r="C84" s="28">
        <v>115902100000</v>
      </c>
      <c r="D84" s="28">
        <v>73228350303.679993</v>
      </c>
      <c r="E84" s="29">
        <f t="shared" si="14"/>
        <v>0.63181210956212175</v>
      </c>
      <c r="F84" s="28">
        <v>61994771542.297989</v>
      </c>
      <c r="G84" s="29">
        <f t="shared" si="12"/>
        <v>0.53488911367695657</v>
      </c>
      <c r="H84" s="28">
        <v>60167786886.397995</v>
      </c>
      <c r="I84" s="30">
        <f t="shared" ref="I84:I86" si="15">+H84/C84</f>
        <v>0.51912594238066434</v>
      </c>
    </row>
    <row r="85" spans="2:9" ht="18" customHeight="1" x14ac:dyDescent="0.3">
      <c r="B85" s="31" t="s">
        <v>9</v>
      </c>
      <c r="C85" s="32">
        <v>88577900000</v>
      </c>
      <c r="D85" s="32">
        <v>77642674661.76001</v>
      </c>
      <c r="E85" s="33">
        <f>+D85/C85</f>
        <v>0.87654679848765904</v>
      </c>
      <c r="F85" s="32">
        <v>62306763128.710014</v>
      </c>
      <c r="G85" s="33">
        <f t="shared" si="12"/>
        <v>0.70341206021716496</v>
      </c>
      <c r="H85" s="32">
        <v>56695537950.180008</v>
      </c>
      <c r="I85" s="34">
        <f t="shared" si="15"/>
        <v>0.64006414636359643</v>
      </c>
    </row>
    <row r="86" spans="2:9" ht="30" customHeight="1" x14ac:dyDescent="0.25">
      <c r="B86" s="35" t="s">
        <v>15</v>
      </c>
      <c r="C86" s="44">
        <v>7135500000</v>
      </c>
      <c r="D86" s="44">
        <v>5308691898</v>
      </c>
      <c r="E86" s="41">
        <f>+D86/C86</f>
        <v>0.74398316838343492</v>
      </c>
      <c r="F86" s="44">
        <v>5308691898</v>
      </c>
      <c r="G86" s="41">
        <f t="shared" si="12"/>
        <v>0.74398316838343492</v>
      </c>
      <c r="H86" s="44">
        <v>5306344898</v>
      </c>
      <c r="I86" s="42">
        <f t="shared" si="15"/>
        <v>0.74365424959708504</v>
      </c>
    </row>
    <row r="87" spans="2:9" ht="18" customHeight="1" x14ac:dyDescent="0.25">
      <c r="B87" s="17" t="s">
        <v>10</v>
      </c>
      <c r="C87" s="18">
        <v>2697052230</v>
      </c>
      <c r="D87" s="18">
        <v>2245626092.4200001</v>
      </c>
      <c r="E87" s="19">
        <f>+D87/C87</f>
        <v>0.83262239694186424</v>
      </c>
      <c r="F87" s="18">
        <v>676907015.76999998</v>
      </c>
      <c r="G87" s="19">
        <f>+F87/C87</f>
        <v>0.25098031407793686</v>
      </c>
      <c r="H87" s="18">
        <v>676907015.76999998</v>
      </c>
      <c r="I87" s="19">
        <f>+H87/C87</f>
        <v>0.25098031407793686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890629320111.00989</v>
      </c>
      <c r="E89" s="22">
        <f>+D89/C89</f>
        <v>0.77274365667773492</v>
      </c>
      <c r="F89" s="21">
        <f>+F87+F81</f>
        <v>838652024696.44788</v>
      </c>
      <c r="G89" s="22">
        <f>+F89/C89</f>
        <v>0.72764619085675653</v>
      </c>
      <c r="H89" s="21">
        <f>+H87+H81</f>
        <v>826967046916.828</v>
      </c>
      <c r="I89" s="22">
        <f>+H89/C89</f>
        <v>0.71750786253797172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69994590604</v>
      </c>
      <c r="D105" s="18">
        <f>+D106+D107+D108+D109</f>
        <v>60226772145.389999</v>
      </c>
      <c r="E105" s="19">
        <f>+D105/C105</f>
        <v>0.86044895220728967</v>
      </c>
      <c r="F105" s="18">
        <f>+F106+F107+F108+F109</f>
        <v>43684951733.610001</v>
      </c>
      <c r="G105" s="19">
        <f>+F105/C105</f>
        <v>0.62411896914664611</v>
      </c>
      <c r="H105" s="18">
        <f>+H106+H107+H108+H109</f>
        <v>43684951733.610001</v>
      </c>
      <c r="I105" s="19">
        <f>+H105/C105</f>
        <v>0.62411896914664611</v>
      </c>
    </row>
    <row r="106" spans="2:9" ht="18" customHeight="1" x14ac:dyDescent="0.3">
      <c r="B106" s="23" t="s">
        <v>8</v>
      </c>
      <c r="C106" s="24">
        <v>18396037821</v>
      </c>
      <c r="D106" s="24">
        <v>13221523563</v>
      </c>
      <c r="E106" s="25">
        <f>+D106/C106</f>
        <v>0.71871582846535398</v>
      </c>
      <c r="F106" s="24">
        <v>13221523563</v>
      </c>
      <c r="G106" s="25">
        <f t="shared" ref="G106:G109" si="16">+F106/C106</f>
        <v>0.71871582846535398</v>
      </c>
      <c r="H106" s="24">
        <v>13221523563</v>
      </c>
      <c r="I106" s="26">
        <f t="shared" ref="I106" si="17">+H106/C106</f>
        <v>0.71871582846535398</v>
      </c>
    </row>
    <row r="107" spans="2:9" ht="18" customHeight="1" x14ac:dyDescent="0.3">
      <c r="B107" s="27" t="s">
        <v>13</v>
      </c>
      <c r="C107" s="28">
        <v>16226110020</v>
      </c>
      <c r="D107" s="28">
        <v>13608618698.66</v>
      </c>
      <c r="E107" s="29">
        <f t="shared" ref="E107:E108" si="18">+D107/C107</f>
        <v>0.83868645546506648</v>
      </c>
      <c r="F107" s="28">
        <v>9840677514.1000004</v>
      </c>
      <c r="G107" s="29">
        <f t="shared" si="16"/>
        <v>0.60647176075908305</v>
      </c>
      <c r="H107" s="28">
        <v>9840677514.1000004</v>
      </c>
      <c r="I107" s="30">
        <f>+H107/C107</f>
        <v>0.60647176075908305</v>
      </c>
    </row>
    <row r="108" spans="2:9" ht="18" customHeight="1" x14ac:dyDescent="0.3">
      <c r="B108" s="27" t="s">
        <v>14</v>
      </c>
      <c r="C108" s="28">
        <v>35305442763</v>
      </c>
      <c r="D108" s="28">
        <v>33396629883.73</v>
      </c>
      <c r="E108" s="29">
        <f t="shared" si="18"/>
        <v>0.94593431692434604</v>
      </c>
      <c r="F108" s="28">
        <v>20622750656.509998</v>
      </c>
      <c r="G108" s="29">
        <f t="shared" si="16"/>
        <v>0.58412383594641049</v>
      </c>
      <c r="H108" s="28">
        <v>20622750656.509998</v>
      </c>
      <c r="I108" s="30">
        <f t="shared" ref="I108:I109" si="19">+H108/C108</f>
        <v>0.58412383594641049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4004150805.3600001</v>
      </c>
      <c r="E110" s="19">
        <f>+D110/C110</f>
        <v>0.70277049796927604</v>
      </c>
      <c r="F110" s="18">
        <v>1310129969</v>
      </c>
      <c r="G110" s="19">
        <f>+F110/C110</f>
        <v>0.22994156201262836</v>
      </c>
      <c r="H110" s="18">
        <v>1298468109</v>
      </c>
      <c r="I110" s="19">
        <f>+H110/C110</f>
        <v>0.2278947831679162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75692255513</v>
      </c>
      <c r="D112" s="21">
        <f>+D110+D105</f>
        <v>64230922950.75</v>
      </c>
      <c r="E112" s="22">
        <f>+D112/C112</f>
        <v>0.84857985160342408</v>
      </c>
      <c r="F112" s="21">
        <f>+F110+F105</f>
        <v>44995081702.610001</v>
      </c>
      <c r="G112" s="22">
        <f>+F112/C112</f>
        <v>0.59444762740465806</v>
      </c>
      <c r="H112" s="21">
        <f>+H110+H105</f>
        <v>44983419842.610001</v>
      </c>
      <c r="I112" s="22">
        <f>+H112/C112</f>
        <v>0.59429355800983075</v>
      </c>
    </row>
    <row r="117" spans="2:9" ht="24" x14ac:dyDescent="0.35">
      <c r="D117" s="46" t="s">
        <v>16</v>
      </c>
      <c r="E117" s="46"/>
      <c r="F117" s="46"/>
      <c r="G117" s="46"/>
      <c r="H117" s="46"/>
      <c r="I117" s="46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4" t="s">
        <v>1</v>
      </c>
      <c r="C122" s="11" t="s">
        <v>2</v>
      </c>
      <c r="D122" s="11" t="s">
        <v>3</v>
      </c>
      <c r="E122" s="11" t="s">
        <v>4</v>
      </c>
      <c r="F122" s="11" t="s">
        <v>5</v>
      </c>
      <c r="G122" s="11" t="s">
        <v>4</v>
      </c>
      <c r="H122" s="11" t="s">
        <v>6</v>
      </c>
      <c r="I122" s="11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7" t="s">
        <v>7</v>
      </c>
      <c r="C124" s="18">
        <f>+C125+C126+C127+C128</f>
        <v>718201219962.00012</v>
      </c>
      <c r="D124" s="18">
        <f>+D125+D126+D127+D128</f>
        <v>694703277072.47998</v>
      </c>
      <c r="E124" s="19">
        <f>+D124/C124</f>
        <v>0.96728222921876483</v>
      </c>
      <c r="F124" s="18">
        <f>+F125+F126+F127+F128</f>
        <v>426010265752.95001</v>
      </c>
      <c r="G124" s="19">
        <f>+F124/C124</f>
        <v>0.59316282667340792</v>
      </c>
      <c r="H124" s="18">
        <f>+H125+H126+H127+H128</f>
        <v>411117417367.33002</v>
      </c>
      <c r="I124" s="19">
        <f>+H124/C124</f>
        <v>0.5724265093688955</v>
      </c>
    </row>
    <row r="125" spans="2:9" ht="18" customHeight="1" x14ac:dyDescent="0.3">
      <c r="B125" s="23" t="s">
        <v>8</v>
      </c>
      <c r="C125" s="24">
        <v>20370300000</v>
      </c>
      <c r="D125" s="24">
        <v>14668030826</v>
      </c>
      <c r="E125" s="25">
        <f>+D125/C125</f>
        <v>0.72006945533448208</v>
      </c>
      <c r="F125" s="24">
        <v>14642008571</v>
      </c>
      <c r="G125" s="25">
        <f t="shared" ref="G125:G128" si="20">+F125/C125</f>
        <v>0.71879199476689104</v>
      </c>
      <c r="H125" s="24">
        <v>14561694364</v>
      </c>
      <c r="I125" s="26">
        <f t="shared" ref="I125" si="21">+H125/C125</f>
        <v>0.71484928371207102</v>
      </c>
    </row>
    <row r="126" spans="2:9" ht="18" customHeight="1" x14ac:dyDescent="0.3">
      <c r="B126" s="27" t="s">
        <v>13</v>
      </c>
      <c r="C126" s="28">
        <v>62663239347.919998</v>
      </c>
      <c r="D126" s="28">
        <v>53614636236.989998</v>
      </c>
      <c r="E126" s="29">
        <f t="shared" ref="E126:E127" si="22">+D126/C126</f>
        <v>0.85559949972119731</v>
      </c>
      <c r="F126" s="28">
        <v>23520496676.740002</v>
      </c>
      <c r="G126" s="29">
        <f t="shared" si="20"/>
        <v>0.37534760286089047</v>
      </c>
      <c r="H126" s="28">
        <v>23520496676.740002</v>
      </c>
      <c r="I126" s="30">
        <f>+H126/C126</f>
        <v>0.37534760286089047</v>
      </c>
    </row>
    <row r="127" spans="2:9" ht="18" customHeight="1" x14ac:dyDescent="0.3">
      <c r="B127" s="27" t="s">
        <v>14</v>
      </c>
      <c r="C127" s="28">
        <v>633730950883.03003</v>
      </c>
      <c r="D127" s="28">
        <v>626418038057.22998</v>
      </c>
      <c r="E127" s="29">
        <f t="shared" si="22"/>
        <v>0.98846054020935803</v>
      </c>
      <c r="F127" s="28">
        <v>387845188553.21002</v>
      </c>
      <c r="G127" s="29">
        <f t="shared" si="20"/>
        <v>0.61200291387503336</v>
      </c>
      <c r="H127" s="28">
        <v>373032654374.59003</v>
      </c>
      <c r="I127" s="30">
        <f t="shared" ref="I127:I128" si="23">+H127/C127</f>
        <v>0.58862937632257439</v>
      </c>
    </row>
    <row r="128" spans="2:9" ht="30" customHeight="1" x14ac:dyDescent="0.25">
      <c r="B128" s="35" t="s">
        <v>15</v>
      </c>
      <c r="C128" s="40">
        <v>1436729731.05</v>
      </c>
      <c r="D128" s="40">
        <v>2571952.2599999998</v>
      </c>
      <c r="E128" s="41">
        <f>+D128/C128</f>
        <v>1.7901434100068001E-3</v>
      </c>
      <c r="F128" s="40">
        <v>2571952</v>
      </c>
      <c r="G128" s="41">
        <f t="shared" si="20"/>
        <v>1.790143229040266E-3</v>
      </c>
      <c r="H128" s="40">
        <v>2571952</v>
      </c>
      <c r="I128" s="42">
        <f t="shared" si="23"/>
        <v>1.790143229040266E-3</v>
      </c>
    </row>
    <row r="129" spans="2:9" ht="18" customHeight="1" x14ac:dyDescent="0.25">
      <c r="B129" s="17" t="s">
        <v>10</v>
      </c>
      <c r="C129" s="18">
        <v>317131500000</v>
      </c>
      <c r="D129" s="18">
        <v>92530822533.529999</v>
      </c>
      <c r="E129" s="19">
        <f>+D129/C129</f>
        <v>0.29177430350983741</v>
      </c>
      <c r="F129" s="18">
        <v>13059120868.460001</v>
      </c>
      <c r="G129" s="19">
        <f>+F129/C129</f>
        <v>4.1178882792973895E-2</v>
      </c>
      <c r="H129" s="18">
        <v>12481431687.960001</v>
      </c>
      <c r="I129" s="19">
        <f>+H129/C129</f>
        <v>3.9357275098689345E-2</v>
      </c>
    </row>
    <row r="130" spans="2:9" s="39" customFormat="1" ht="6" customHeight="1" x14ac:dyDescent="0.25">
      <c r="B130" s="36"/>
      <c r="C130" s="37"/>
      <c r="D130" s="37"/>
      <c r="E130" s="38"/>
      <c r="F130" s="37"/>
      <c r="G130" s="38"/>
      <c r="H130" s="37"/>
      <c r="I130" s="38"/>
    </row>
    <row r="131" spans="2:9" ht="18" customHeight="1" x14ac:dyDescent="0.25">
      <c r="B131" s="7" t="s">
        <v>11</v>
      </c>
      <c r="C131" s="8">
        <f>+C124+C129</f>
        <v>1035332719962.0001</v>
      </c>
      <c r="D131" s="8">
        <f>+D124+D129</f>
        <v>787234099606.01001</v>
      </c>
      <c r="E131" s="9">
        <f>+D131/C131</f>
        <v>0.76036822214495825</v>
      </c>
      <c r="F131" s="8">
        <f>+F124+F129</f>
        <v>439069386621.41003</v>
      </c>
      <c r="G131" s="9">
        <f>+F131/C131</f>
        <v>0.42408529949437435</v>
      </c>
      <c r="H131" s="8">
        <f>+H124+H129</f>
        <v>423598849055.29004</v>
      </c>
      <c r="I131" s="9">
        <f>+H131/C131</f>
        <v>0.40914272377177202</v>
      </c>
    </row>
  </sheetData>
  <mergeCells count="7">
    <mergeCell ref="D117:I117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1 G22 E24:G24 G38 G43:G45 E60:G60 G65:G67 E81 G81 G87 G89 E89 E105:G105 G110 E112:G112 E124:H124 G129 G131 E21 E38 G21 E45 E67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2TV4CCKVFCYA-94321226-63</_dlc_DocId>
    <_dlc_DocIdUrl xmlns="81cc8fc0-8d1e-4295-8f37-5d076116407c">
      <Url>https://www.minjusticia.gov.co/ministerio/_layouts/15/DocIdRedir.aspx?ID=2TV4CCKVFCYA-94321226-63</Url>
      <Description>2TV4CCKVFCYA-94321226-63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D97BEA-6B31-4BB4-BA30-AF734A0EC487}"/>
</file>

<file path=customXml/itemProps2.xml><?xml version="1.0" encoding="utf-8"?>
<ds:datastoreItem xmlns:ds="http://schemas.openxmlformats.org/officeDocument/2006/customXml" ds:itemID="{2E2302C0-8FAE-40EC-9522-A4ED42F632E2}"/>
</file>

<file path=customXml/itemProps3.xml><?xml version="1.0" encoding="utf-8"?>
<ds:datastoreItem xmlns:ds="http://schemas.openxmlformats.org/officeDocument/2006/customXml" ds:itemID="{D177E307-16E4-41EA-A4E0-DB49067754C2}"/>
</file>

<file path=customXml/itemProps4.xml><?xml version="1.0" encoding="utf-8"?>
<ds:datastoreItem xmlns:ds="http://schemas.openxmlformats.org/officeDocument/2006/customXml" ds:itemID="{2F7298E4-4187-4CED-AFEB-CBA45492F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Octubre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2019-11-06T14:04:57Z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ef06a700-39c3-4423-a8b5-7e1a860faf56</vt:lpwstr>
  </property>
</Properties>
</file>