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iagrams/data1.xml" ContentType="application/vnd.openxmlformats-officedocument.drawingml.diagramData+xml"/>
  <Override PartName="/xl/drawings/drawing6.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book.xml" ContentType="application/vnd.openxmlformats-officedocument.spreadsheetml.sheet.main+xml"/>
  <Override PartName="/xl/worksheets/sheet10.xml" ContentType="application/vnd.openxmlformats-officedocument.spreadsheetml.worksheet+xml"/>
  <Override PartName="/xl/charts/chart60.xml" ContentType="application/vnd.openxmlformats-officedocument.drawingml.chart+xml"/>
  <Override PartName="/xl/charts/chart59.xml" ContentType="application/vnd.openxmlformats-officedocument.drawingml.chart+xml"/>
  <Override PartName="/xl/charts/chart58.xml" ContentType="application/vnd.openxmlformats-officedocument.drawingml.chart+xml"/>
  <Override PartName="/xl/charts/chart57.xml" ContentType="application/vnd.openxmlformats-officedocument.drawingml.chart+xml"/>
  <Override PartName="/xl/drawings/drawing10.xml" ContentType="application/vnd.openxmlformats-officedocument.drawing+xml"/>
  <Override PartName="/xl/charts/chart56.xml" ContentType="application/vnd.openxmlformats-officedocument.drawingml.chart+xml"/>
  <Override PartName="/xl/charts/chart55.xml" ContentType="application/vnd.openxmlformats-officedocument.drawingml.chart+xml"/>
  <Override PartName="/xl/drawings/drawing11.xml" ContentType="application/vnd.openxmlformats-officedocument.drawing+xml"/>
  <Override PartName="/xl/charts/chart61.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charts/chart65.xml" ContentType="application/vnd.openxmlformats-officedocument.drawingml.chart+xml"/>
  <Override PartName="/xl/drawings/drawing13.xml" ContentType="application/vnd.openxmlformats-officedocument.drawing+xml"/>
  <Override PartName="/xl/charts/chart64.xml" ContentType="application/vnd.openxmlformats-officedocument.drawingml.chart+xml"/>
  <Override PartName="/xl/charts/chart63.xml" ContentType="application/vnd.openxmlformats-officedocument.drawingml.chart+xml"/>
  <Override PartName="/xl/charts/chart62.xml" ContentType="application/vnd.openxmlformats-officedocument.drawingml.chart+xml"/>
  <Override PartName="/xl/charts/chart54.xml" ContentType="application/vnd.openxmlformats-officedocument.drawingml.chart+xml"/>
  <Override PartName="/xl/charts/chart53.xml" ContentType="application/vnd.openxmlformats-officedocument.drawingml.chart+xml"/>
  <Override PartName="/xl/charts/chart52.xml" ContentType="application/vnd.openxmlformats-officedocument.drawingml.chart+xml"/>
  <Override PartName="/xl/charts/chart43.xml" ContentType="application/vnd.openxmlformats-officedocument.drawingml.chart+xml"/>
  <Override PartName="/xl/drawings/drawing8.xml" ContentType="application/vnd.openxmlformats-officedocument.drawing+xml"/>
  <Override PartName="/xl/charts/chart42.xml" ContentType="application/vnd.openxmlformats-officedocument.drawingml.chart+xml"/>
  <Override PartName="/xl/worksheets/sheet1.xml" ContentType="application/vnd.openxmlformats-officedocument.spreadsheetml.worksheet+xml"/>
  <Override PartName="/xl/charts/chart40.xml" ContentType="application/vnd.openxmlformats-officedocument.drawingml.chart+xml"/>
  <Override PartName="/xl/charts/chart39.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51.xml" ContentType="application/vnd.openxmlformats-officedocument.drawingml.chart+xml"/>
  <Override PartName="/xl/charts/chart50.xml" ContentType="application/vnd.openxmlformats-officedocument.drawingml.chart+xml"/>
  <Override PartName="/xl/charts/chart49.xml" ContentType="application/vnd.openxmlformats-officedocument.drawingml.chart+xml"/>
  <Override PartName="/xl/drawings/drawing9.xml" ContentType="application/vnd.openxmlformats-officedocument.drawing+xml"/>
  <Override PartName="/xl/charts/chart48.xml" ContentType="application/vnd.openxmlformats-officedocument.drawingml.chart+xml"/>
  <Override PartName="/xl/charts/chart47.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7.xml" ContentType="application/vnd.openxmlformats-officedocument.drawing+xml"/>
  <Override PartName="/xl/charts/chart41.xml" ContentType="application/vnd.openxmlformats-officedocument.drawingml.chart+xml"/>
  <Override PartName="/xl/charts/chart38.xml" ContentType="application/vnd.openxmlformats-officedocument.drawingml.chart+xml"/>
  <Override PartName="/xl/charts/chart1.xml" ContentType="application/vnd.openxmlformats-officedocument.drawingml.chart+xml"/>
  <Override PartName="/xl/drawings/drawing3.xml" ContentType="application/vnd.openxmlformats-officedocument.drawing+xml"/>
  <Override PartName="/xl/pivotTables/pivotTable5.xml" ContentType="application/vnd.openxmlformats-officedocument.spreadsheetml.pivotTable+xml"/>
  <Override PartName="/xl/pivotTables/pivotTable4.xml" ContentType="application/vnd.openxmlformats-officedocument.spreadsheetml.pivotTable+xml"/>
  <Override PartName="/xl/pivotTables/pivotTable3.xml" ContentType="application/vnd.openxmlformats-officedocument.spreadsheetml.pivotTable+xml"/>
  <Override PartName="/xl/pivotTables/pivotTable2.xml" ContentType="application/vnd.openxmlformats-officedocument.spreadsheetml.pivotTable+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4.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diagrams/drawing1.xml" ContentType="application/vnd.ms-office.drawingml.diagramDrawing+xml"/>
  <Override PartName="/xl/diagrams/colors1.xml" ContentType="application/vnd.openxmlformats-officedocument.drawingml.diagramColors+xml"/>
  <Override PartName="/xl/diagrams/quickStyle1.xml" ContentType="application/vnd.openxmlformats-officedocument.drawingml.diagramStyle+xml"/>
  <Override PartName="/xl/diagrams/layout1.xml" ContentType="application/vnd.openxmlformats-officedocument.drawingml.diagramLayout+xml"/>
  <Override PartName="/xl/charts/chart10.xml" ContentType="application/vnd.openxmlformats-officedocument.drawingml.chart+xml"/>
  <Override PartName="/xl/charts/chart5.xml" ContentType="application/vnd.openxmlformats-officedocument.drawingml.chart+xml"/>
  <Override PartName="/xl/charts/chart12.xml" ContentType="application/vnd.openxmlformats-officedocument.drawingml.chart+xml"/>
  <Override PartName="/xl/charts/chart27.xml" ContentType="application/vnd.openxmlformats-officedocument.drawingml.chart+xml"/>
  <Override PartName="/xl/charts/chart26.xml" ContentType="application/vnd.openxmlformats-officedocument.drawingml.chart+xml"/>
  <Override PartName="/xl/charts/chart25.xml" ContentType="application/vnd.openxmlformats-officedocument.drawingml.chart+xml"/>
  <Override PartName="/xl/charts/chart24.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21.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7.xml" ContentType="application/vnd.openxmlformats-officedocument.drawingml.chart+xml"/>
  <Override PartName="/xl/charts/chart36.xml" ContentType="application/vnd.openxmlformats-officedocument.drawingml.chart+xml"/>
  <Override PartName="/xl/charts/chart35.xml" ContentType="application/vnd.openxmlformats-officedocument.drawingml.chart+xml"/>
  <Override PartName="/xl/charts/chart34.xml" ContentType="application/vnd.openxmlformats-officedocument.drawingml.chart+xml"/>
  <Override PartName="/xl/charts/chart33.xml" ContentType="application/vnd.openxmlformats-officedocument.drawingml.chart+xml"/>
  <Override PartName="/xl/charts/chart32.xml" ContentType="application/vnd.openxmlformats-officedocument.drawingml.chart+xml"/>
  <Override PartName="/xl/charts/chart31.xml" ContentType="application/vnd.openxmlformats-officedocument.drawingml.chart+xml"/>
  <Override PartName="/xl/worksheets/sheet7.xml" ContentType="application/vnd.openxmlformats-officedocument.spreadsheetml.worksheet+xml"/>
  <Override PartName="/xl/charts/chart23.xml" ContentType="application/vnd.openxmlformats-officedocument.drawingml.chart+xml"/>
  <Override PartName="/xl/charts/chart16.xml" ContentType="application/vnd.openxmlformats-officedocument.drawingml.chart+xml"/>
  <Override PartName="/xl/charts/chart19.xml" ContentType="application/vnd.openxmlformats-officedocument.drawingml.chart+xml"/>
  <Override PartName="/xl/charts/chart17.xml" ContentType="application/vnd.openxmlformats-officedocument.drawingml.chart+xml"/>
  <Override PartName="/xl/charts/chart15.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3.xml" ContentType="application/vnd.openxmlformats-officedocument.drawingml.chart+xml"/>
  <Override PartName="/xl/charts/chart20.xml" ContentType="application/vnd.openxmlformats-officedocument.drawingml.chart+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William Badillo\Desktop\"/>
    </mc:Choice>
  </mc:AlternateContent>
  <workbookProtection workbookAlgorithmName="SHA-512" workbookHashValue="2pFKHXZ00rL4DpqlH+LEybqQfKOl0gxCLHuY7+kFnUer1WjRacMSFMels9vyh3gTS+b4zTpjQyVuTUoxCNgz8Q==" workbookSaltValue="3tJgl+ce6/VyPXx2TU78yw==" workbookSpinCount="100000" lockStructure="1"/>
  <bookViews>
    <workbookView xWindow="0" yWindow="0" windowWidth="12276" windowHeight="5028" tabRatio="815" firstSheet="1" activeTab="5"/>
  </bookViews>
  <sheets>
    <sheet name="Inicio" sheetId="2" r:id="rId1"/>
    <sheet name="INTRODUCCIÓN SIG" sheetId="39" r:id="rId2"/>
    <sheet name="Tablas" sheetId="64" r:id="rId3"/>
    <sheet name="Indicadores 31 dic" sheetId="63" state="hidden" r:id="rId4"/>
    <sheet name="SIG" sheetId="33" r:id="rId5"/>
    <sheet name="SIG (2)" sheetId="3" r:id="rId6"/>
    <sheet name="SIG (5)" sheetId="45" r:id="rId7"/>
    <sheet name="SIG (6)" sheetId="43" r:id="rId8"/>
    <sheet name="SIG (7)" sheetId="44" r:id="rId9"/>
    <sheet name="SIG (8)" sheetId="52" r:id="rId10"/>
    <sheet name="Aplicación" sheetId="34" r:id="rId11"/>
    <sheet name="G Humana" sheetId="36" r:id="rId12"/>
  </sheets>
  <definedNames>
    <definedName name="APLICACIÓN_DE_POLÍTICAS_Y_O_NORMAS">#REF!</definedName>
    <definedName name="CATORCE">#REF!</definedName>
    <definedName name="CINCO">#REF!</definedName>
    <definedName name="CUATRO">#REF!</definedName>
    <definedName name="DIESINUEVE">#REF!</definedName>
    <definedName name="DIESIOCHO">#REF!</definedName>
    <definedName name="DIESISEIS">#REF!</definedName>
    <definedName name="DIEZ">#REF!</definedName>
    <definedName name="DIRECCIONAMIENTO_Y_PLANEACIÓN_INSTITUCIONAL">#REF!</definedName>
    <definedName name="DOCE">#REF!</definedName>
    <definedName name="DOS">#REF!</definedName>
    <definedName name="GESTIÓN_ADMINISTRATIVA">#REF!</definedName>
    <definedName name="GESTIÓN_DEL_TALENTO_HUMANO">#REF!</definedName>
    <definedName name="GESTIÓN_JURÍDICA">#REF!</definedName>
    <definedName name="INDICADOR">#REF!</definedName>
    <definedName name="NUEVE">#REF!</definedName>
    <definedName name="OCHO">#REF!</definedName>
    <definedName name="PROCESOS">#REF!</definedName>
    <definedName name="QUINCE">#REF!</definedName>
    <definedName name="SIETE">#REF!</definedName>
    <definedName name="TRECE">#REF!</definedName>
    <definedName name="TRES">#REF!</definedName>
    <definedName name="UNO">#REF!</definedName>
    <definedName name="VEINTE">#REF!</definedName>
    <definedName name="VEINTICUATRO">#REF!</definedName>
    <definedName name="VEINTISEIS">#REF!</definedName>
    <definedName name="VEINTITRES">#REF!</definedName>
    <definedName name="VEINTIUNO">#REF!</definedName>
  </definedNames>
  <calcPr calcId="152511"/>
  <pivotCaches>
    <pivotCache cacheId="0" r:id="rId13"/>
  </pivotCaches>
</workbook>
</file>

<file path=xl/calcChain.xml><?xml version="1.0" encoding="utf-8"?>
<calcChain xmlns="http://schemas.openxmlformats.org/spreadsheetml/2006/main">
  <c r="G6" i="34" l="1"/>
  <c r="N11" i="36"/>
  <c r="Q11" i="36"/>
  <c r="K11" i="36"/>
  <c r="Q11" i="34"/>
  <c r="N11" i="34"/>
  <c r="K11" i="34"/>
  <c r="K80" i="3"/>
  <c r="N80" i="3"/>
  <c r="N68" i="3"/>
  <c r="K68" i="3"/>
  <c r="H68" i="3"/>
  <c r="N57" i="3"/>
  <c r="K57" i="3"/>
  <c r="N46" i="3"/>
  <c r="K46" i="3"/>
  <c r="N34" i="3"/>
  <c r="K34" i="3"/>
  <c r="N23" i="3"/>
  <c r="K23" i="3"/>
  <c r="N11" i="3"/>
  <c r="K11" i="3"/>
  <c r="G75" i="33"/>
  <c r="G46" i="33"/>
  <c r="G23" i="33"/>
  <c r="G6" i="33"/>
  <c r="Q14" i="63" l="1"/>
  <c r="R17" i="63"/>
  <c r="N11" i="43" l="1"/>
  <c r="N11" i="44"/>
  <c r="K33" i="44"/>
  <c r="K11" i="52"/>
  <c r="K22" i="43"/>
  <c r="K22" i="44"/>
  <c r="N33" i="44"/>
  <c r="N11" i="52"/>
  <c r="N22" i="43"/>
  <c r="N22" i="44"/>
  <c r="K11" i="45"/>
  <c r="K11" i="43"/>
  <c r="K11" i="44"/>
  <c r="H33" i="44"/>
  <c r="N11" i="45"/>
  <c r="R77" i="63"/>
  <c r="G6" i="45" l="1"/>
  <c r="R41" i="63"/>
  <c r="X23" i="63" l="1"/>
  <c r="AG23" i="63"/>
  <c r="AF22" i="63"/>
  <c r="AD21" i="63"/>
  <c r="Y21" i="63"/>
  <c r="R22" i="63"/>
  <c r="T25" i="63" s="1"/>
  <c r="R30" i="63" l="1"/>
  <c r="R20" i="63"/>
  <c r="R35" i="63"/>
  <c r="R64" i="63"/>
  <c r="R57" i="63"/>
  <c r="R38" i="63"/>
  <c r="R44" i="63"/>
  <c r="U21" i="63" l="1"/>
  <c r="R49" i="63"/>
  <c r="R6" i="63"/>
  <c r="R11" i="63"/>
  <c r="W74" i="63" l="1"/>
  <c r="T66" i="63"/>
  <c r="U7" i="52" l="1"/>
  <c r="V10" i="52" s="1"/>
  <c r="G6" i="52"/>
  <c r="Q7" i="52" s="1"/>
  <c r="Q10" i="52" s="1"/>
  <c r="U3" i="52"/>
  <c r="U6" i="52" s="1"/>
  <c r="U10" i="52" l="1"/>
  <c r="V6" i="52"/>
  <c r="R10" i="52"/>
  <c r="Q5" i="45" l="1"/>
  <c r="X5" i="45"/>
  <c r="Y8" i="45" s="1"/>
  <c r="U5" i="45"/>
  <c r="U8" i="45" s="1"/>
  <c r="G11" i="44"/>
  <c r="Q7" i="44" s="1"/>
  <c r="U23" i="44"/>
  <c r="X18" i="44"/>
  <c r="X21" i="44" s="1"/>
  <c r="U18" i="44"/>
  <c r="V21" i="44" s="1"/>
  <c r="X14" i="44"/>
  <c r="Y17" i="44" s="1"/>
  <c r="U14" i="44"/>
  <c r="U17" i="44" s="1"/>
  <c r="X5" i="44"/>
  <c r="Y8" i="44" s="1"/>
  <c r="U5" i="44"/>
  <c r="V8" i="44" s="1"/>
  <c r="U16" i="43"/>
  <c r="U19" i="43" s="1"/>
  <c r="X5" i="43"/>
  <c r="Y8" i="43" s="1"/>
  <c r="U5" i="43"/>
  <c r="V8" i="43" s="1"/>
  <c r="X17" i="44" l="1"/>
  <c r="U21" i="44"/>
  <c r="U8" i="44"/>
  <c r="V8" i="45"/>
  <c r="V17" i="44"/>
  <c r="V19" i="43"/>
  <c r="X8" i="43"/>
  <c r="R8" i="45"/>
  <c r="Q8" i="45"/>
  <c r="X8" i="45"/>
  <c r="R10" i="44"/>
  <c r="Q10" i="44"/>
  <c r="V26" i="44"/>
  <c r="U26" i="44"/>
  <c r="X8" i="44"/>
  <c r="Y21" i="44"/>
  <c r="U8" i="43"/>
  <c r="X7" i="36" l="1"/>
  <c r="X10" i="36" s="1"/>
  <c r="G6" i="36"/>
  <c r="T7" i="36" s="1"/>
  <c r="AA3" i="36"/>
  <c r="AB6" i="36" s="1"/>
  <c r="X3" i="36"/>
  <c r="X6" i="36" s="1"/>
  <c r="U10" i="36" l="1"/>
  <c r="T10" i="36"/>
  <c r="AA6" i="36"/>
  <c r="Y6" i="36"/>
  <c r="Y10" i="36"/>
  <c r="AA3" i="34" l="1"/>
  <c r="AB6" i="34" s="1"/>
  <c r="X7" i="34"/>
  <c r="Y10" i="34" s="1"/>
  <c r="X3" i="34"/>
  <c r="Y6" i="34" s="1"/>
  <c r="T7" i="34" l="1"/>
  <c r="U10" i="34" s="1"/>
  <c r="G11" i="43"/>
  <c r="AA6" i="34"/>
  <c r="X10" i="34"/>
  <c r="X6" i="34"/>
  <c r="Y77" i="33"/>
  <c r="X74" i="33"/>
  <c r="X77" i="33" s="1"/>
  <c r="U74" i="33"/>
  <c r="V77" i="33" s="1"/>
  <c r="U58" i="33"/>
  <c r="V61" i="33" s="1"/>
  <c r="X53" i="33"/>
  <c r="X56" i="33" s="1"/>
  <c r="U53" i="33"/>
  <c r="U56" i="33" s="1"/>
  <c r="X52" i="33"/>
  <c r="X49" i="33"/>
  <c r="Y52" i="33" s="1"/>
  <c r="U49" i="33"/>
  <c r="U52" i="33" s="1"/>
  <c r="U43" i="33"/>
  <c r="X40" i="33"/>
  <c r="Y43" i="33" s="1"/>
  <c r="U40" i="33"/>
  <c r="V43" i="33" s="1"/>
  <c r="X28" i="33"/>
  <c r="Y31" i="33" s="1"/>
  <c r="U28" i="33"/>
  <c r="U31" i="33" s="1"/>
  <c r="X17" i="33"/>
  <c r="X20" i="33" s="1"/>
  <c r="U17" i="33"/>
  <c r="V20" i="33" s="1"/>
  <c r="U7" i="33"/>
  <c r="V10" i="33" s="1"/>
  <c r="V6" i="33"/>
  <c r="U3" i="33"/>
  <c r="U6" i="33" s="1"/>
  <c r="U20" i="33" l="1"/>
  <c r="X31" i="33"/>
  <c r="U10" i="33"/>
  <c r="V56" i="33"/>
  <c r="T10" i="34"/>
  <c r="X16" i="43"/>
  <c r="Q9" i="43"/>
  <c r="V52" i="33"/>
  <c r="V31" i="33"/>
  <c r="Y20" i="33"/>
  <c r="U61" i="33"/>
  <c r="U77" i="33"/>
  <c r="X43" i="33"/>
  <c r="Y56" i="33"/>
  <c r="G75" i="3"/>
  <c r="Q74" i="33" s="1"/>
  <c r="R77" i="33" s="1"/>
  <c r="G46" i="3"/>
  <c r="Q42" i="33" s="1"/>
  <c r="Q45" i="33" s="1"/>
  <c r="G23" i="3"/>
  <c r="Q21" i="33" s="1"/>
  <c r="Q24" i="33" s="1"/>
  <c r="G6" i="3"/>
  <c r="Q7" i="33" s="1"/>
  <c r="Q10" i="33" s="1"/>
  <c r="R10" i="33" l="1"/>
  <c r="R12" i="43"/>
  <c r="Q12" i="43"/>
  <c r="Y19" i="43"/>
  <c r="X19" i="43"/>
  <c r="R45" i="33"/>
  <c r="Q77" i="33"/>
  <c r="R24" i="33"/>
  <c r="X74" i="3" l="1"/>
  <c r="Y77" i="3" s="1"/>
  <c r="U74" i="3"/>
  <c r="V77" i="3" s="1"/>
  <c r="Q74" i="3"/>
  <c r="R77" i="3" s="1"/>
  <c r="U58" i="3"/>
  <c r="V61" i="3" s="1"/>
  <c r="X53" i="3"/>
  <c r="Y56" i="3" s="1"/>
  <c r="U53" i="3"/>
  <c r="V56" i="3" s="1"/>
  <c r="Q42" i="3"/>
  <c r="R45" i="3" s="1"/>
  <c r="X77" i="3" l="1"/>
  <c r="U77" i="3"/>
  <c r="Q77" i="3"/>
  <c r="U61" i="3"/>
  <c r="Q45" i="3"/>
  <c r="X56" i="3"/>
  <c r="U56" i="3"/>
  <c r="X49" i="3"/>
  <c r="Y52" i="3" s="1"/>
  <c r="U49" i="3"/>
  <c r="V52" i="3" s="1"/>
  <c r="X40" i="3"/>
  <c r="Y43" i="3" s="1"/>
  <c r="U40" i="3"/>
  <c r="V43" i="3" s="1"/>
  <c r="Q21" i="3"/>
  <c r="R24" i="3" s="1"/>
  <c r="U28" i="3"/>
  <c r="V31" i="3" s="1"/>
  <c r="X28" i="3"/>
  <c r="Y31" i="3" s="1"/>
  <c r="X17" i="3"/>
  <c r="Y20" i="3" s="1"/>
  <c r="U17" i="3"/>
  <c r="V20" i="3" s="1"/>
  <c r="X52" i="3" l="1"/>
  <c r="U52" i="3"/>
  <c r="X43" i="3"/>
  <c r="U43" i="3"/>
  <c r="Q24" i="3"/>
  <c r="U31" i="3"/>
  <c r="X31" i="3"/>
  <c r="X20" i="3"/>
  <c r="U20" i="3"/>
  <c r="U3" i="3"/>
  <c r="V6" i="3" s="1"/>
  <c r="U7" i="3"/>
  <c r="V10" i="3" s="1"/>
  <c r="Q7" i="3"/>
  <c r="Q10" i="3" s="1"/>
  <c r="U6" i="3" l="1"/>
  <c r="U10" i="3"/>
  <c r="R10" i="3"/>
</calcChain>
</file>

<file path=xl/sharedStrings.xml><?xml version="1.0" encoding="utf-8"?>
<sst xmlns="http://schemas.openxmlformats.org/spreadsheetml/2006/main" count="1162" uniqueCount="433">
  <si>
    <t>Cuadro de Mando Integral</t>
  </si>
  <si>
    <t>OFICINA ASESORA DE PLANEACIÓN</t>
  </si>
  <si>
    <t>Grados</t>
  </si>
  <si>
    <t xml:space="preserve">Puntos </t>
  </si>
  <si>
    <t>x</t>
  </si>
  <si>
    <t>y</t>
  </si>
  <si>
    <t>PROCESOS ESTRATÉGICOS</t>
  </si>
  <si>
    <t>Resultado del Indicador</t>
  </si>
  <si>
    <t>PROCESOS MISIONALES</t>
  </si>
  <si>
    <t>DIRECCIONAMIENTO Y PLANEACIÓN INSTITUCIONAL</t>
  </si>
  <si>
    <t>GESTIÓN DE LA INFORMACIÓN</t>
  </si>
  <si>
    <t>Resultado del Indicador Ponderado</t>
  </si>
  <si>
    <t>FORMULACIÓN Y ADOPCIÓN DE POLÍTICAS</t>
  </si>
  <si>
    <t>DISEÑO DE NORMAS</t>
  </si>
  <si>
    <t>APLICACIÓN DE POLÍTICAS Y/O NORMAS</t>
  </si>
  <si>
    <t>INSPECCIÓN, CONTROL Y VIGILANCIA</t>
  </si>
  <si>
    <t>PROCESOS DE APOYO</t>
  </si>
  <si>
    <t>GESTIÓN ADMINISTRATIVA</t>
  </si>
  <si>
    <t>GESTIÓN FINANCIERA</t>
  </si>
  <si>
    <t>GESTIÓN DE RECURSOS INFORMÁTICOS</t>
  </si>
  <si>
    <t>GESTIÓN DOCUMENTAL</t>
  </si>
  <si>
    <t>GESTIÓN DEL TALENTO HUMANO</t>
  </si>
  <si>
    <t>GESTIÓN CONTRACTUAL</t>
  </si>
  <si>
    <t>GESTIÓN JURÍDICA</t>
  </si>
  <si>
    <t>PROCESOS DE EVALUACIÓN</t>
  </si>
  <si>
    <t>SEGUIMIENTO Y EVALUACIÓN</t>
  </si>
  <si>
    <t>MEJORAMIENTO CONTINUO</t>
  </si>
  <si>
    <t>Propiciar una Justicia eficaz y eficiente en el marco de una atención integral</t>
  </si>
  <si>
    <t>Garantizar la debida inscripción del derecho a la propiedad y la información inmobiliaria en Colombia</t>
  </si>
  <si>
    <t>Gerencia efectiva y desarrollo institucional</t>
  </si>
  <si>
    <r>
      <rPr>
        <sz val="36"/>
        <color theme="1"/>
        <rFont val="Britannic Bold"/>
        <family val="2"/>
      </rPr>
      <t>S</t>
    </r>
    <r>
      <rPr>
        <sz val="26"/>
        <color theme="1"/>
        <rFont val="Britannic Bold"/>
        <family val="2"/>
      </rPr>
      <t xml:space="preserve">ISTEMA </t>
    </r>
    <r>
      <rPr>
        <sz val="36"/>
        <color theme="1"/>
        <rFont val="Britannic Bold"/>
        <family val="2"/>
      </rPr>
      <t>I</t>
    </r>
    <r>
      <rPr>
        <sz val="26"/>
        <color theme="1"/>
        <rFont val="Britannic Bold"/>
        <family val="2"/>
      </rPr>
      <t xml:space="preserve">NTEGRADO DE </t>
    </r>
    <r>
      <rPr>
        <sz val="36"/>
        <color theme="1"/>
        <rFont val="Britannic Bold"/>
        <family val="2"/>
      </rPr>
      <t>G</t>
    </r>
    <r>
      <rPr>
        <sz val="26"/>
        <color theme="1"/>
        <rFont val="Britannic Bold"/>
        <family val="2"/>
      </rPr>
      <t xml:space="preserve">ESTIÓN - </t>
    </r>
    <r>
      <rPr>
        <sz val="36"/>
        <color theme="1"/>
        <rFont val="Britannic Bold"/>
        <family val="2"/>
      </rPr>
      <t>SIG</t>
    </r>
  </si>
  <si>
    <t>Mensual</t>
  </si>
  <si>
    <t>Semestral</t>
  </si>
  <si>
    <t>Trimestral</t>
  </si>
  <si>
    <t>Anual</t>
  </si>
  <si>
    <t>NO</t>
  </si>
  <si>
    <t>Trámites de repatriación</t>
  </si>
  <si>
    <t>Requerimientos en materia de cooperación judicial de autoridades Nacionales y Extranjeras</t>
  </si>
  <si>
    <t>Entregas efectivas en extradición</t>
  </si>
  <si>
    <t>Herramienta creada</t>
  </si>
  <si>
    <t>Atención de demandas contra el MJD</t>
  </si>
  <si>
    <t>Gestión Contractual</t>
  </si>
  <si>
    <t>Gestión de bienes</t>
  </si>
  <si>
    <t>Levantamiento de inventarios individuales</t>
  </si>
  <si>
    <t>Hojas de vida parque automotor actualizadas</t>
  </si>
  <si>
    <t>Gestión documental</t>
  </si>
  <si>
    <t>Registro de correspondencia recibida</t>
  </si>
  <si>
    <t>Expedición de Certificados de Disponibilidad Presupuestal</t>
  </si>
  <si>
    <t>Expedición de Registros Presupuestales</t>
  </si>
  <si>
    <t>Modificaciones presupuestales</t>
  </si>
  <si>
    <t>Pagos de compromisos</t>
  </si>
  <si>
    <t>Plan Institucional de Capacitación (PIC) elaborado y aprobado</t>
  </si>
  <si>
    <t>Programa de Bienestar Social e Incentivos elaborado y aprobado</t>
  </si>
  <si>
    <t>Plan del Sistema de Gestión de la Seguridad y Salud en el Trabajo elaborado y aprobado</t>
  </si>
  <si>
    <t>Plan Institucional de Capacitación (PIC) ejecutado</t>
  </si>
  <si>
    <t>Cobertura Plan Institucional de Capacitación (PIC) ejecutado</t>
  </si>
  <si>
    <t>Programa de Bienestar Social e Incentivos ejecutado</t>
  </si>
  <si>
    <t>Cobertura Programa de Bienestar Social e Incentivos ejecutado</t>
  </si>
  <si>
    <t>Plan del Sistema de Gestión de la Seguridad y Salud en el Trabajo ejecutado</t>
  </si>
  <si>
    <t>Cobertura Plan del Sistema de Gestión de la Seguridad y Salud en el Trabajo ejecutado</t>
  </si>
  <si>
    <t>Comisiones de servicios tramitadas</t>
  </si>
  <si>
    <t>Porcentaje de solicitudes de primas técnicas tramitadas</t>
  </si>
  <si>
    <t>Evaluaciones de desempeño ordinarias consolidadas</t>
  </si>
  <si>
    <t>proceso: APLICACIÓN DE POLÍTICAS Y/O NORMAS</t>
  </si>
  <si>
    <t>subproceso:  ACCESO A LA JUSTICIA</t>
  </si>
  <si>
    <t>subproceso:  ASUNTOS INTERNACIONALES</t>
  </si>
  <si>
    <t>subproceso:  ESTRATEGIA Y ANÁLISIS</t>
  </si>
  <si>
    <t>proceso:  GESTIÓN DEL TALENTO HUMANO</t>
  </si>
  <si>
    <t>subproceso:  ADMINISTRACIÓN DEL TALENTO HUMANO</t>
  </si>
  <si>
    <t>subproceso:  DESARROLLO DEL TALENTO HUMANO</t>
  </si>
  <si>
    <t>subproceso:  GESTIÓN DE ASUNTOS DISCIPLINARIOS</t>
  </si>
  <si>
    <t>Incluyen procesos relativos al establecimiento de políticas y estrategias, fijación de objetivos, provisión de comunicación, aseguramiento de la disponibilidad de recursos necesarios y revisiones por la dirección.</t>
  </si>
  <si>
    <t>Incluyen todos los procesos que proporcionan el resultado previsto por la entidad en el cumplimiento de su objeto social o razón de ser.</t>
  </si>
  <si>
    <t>Incluyen todos aquellos procesos para la provisión de los recursos que son necesarios en los procesos estratégicos, misionales y de evaluación.</t>
  </si>
  <si>
    <t xml:space="preserve">Incluyen aquellos procesos necesarios para medir y recopilar datos destinados a realizar el análisis del desempeño y la mejora de la eficacia y la eficiencia. </t>
  </si>
  <si>
    <t>PARA CONSULTAR EL TEMA DESEADO, HACER CLICK SOBRE LAS FLECHAS</t>
  </si>
  <si>
    <t>Resultado del Indicador PROMEDIO</t>
  </si>
  <si>
    <t>INDICADOR POR PROCESO</t>
  </si>
  <si>
    <t>INDICADOR POR SUBPROCESO</t>
  </si>
  <si>
    <t>MATRIZ DE INDICADORES VIGENTES CON CORTE A 30 DE SEPTIEMBRE</t>
  </si>
  <si>
    <t>PROCESO</t>
  </si>
  <si>
    <t>SUBPROCESO</t>
  </si>
  <si>
    <t xml:space="preserve">N° </t>
  </si>
  <si>
    <t>NOMBRE DEL NDICADOR</t>
  </si>
  <si>
    <t>OBJETIVO DEL INDICADOR</t>
  </si>
  <si>
    <t>entrega de indicadores</t>
  </si>
  <si>
    <t>Tipo de Indicador</t>
  </si>
  <si>
    <t>Frecuencia de medición del indicador</t>
  </si>
  <si>
    <t>Análisis y conclusiones</t>
  </si>
  <si>
    <t>Fuente de datos</t>
  </si>
  <si>
    <t>Resulta incial del indicador</t>
  </si>
  <si>
    <t>Meta</t>
  </si>
  <si>
    <t>Resultado del Indicador con respecto a la meta</t>
  </si>
  <si>
    <t>Objetivo Estratégico Asociado</t>
  </si>
  <si>
    <t>Diseñar, coordinar e implementar políticas, planes, programas y proyectos de justicia transicional propiciando la participación de los distintos sectores sociales y con enfoque diferencial</t>
  </si>
  <si>
    <t>Direccionamiento y planeación institucional</t>
  </si>
  <si>
    <t>No aplica</t>
  </si>
  <si>
    <t>Proyectos de inversión revisados y viabilizados</t>
  </si>
  <si>
    <t>Medir el número de proyectos de inversión formulados de acuerdo con la Metodología General Ajustada</t>
  </si>
  <si>
    <t>SI</t>
  </si>
  <si>
    <t>Eficacia</t>
  </si>
  <si>
    <t xml:space="preserve">Durante el primer semestre del año 2013, se realizo el proceso de Actualización con cadena de valor (2014 en adelante) - Para la programación del Presupuesto, mediante el cual el grupo  de proyectos de inversión de la Oficina Asesora de Planeación del Ministerio de Justicia y del Derecho, en un periodo de aproximadamente dos(2) meses, realizo la revisión de los proyectos enviados vía Sistema Unificado de Inversiones y Finanzas Públicas - SUIFP  por cada una de las dependencias del Minjusticia y del Sector (Superintendencia de Notariado y Registro, Unidad de Servicios Penitenciarios y Carcelarios, Instituto Nacional Penitenciario y Carcelario, Agencia Nacional para la Defensa Juridica del Estado y la Dirección Nacional de Estupefacientes) de dichos proyectos enviados, la Oficina logro realizar la revisión de cuarenta y un (41) proyectos, de un total de sesenta y ocho (68) presentados al Departamento Nacional de Planeación, ello, debido a inconvenientes en el cargue y envio de la información por parte del sector. Logrando que treinta y cinco (35) proyectos quedaran sin previo concepto por parte del DNP. </t>
  </si>
  <si>
    <t>SUIP</t>
  </si>
  <si>
    <t>Diseñar, coordinar e implementar políticas, planes, programas y proyectos para la prevención, persecución del delito y resocialización del delincuente</t>
  </si>
  <si>
    <t>Formulación y seguimiento del Plan Estratégico</t>
  </si>
  <si>
    <t>Medir el grado de cumplimiento de las metas establecidas en el Plan Estratégico</t>
  </si>
  <si>
    <t>El seguimiento del Plan Estratégico con base en el Plan de Acción permite el monitoreo de los indicadores con respecto a las metas establecidas para la vigencia.  En el Plan de Acción, cada indicador tiene una meta anual discriminada por trimestre, cuyo avance se monitorea con la misma periodicidad. Para el seguimiento semestral del indicador “Formulación y seguimiento del Plan Estratégico” se asume un promedio simple de las metas y los resultados de los indicadores que tienen programada meta en el semestre.  Debe señalarse que el Plan de Acción se formula de manera funcional (por dependencia).  Para la calificación del indicador referenciado, el promedio de la variable resultado del indicador se contrasta con el promedio de de la variable meta (entendida como el valor esperado del indicador).</t>
  </si>
  <si>
    <t>Soporte de envío del anteproyecto de presupuesto</t>
  </si>
  <si>
    <t>Diseñar y coordinar las políticas e iniciativas del Estado colombiano para prevenir y controlar la problemáticas de las drogas y actividades relacionadas</t>
  </si>
  <si>
    <t>Formulación y seguimiento del Plan de Desarrollo Administrativo Sectorial</t>
  </si>
  <si>
    <t>Medir Ias mejoras realizadas a las políticas establecidas en el Sistema de Desarrollo Administrativo Sectorial</t>
  </si>
  <si>
    <t>Elaboración y consolidación del Anteproyecto de presupuesto</t>
  </si>
  <si>
    <t>Presentar el anteproyecto de presupuesto de acuerdo con los plazos establecidos por la normatividad vigente</t>
  </si>
  <si>
    <t>El anteproyecto se elaboró según la información entregada por cada una de las entidades que conforman el Sector Justicia y todas las dependencias del Ministerio, por lo cual el anteproyecto consolidado se envió al Ministerio de Hacienda el día 22 de marzo, cumpliendo así lo establecido en el procedimiento.</t>
  </si>
  <si>
    <t>Plan de Acción 2013 del Ministerio de Justicia y del Derecho</t>
  </si>
  <si>
    <t>Trámites Presupuestales</t>
  </si>
  <si>
    <t>Medir el número de trámites presupuestales aprobados por el Ministerio de Hacienda y Crédito Público.</t>
  </si>
  <si>
    <t>Eficiencia</t>
  </si>
  <si>
    <t>La Oficina Asesora de Planeación realizó oportunamente los trámites presupuestales presentados por las dependencias del Ministerio de Justicia y del Derecho.  Con fecha de corte 30 de septiembre de 2013, se efectuaron siete (7) trámites con cargo al presupuesto de funcionamiento y seis (6) correspondientes al presupuesto de inversión.  La gestión en el periodo de referencia se concreta en: siete (7) trámites de vigencias futuras, cuatro (4) de traslado presupuestal, una (1) incorporación presupuestal por donación y un (1) cambio de situación de fondos. Toda la gestión se realizó de acuerdo con los requerimientos del Departamento Nacional de Planeación y el Ministerio de Hacienda y Crédito Público.</t>
  </si>
  <si>
    <t>Archivo Oficina Asesora de Planeación</t>
  </si>
  <si>
    <t>Gestión de la información</t>
  </si>
  <si>
    <t>Oportunidad en la respuesta a los requerimientos de información</t>
  </si>
  <si>
    <t>Medir la gestión en la respuesta a los requerimientos de información de los peticionarios</t>
  </si>
  <si>
    <t>Calidad de la información provista</t>
  </si>
  <si>
    <t>Determinar la calidad de la información dada a los usuarios del MJD</t>
  </si>
  <si>
    <t>Encuestas de satisfacción</t>
  </si>
  <si>
    <t>Accesibilidad de la información</t>
  </si>
  <si>
    <t>Determinar la facilidad de acceso a la información generada al interior del Ministerio y del Sector Justicia</t>
  </si>
  <si>
    <t>Impacto de las noticias que genera el Ministerio</t>
  </si>
  <si>
    <t>Medir el impacto ante los usuarios de la información generada por la Entidad</t>
  </si>
  <si>
    <t>Formulación y adopción de políticas</t>
  </si>
  <si>
    <t>Porcentaje de avance de elaboración de políticas</t>
  </si>
  <si>
    <t>Medir la eficacia de la elaboración de políticas</t>
  </si>
  <si>
    <t>Porcentaje de avance de documentos CONPES</t>
  </si>
  <si>
    <t>Medir la eficacia de la elaboración de proyectos para documentos CONPES</t>
  </si>
  <si>
    <t>Diseño de normas</t>
  </si>
  <si>
    <t>Proyectos de ley y/o acto legislativos en trámite</t>
  </si>
  <si>
    <t>Hacer seguimiento a los proyectos de ley y/o acto legislativo que se encuentran en trámite en el Congreso.</t>
  </si>
  <si>
    <t>Citaciones atendidas al Congreso de la República</t>
  </si>
  <si>
    <t>Atender oportunamente las citaciones del Congreso con el fin de sustentar el proyecto de ley o acto legislativo.</t>
  </si>
  <si>
    <t>Porcentaje de avance de elaboración o revisión o actos administrativos</t>
  </si>
  <si>
    <t>Medir el avance en la elaboración y revisión de los proyectos de actos administrativos generados.</t>
  </si>
  <si>
    <t>Aplicación de políticas y/o normas</t>
  </si>
  <si>
    <t>Asuntos Internacionales</t>
  </si>
  <si>
    <t>Trasladar las personas condenadas a su país de origen con el fin de que terminen de cumplir la pena que le fue impuesta por la autoridad judicial del país trasladante</t>
  </si>
  <si>
    <t>El indicador se viene cumpliendo, sin embargo se aclara que no se ha atendido el total de las solicitudes recibidas en razón a que hubo cambio de administración, por ello la proxima reunión de la  Comisión Intersectorial para el estudio de las solicitudes de repatriación de presos realizará en el mes de octubre.</t>
  </si>
  <si>
    <t>Base de datos</t>
  </si>
  <si>
    <t>Trámite oportuno y en debida forma de las solicitudes de asistencia judicial recibidas.</t>
  </si>
  <si>
    <t>Archivo Físico</t>
  </si>
  <si>
    <t>Llevar un registro efectivo de personas que han sido extraditados por Colombia.</t>
  </si>
  <si>
    <t>Indicador por Demanda.
El indicador fue propuesto por la Presidencia de la República, el cual refleja el número extradiciones efectivas sobre el número de solictudes de extradión aprobadas, se debe tener en cuenta que dentro del tramite de extradición son varias las entidades que intevienen en el, por lo cual los tiempos varian entre cada etapa del tramite, lo cual afecta de forma directa el resulta del indicador.</t>
  </si>
  <si>
    <t>Acceso a la Justicia</t>
  </si>
  <si>
    <t>Autorización para la creación de Centros de Conciliación y/o Arbitraje</t>
  </si>
  <si>
    <t>Medir porcentualmente el trámite de las solicitudes de autorización para la creación de Centros de Conciliación y/o Arbitraje en el periodo determinado</t>
  </si>
  <si>
    <t>Cuadro control del trámite de las solicitudes de autorización para la creación de Centros de Conciliación y/o Arbitraje y/o Entidades Avaladas - SIC - Plan de Acción de la Dirección de MASC</t>
  </si>
  <si>
    <t>Otorgamiento de Aval a Entidades para la formación de Conciliadores en derecho</t>
  </si>
  <si>
    <t>Medir porcentualmente el trámite de las solicitudes de otorgamiento de Aval a Entidades para la formación de Conciliadores en Derecho, en el periodo determinado</t>
  </si>
  <si>
    <t>Cuadro control del trámite de las solicitudes de de otorgamiento de Aval para formar Conciliadores en Mecanismos Alternativos de Solución de Conflictos y en Insolvencia de Persona Natural No Comerciante - SIC - Plan de Acción de la Dirección de MASC</t>
  </si>
  <si>
    <t>Implementación del Programa Nacional de Centros de Convivencia Ciudadana</t>
  </si>
  <si>
    <t>Medir el número de Centros de Convivencia Ciudadana que entran en operación, en el periodo determinado</t>
  </si>
  <si>
    <t>Archivo de seguimiento de los Centros de Convivencia Ciudadana en operación -  - Plan de Acción de la Dirección de MASC</t>
  </si>
  <si>
    <t>Implementación del Programa Nacional de Casas de Justicia</t>
  </si>
  <si>
    <t>Medir el número de Casas de Justicia que entran en operación, en el periodo determinado.</t>
  </si>
  <si>
    <t>Archivo de seguimiento de las Casas de Justicia en operación - Plan de Acción de la Dirección de MASC</t>
  </si>
  <si>
    <t>Implementación de la Conciliación en Equidad</t>
  </si>
  <si>
    <t>Medir porcentualmente el proceso de evaluación de los postulados a Conciliadores en Equidad por municipio, en el periodo determinado.</t>
  </si>
  <si>
    <t>Estadísticas de Conciliación en Equidad</t>
  </si>
  <si>
    <t>Estrategia y Análisis</t>
  </si>
  <si>
    <t>Observatorio de Drogas actuaiizado - ODC Sistema de información rediseñado e implementado</t>
  </si>
  <si>
    <t>Actualizar la infraestructura y componentes técnicos de Observatorio de Drogas de Colombia</t>
  </si>
  <si>
    <t>L actualizar la infraestuctura y componentes técnicos de Observatorio de Drogas de Colombia permiten una aplicación más significativa y eficaz del conocimiento generado</t>
  </si>
  <si>
    <t>Plan estratégico</t>
  </si>
  <si>
    <t>Generación de conocimiento sobre la problemática de las drogas y actividades relacionadas</t>
  </si>
  <si>
    <t>Apoyar las decisiones en materia de política publica basado en evidencia, mediantes estudios e
investigaciones</t>
  </si>
  <si>
    <t>La elaboración de estudios permite generar evidencia técnica y científica suficiente y actualizada para proponer políticas sobre las drogas y actividades relacionadas</t>
  </si>
  <si>
    <t>Entes territoriales asesorados para la gestión de planes departamentales de droga</t>
  </si>
  <si>
    <t>Liderar la formulación e implementación de los planes regionales de drogas y actividades
relacionadas</t>
  </si>
  <si>
    <t>INCOMPLETO</t>
  </si>
  <si>
    <t>Consejos Secciona les de Estupefacientes
coordinados</t>
  </si>
  <si>
    <t>Impulsar el desarrollo departamental de la Política Nacional de Drogas</t>
  </si>
  <si>
    <t>El papel de coordinador del Ministerio lwe debe permitir  contribuir a superar el rezago en el desarrollo de las instancias departamentales responsables de la Política de Drogas  y potenciar el papel de las instancias departamentales en la política contra las drogas y el cumplimiento de los planes de trabajo de los Consejos Seccionales de Estupefacientes</t>
  </si>
  <si>
    <t>Plan de acción</t>
  </si>
  <si>
    <t>Herramienta diseñada para la selección de prácticas demostrativas relacionadas con la ejecución de la olítica de dro as</t>
  </si>
  <si>
    <t>El diseño y aplicación de esta herramienta contribuye a superar la ausencia de voluntad política para adoptar en el nivel regional la politica nacional  y desarrollar  planes locales</t>
  </si>
  <si>
    <t>Diseñar mecanismo para apoyar los proyectos del nivel regional, departamental, municipal, para el desarrollo de la política de drogas</t>
  </si>
  <si>
    <t>El mecanismo de financiación permite posicionar al Ministerio para liderar la formulación de la política una implementación más ordenada y coherente de los planes regionales de drogas y actividades relacionadas</t>
  </si>
  <si>
    <t>Inspección, control y vigilancia</t>
  </si>
  <si>
    <t>Acciones de Inspección, Control y Vigilancia en Centros de Conciliación y/o Entidades Avaladas</t>
  </si>
  <si>
    <t>Medir el porcentaje de acciones de inspección, control y vigilancia efectuadas a centros de Conciliación ylo Arbitraje y a las Entidades Avaladas para formar conciliadores</t>
  </si>
  <si>
    <t xml:space="preserve">ANÁLISIS: Al mes de septiembre del año 2013, se han efectuado cincuenta (53) Acciones de Inspección, Control y Vigilancia (Visitas de inspección) a los Centros de Conciliación y/o Arbitraje y/o Entidades Avaladas que fueron priorizadas, las cuales fueron programadas y realizadas en el segundo trimestre del año 2013, así: 20 en el mes de abril, 25 en el mes de mayo y 8 en el mes de junio. De esta forma y como se puede observar, el cumplimiento del Indicador es de 106%, sobrepasando en un 6% la meta establecida durante la presente vigencia, ya que de las 50 Visitas de inspección programadas, se realizaron 53. El excedente del indicador se debió a la realización de 3 Visitas de inspección adicionales, por solicitud de la Señora Ministra.
CONCLUSIÓN: En cuanto a los resultados obtenidos de las acciones de Inspección, Control y Vigilancia (visitas de inspección) efectuadas, se realizaron cincuenta y dos (52) Requerimientos de Inspección para el debido cumplimiento de la Norma.  </t>
  </si>
  <si>
    <t>Formato planificación de visitas de inspección - Cuadro control de visitas de inspección realizadas a los Centros de Conciliación y/o Arbitraje y/o Entidades Avaladas - Reporte del SIC - Registro del SECIV - Plan de Ación de la Dirección de MASC</t>
  </si>
  <si>
    <t>Porcentaje de Centros de Conciliación y/o Entidades Avaladas vigilados SIC/SECIV</t>
  </si>
  <si>
    <t>Medir el porcentaje de centros de Conciliación y/o Arbitraje y a las  entidades avaladas para formar conciliadores vigilados virtualmente.</t>
  </si>
  <si>
    <t>ANÁLISIS: La realización de la actividad de inspección virtual SIC / SECIV a los  Centros de Conciliación y/o Arbitraje y/o Entidades Avaladas autorizadas, está planeada a realizar durante el último trimestre del año 2013; por lo tanto no se registra avance a 30 de septiembre del año 2013.</t>
  </si>
  <si>
    <t>Reporte del SIC - Registro del SECIV</t>
  </si>
  <si>
    <t>Optimización del trámite de expedición del CCITE para el manejo de sustancias químicas controladas</t>
  </si>
  <si>
    <t>Cuantificar el nivel de trámites de CCITE efectivamente adelantados.</t>
  </si>
  <si>
    <t>Revision fisica a los funcionarios encargasdos de realizar la gestion de los tramites</t>
  </si>
  <si>
    <t>Informes de visitas a establecimientos penitenciarios y carcelarios</t>
  </si>
  <si>
    <t>Medir el grado de informes realizados con relación a las visitas realizadas a establecimientos penitenciarios y carcelarios.</t>
  </si>
  <si>
    <t>A principio de año se realiza un cornograma de visitas a Centros Penitenciarios, en embargo éste debe ser sometido a continuas modificaciones, ya que no habia el personal suficiente para realizar la totalidad de las visitas.</t>
  </si>
  <si>
    <t>Cronograma de visitas  - informes de visitas</t>
  </si>
  <si>
    <t>Porcentaje de centros penitenciarios y carcelarios con diagnósticos elaborados</t>
  </si>
  <si>
    <t>Medir el grado de diagnósticos realizados con relación a las visitas realizadas a establecimientos penitenciarios y carcelarios</t>
  </si>
  <si>
    <t>Cronograma de visitas</t>
  </si>
  <si>
    <t>Gestión administrativa</t>
  </si>
  <si>
    <t>Actualizar y verificar la custodia de los bienes devolutivos por responsable de los mismos.</t>
  </si>
  <si>
    <t>PCT</t>
  </si>
  <si>
    <t>Actualización y mantenimiento del movimiento del almacén del MJD</t>
  </si>
  <si>
    <t>Generar registros contables confiables de acuerdo al movimiento del almacén,</t>
  </si>
  <si>
    <t>Se han generado oportunamente los cierres mensuales y los reportes contables a la fecha.</t>
  </si>
  <si>
    <t>Baja de bienes del inventario del MJD</t>
  </si>
  <si>
    <t>Actualizar los inventarios y generar y depurar los registros contables</t>
  </si>
  <si>
    <t>PCT y Actos Administrativos</t>
  </si>
  <si>
    <t>Servicios administrativos</t>
  </si>
  <si>
    <t>Controlar y verificar el correcto funcionamiento del parque automotor de MJD.</t>
  </si>
  <si>
    <t>Cuentas de Cobro - Autorizaciones y Solicitudes Conductores</t>
  </si>
  <si>
    <t>Mantenimiento de los sistemas del MJD (Ascensores, Aire Acondicionado, Respaldo Eléctrico y Electrobombas)</t>
  </si>
  <si>
    <t>Garantizar la operación de los diferentes sistemas del MJD.</t>
  </si>
  <si>
    <t>De acuerdo con los contratos de mantenimiento preventivo y correctivo vigentes relacionados con este indicador, se puede establecer que el Ministerio de Justicia y del Derecho, se encuentra al día en cuanto a los mantenimientos programados mensualmente y  consagrados en dichos contratos.</t>
  </si>
  <si>
    <t>Reportes de mantenimiento entregados por el tercero</t>
  </si>
  <si>
    <t>Gestión financiera</t>
  </si>
  <si>
    <t>Atender oportunamente los requerimientos solicitados de CDP de manera eficaz.</t>
  </si>
  <si>
    <t xml:space="preserve">De acuerdo al indicador Expedicion de Certificados de Disponibilidad Presupuestal podemos observar que se cumple la meta establecida del 100%, demostrando asi eficacia en el proceso. </t>
  </si>
  <si>
    <t>SIIF</t>
  </si>
  <si>
    <t>Atender oportunamente los requerimientos solicitados de Registros Presupuestales de
manera eficaz.</t>
  </si>
  <si>
    <t>Se puede observar en la grafica y con los datos optenidos, que el numero de RPs solicitados es igual al numero de RPs expedidos cumpliendo asi con la meta del indicador el 100%.</t>
  </si>
  <si>
    <t>Atender oportunamente los requerimientos solicitados de modificaciones presupuestales
de manera eficaz.</t>
  </si>
  <si>
    <t>Podemos observar que hubo una tendencia creciente durante los trimestres corridos en el presente año, podemos concluir que hay una falta de planeacion en el plan de compras por parte de las direcciones del Ministerio de Justicia y del Derecho.</t>
  </si>
  <si>
    <t>Registro, actualización y presentación de los estados financieros del Ministerio de Justicia del Derecho</t>
  </si>
  <si>
    <t>Entregar oportunamente la información de los estados financieros ante la Contaduría General de la Nación</t>
  </si>
  <si>
    <t>El indicador nos muestra que la meta se cumplio al 100%.</t>
  </si>
  <si>
    <t>Realizar el pago oportuno de las obligaciones contraídas por Parte del Ministerio.</t>
  </si>
  <si>
    <t>Se puede establecer que el indicador de pagos de compromisos ha cumplido con el 100%, es decir que todas las cuentas radicadas en tesoreria se le dieron tramite de pago, demostrando una eficiente ejecucion.</t>
  </si>
  <si>
    <t>Gestión de recursos informáticos</t>
  </si>
  <si>
    <t>Disponibilidad de los sistemas críticos</t>
  </si>
  <si>
    <t>Medir los tiempos de disponibilidad de los servidores que soportan los servicios críticos del MJD de TI</t>
  </si>
  <si>
    <t>Se realiza el seguimiento al comportaminento de los servidores del Ministerio, referente a la disponibilidad para el soporte de los servicios críticos, dando como resultado el 100% de disponibilidad para su uso.</t>
  </si>
  <si>
    <t>Software de seguimiento HP Network Node Manager</t>
  </si>
  <si>
    <t>Oportunidad en la atención del soporte requerido</t>
  </si>
  <si>
    <t>Medir el cumplimiento de los acuerdos de nivel de servicio para el soporte al usuario</t>
  </si>
  <si>
    <t>De acuerdo con el comportameinto del indicador, se establece un cumplimiento del 98,7% de cumplimiento de las metas establecidas para el período, logrando el cumplimiento de la meta para los meses de enero y mayo.</t>
  </si>
  <si>
    <t>Aplicativo aranda - Hojas de cálculo</t>
  </si>
  <si>
    <t>Satisfacción de las necesidad de los usuarios</t>
  </si>
  <si>
    <t>Medir la satisfacción de los usuarios frente a los servicios prestados por el procesos Gestión de recursos informáticos</t>
  </si>
  <si>
    <t>Efectividad</t>
  </si>
  <si>
    <t>De acuerdo con el comportamiento del indicador y los datos arrojados a partir de las encuestas a los ususarios, las metas mensuales se han cumplido de acuerdo con lo programado logrando un avance promedio anual del 102%.</t>
  </si>
  <si>
    <t>Aplicativo Aranda - Encuestas en papel</t>
  </si>
  <si>
    <t>Tablas de retención documental actualizadas</t>
  </si>
  <si>
    <t>Medir el grado de actualización de las tablas de retención documental en las diferentes unidades de gestión.</t>
  </si>
  <si>
    <t>Aplicativo SIGOB</t>
  </si>
  <si>
    <t>Conocer el porcentaje de documentos que cumplen con el registro en su recepción.</t>
  </si>
  <si>
    <t>El indicador del proceso fue diseñado para medir el avance de la elaboración de las Tablas de Retención Documental - TRD. Con la aprobación de las TRD de cada una de las dependencias del Ministerio, la medición del proceso será a través del porcentaje de la implementación de las TRD en las dependencias.</t>
  </si>
  <si>
    <t>Actas de reuniones, lista de asistencia, correos electrónicos, comunicaciones internas y documento final</t>
  </si>
  <si>
    <t>Registro de correspondencia externa despachada</t>
  </si>
  <si>
    <t>Conocer el porcentaje de documentos externos que efectivamente son despachados a sus respectivos destinos.</t>
  </si>
  <si>
    <t>Gestión del talento humano</t>
  </si>
  <si>
    <t>Administración del talento humano</t>
  </si>
  <si>
    <t>Atención de requerimientos de información laboral</t>
  </si>
  <si>
    <t>Establecer el grado de cumplimiento en el suministro de certificaciones e información requeridas por los servidores, ex servidores públicos, empresas, entes de control y demás, de manera oportuna, veraz, precisa y efectiva.</t>
  </si>
  <si>
    <t>* Durante el primer trimestre se recibieron y tramitaron 195 solicitudes de información laboral, certifciaciones de tiempos de servicios y otros. Se efectuaron los trámites pertinentes a las diferentes novedades  de planta  de personal (Ingresos, retiros, encargos, comisiones, etc.,)   y otros fines relacionados con la administración de personal.  
* Durante el segundo trimestre se recibieron y tramitaron 368 solicitudes de información laboral.
*  Durante el tercer trimestre se tramitaron 321 solicitudes información laboral.</t>
  </si>
  <si>
    <t>Base de datos con ingresos de personal</t>
  </si>
  <si>
    <t>Trámite de la vinculación de los funcionarios</t>
  </si>
  <si>
    <t>Establecer el grado de cumplimiento en la vinculación de funcionarios</t>
  </si>
  <si>
    <t>Establecer el grado de reconocimiento de primas técnicas tramitadas en relación a las solicitudes radicadas.</t>
  </si>
  <si>
    <t>Base de datos solicitud de primas tecnicas (fecha de tramite, numero de resolución)</t>
  </si>
  <si>
    <t>Liquidación y trámite de la Nómina</t>
  </si>
  <si>
    <t>Establecer el grado de cumplimiento en la  liquidación mensual de la nómina.</t>
  </si>
  <si>
    <t>Se realizaron las liquidaciones de nómina y aportes de ley durante cada uno de los  meses del tercer trimestre en los tiempos establecidos.  Se hizo revisión de novedades de personal.  Se liquidó la nómina mensual . Se envío la liquidación de nómina y de aportes al Grupo de Gestión Financiera y Contable para su pago.</t>
  </si>
  <si>
    <t>Nómina liquidada</t>
  </si>
  <si>
    <t>Establecer el grado de cumplimiento en el tramité de las comisiones a                 nivel nacional e internacional.</t>
  </si>
  <si>
    <t>Base de datos comisiones "Control de numeración" , Formatos no munerados,  Formatos de comisiones al exterior</t>
  </si>
  <si>
    <t>Establecer el grado de cumplimiento en la consolidación de evaluaciones de desempeño ordinarias de los funcionarios de la entidad</t>
  </si>
  <si>
    <t>Desarrollo del talento humano</t>
  </si>
  <si>
    <t>Establecer el grado de cumplimiento en la elaboración y aprobación del Programa de Bienestar Social e Incentivos elaborado y aprobado</t>
  </si>
  <si>
    <t>Medir el grado de cumplimiento en la ejecución de las actividades programadas en el Programa de Bienestar Social e Incentivos</t>
  </si>
  <si>
    <t>Establecer el porcentaje de cobertura del Programa de Bienestar Social e Incentivos, teniendo en cuenta los servidores que se benefician de las actividades programadas.</t>
  </si>
  <si>
    <t>En el tercer trimestre se logró una cobertura del 82%. En las actividades abiertas el número de convocados se asume como el número de inscritos ya se tratan de actividades por demanda.</t>
  </si>
  <si>
    <t>Establecer el grado de cumplimiento en la elaboración y aprobación del  Plan Institucional de Capacitación (PIC) elaborado y aprobado</t>
  </si>
  <si>
    <t>Medir el grado de cumplimiento en la ejecución de las actividades programadas en el Plan Institucional de Capacitación (PIC) ejecutado</t>
  </si>
  <si>
    <t>Establecer el porcentaje de cobertura del Plan Institucional de Capacitación (PIC) ejecutado, teniendo en cuenta los servidores que se benefician de las actividades programadas.</t>
  </si>
  <si>
    <t>Establecer el grado de cumplimiento en la elaboración y aprobación del Plan del Sistema de Gestión de la Seguridad y Salud en el Trabajo</t>
  </si>
  <si>
    <t>Medir el grado de cumplimiento en la ejecución de las actividades programadas en el Plan del Sistema de Gestión de la Seguridad y Salud en el Trabajo</t>
  </si>
  <si>
    <t>Establecer el porcentaje de cobertura del Plan del Sistema de Gestión de la Seguridad y Salud en el Trabajo, teniendo en cuenta los servidores que se benefician de las actividades programadas.</t>
  </si>
  <si>
    <t xml:space="preserve">
En el tercer trimestre se logró una cobertura del 60% de acuerdo con las actividades programadas y cantidad de convocados, teniendo en cuenta que la actividad de la semana de la salud fue abierta a todos los funcionarios  y contratistas de la entidad.</t>
  </si>
  <si>
    <t>Gestión de asuntos disciplinarios</t>
  </si>
  <si>
    <t>Índice de quejas e informes de servidores públicos tramitados</t>
  </si>
  <si>
    <t>Medir el grado de cumplimiento en la atención de las  quejas e informes recibidos por la Coordinación de Asuntos Disciplinarios.</t>
  </si>
  <si>
    <t>Cuadro de control de expedientes</t>
  </si>
  <si>
    <t xml:space="preserve">Cumplimiento del término legal de la etapa de indagación preliminar </t>
  </si>
  <si>
    <t xml:space="preserve">Medir la oportunidad en el cumplimiento del término legal para  practicar las pruebas necesarias dentro de la etapa de indagación preliminar.  </t>
  </si>
  <si>
    <t>Cumplimiento del término legal de la etapa de investigación disciplinaria</t>
  </si>
  <si>
    <t xml:space="preserve">Medir la oportunidad en el cumplimiento del término legal para  practicar las pruebas necesarias dentro de la etapa de investigación disciplinaria.  </t>
  </si>
  <si>
    <t xml:space="preserve"> Desarrollo del proceso disciplinario dentro del término de prescripción</t>
  </si>
  <si>
    <t xml:space="preserve">Medir el grado de cumplimiento del término legal de prescripción en el desarrollo del proceso disciplinario.  </t>
  </si>
  <si>
    <t>En el tercer trimestre de 2013 el Grupo no ha tenido expedientes con antigüedad igual o superior a 5 años y por esa razón los autos de archivo y fallos que se profirieron en ese lapso lo fueron dentro del término de prescripción, esto es, en forma oportuna.</t>
  </si>
  <si>
    <t>Porcentaje de  solicitudes de contratación aceptadas - sobre las solicitudes presentadas</t>
  </si>
  <si>
    <t>Medir el cumplimiento de los requisitos establecidos en los manuales sobre las solicitudes de contratación presentadas por todos los procesos</t>
  </si>
  <si>
    <t>Hoja de cálculo</t>
  </si>
  <si>
    <t>SOLICITUDES DE CONTRATACIÓN ACEPTADAS</t>
  </si>
  <si>
    <t>Porcentaje de Contratos Suscritos por el MJD - sobre solicitudes de contratación aceptadas por el Grupo de Gestión Contractual</t>
  </si>
  <si>
    <t>Medir la eficacia del proceso contractual en cuanto a la gestión realizada y el resultado obtenido</t>
  </si>
  <si>
    <t xml:space="preserve">Durante el tercer trimestre se cumplió  la meta programada, toda vez que de las 83 solicitudes aprobadas por el GGC, se elaboraron los 83 contratos </t>
  </si>
  <si>
    <t>PORCENTAJE DE CONTRATOS SUSCRITOS</t>
  </si>
  <si>
    <t>Porcentaje de Contratos Suscritos por el MJD - sobre los contratos proyectados en el plan de contratación</t>
  </si>
  <si>
    <t>Medir la eficiencia de todos los procesos, para satisfacer de manera adecuada las necesidades del MJD</t>
  </si>
  <si>
    <t>PORCENTAJE DE CONTRATOS SUSCRITOS POR EL MJD</t>
  </si>
  <si>
    <t>Porcentaje de Cumplimiento cronogramas iniciales en procesos públicos de selección - sobre solicitudes presentadas</t>
  </si>
  <si>
    <t>Medir el cumplimiento de los cronogramas iniciales en los proceso públicos adelantados por el MJD</t>
  </si>
  <si>
    <t>Porcentaje de cumplimiento en la liquidación de contratos</t>
  </si>
  <si>
    <t>Medir la eficacia en la liquidación de contratos de acuerdo con los tiempos establecidos por el MJD</t>
  </si>
  <si>
    <t>Se obtuvo un cumplimiento del indicador del 41,7%, de acuerdo con los porgramado para la vigencia, situación que se presentó  toda vez que los porcentajes de avance de dicho indicador se establecieron de acuerdo con las cargas de trabajo que tendría el Grupo de Gestión Contractual, estimadas según el plan anual de contratación inicialmente elaborado, el cual ha sufrido varios cambios, que han generado modificaciones y desplazamientos en la fechas de los tramites contractuales y, por ende, en el volumen de procesos que se esperaba tener en cada mes. Esta situación puntualmente afecta el volumen de trámites contractuales en el segundo semestre que se esperaba que fuera menor, razón por la cual se habían proyectado mayor número de liquidaciones para el segundo semestre del presente año. Por esta razón coyuntural, se ajusta la meta para el cuarto trimestre en 15 liquidaciones.</t>
  </si>
  <si>
    <t>PORCENTAJE DE CUMPLIMIENTO EN LA LIQUIDACIÓN</t>
  </si>
  <si>
    <t>Medición de la satisfacción de los clientes del proceso Gestión Contractual</t>
  </si>
  <si>
    <t>Medir la percepción de los clientes frente al acompañamiento de la Gestión Contractual</t>
  </si>
  <si>
    <t>encuesta de satisfacción</t>
  </si>
  <si>
    <t>MEDICIÓN DE LA SATISFACCIÓN</t>
  </si>
  <si>
    <t>Gestión jurídica</t>
  </si>
  <si>
    <t>Actuaciones administrativas</t>
  </si>
  <si>
    <t>Actos administrativos elaborados</t>
  </si>
  <si>
    <t>Evaluar la eficacia del manejo de los actos administrativos que hace o revisa el MJD</t>
  </si>
  <si>
    <t>SIGOB</t>
  </si>
  <si>
    <t>Consultas tramitadas</t>
  </si>
  <si>
    <t>Evaluar la eficacia del manejo de las consultas tramitadas por el MJD</t>
  </si>
  <si>
    <t>La única solicitud de tramite de Consulta al Consejo de Estado fue gestionada.</t>
  </si>
  <si>
    <t>Derechos de petición atendidos</t>
  </si>
  <si>
    <t>Evaluar la eficacia del manejo de los derechos de petición atendidos por el MJD</t>
  </si>
  <si>
    <t>Defensa jurídica</t>
  </si>
  <si>
    <t>Evaluar como es la atención de demandas contra el MJD para la toma de acciones de mejoramiento</t>
  </si>
  <si>
    <t xml:space="preserve">El trámite de todas las demandas inicia en el mes en que se notifican al MJD, finalizando su gestión en ese mismo periodo o en los siguientes, según los términos legales. </t>
  </si>
  <si>
    <t>Base de datos de entrada de correspondencia Grupo Defensa Jurídica</t>
  </si>
  <si>
    <t>Atención de solicitudes de conciliación prejudicial en las que se convoque al MJD</t>
  </si>
  <si>
    <t>Evaluar la atención de solicitudes de conciliación prejudicial en las que se convoque al MJD para Ia
toma de acciones de mejoramiento</t>
  </si>
  <si>
    <t xml:space="preserve">El trámite de todas las solicitudes de conciliación inicia en el mes en que se notifican al MJD, finalizando su gestión en ese mismo periodo o en los siguientes, según las sesiones del Comité de Conciliación. </t>
  </si>
  <si>
    <t>Gestión de pago de sentencias condenatorias y conciliaciones</t>
  </si>
  <si>
    <t>Evaluar fa gestión del pago de sentencias condenatorias y conciliaciones en el MJD para la toma de acciones de mejoramiento</t>
  </si>
  <si>
    <t xml:space="preserve">1) Es preciso aclarar que el pago definitivo se realiza en la medida en que la entidad cuente con la totalidad de la documentación legal que deben aportar tanto beneficiarios como terceros. 2) la sentencia reportada en enero corresponde al primer (1°) caso de 2013 (francisco enrique villamil navarro), cuya condena concreta en firme venía desde 2012 y sobre la cual se realizó el trámite legal que derivo en el pago registrado en julio (resolución 525 del 29/07/13). 3) la sentencia reportada en mayo corresponde al segundo (2°) caso de 2013 (fernando arevalo carrascal), cuya condena concreta en firme se encuentra en trámite de pago. 4) la sentencia reportada en julio corresponde al tercer (3°) caso de 2013 (blanca aydee rodriguez), cuya condena concreta en firme se encuentra en trámite de pago. 5) la sentencia reportada en agosto corresponde al cuarto (4°) caso de 2013 (alicia sanchez estupiñan), cuya condena concreta en firme se encuentra en trámite de pago.  </t>
  </si>
  <si>
    <t xml:space="preserve">Base de datos de la Rama Judicial y del Grupo Defensa Jurídica / Correspondencia SIGOB </t>
  </si>
  <si>
    <t>Seguimiento y evaluación</t>
  </si>
  <si>
    <t>EFICACIA: % De cumplimiento del programa de auditorías</t>
  </si>
  <si>
    <t>Asegurar la ejecución del total de las auditorías programadas de acuerdo con los criterios y procedimientos establecidos.</t>
  </si>
  <si>
    <t>No se reportan datos para el indicador debido a que estos se producirán una vez se cuente con la formulación de acciones de mejora que se formulen a partir de las auditorías de calidad, se implementen y se realicen las correspondientes auditorías de verificación de efectividad.</t>
  </si>
  <si>
    <t>Matriz de acciones de mejora, informes de auditoría de verificación de efectividad</t>
  </si>
  <si>
    <t>EFICIENCIA: Eficiencia en la ejecución de las auditorías</t>
  </si>
  <si>
    <t>Lograr que la auditoría sea el instrumento que permita la mejora continua, tendiente a
desarrollar una gestión pública de calidad, con la optimización de los recursos disponibles.</t>
  </si>
  <si>
    <t>Programación de auditorias, oficios  de notificación de auditoría, oficios remisorios de informe de auditoría, informe de auditoría</t>
  </si>
  <si>
    <t>Mejoramiento continuo</t>
  </si>
  <si>
    <t>Desempeño del Sistema Integrado de Gestión</t>
  </si>
  <si>
    <t>Establecer el grado de cumplimiento de los objetivos de calidad en el marco del Sistema Integrado de Gestión.</t>
  </si>
  <si>
    <t>Porcentaje de avance en el diseño e implementación del Sistema Integrado de Gestión</t>
  </si>
  <si>
    <t>Establecer el avance porcentual  en el diseño y la  implementación del Sistema Integrado de Gestión</t>
  </si>
  <si>
    <t>El cumplimietno para el indicador "Oportunidad en la respuesta a los requerimientos de información", fue del 98,4% de eficacia en la respuesta a los requerimientos de los ciudadanos. 
El corte para el indicador se realiza con fecha 12 de febrero de 2014, por lo que puede variar los datos debido a que esta pendiente la entrega de informes por algunas dependencias.</t>
  </si>
  <si>
    <t>Sigob - base de datos de hoja de cálculo</t>
  </si>
  <si>
    <t xml:space="preserve">Se promediaron y tabularon los resultados de la  encuesta de satisfaccion realizada con corte al 30 de diciembre de 2013 con las preguntas relacionadas con la calidad de la información: tales como lenguaje apropiado, conocimiento y tiempo de respuesta para los canales de informaciòn disponibles por el MJD, cuyos resultados arrojo un 4,12%. Adicionalmente para este ultimo semestre de 2013 el valor de indicador programado se modifico de 3, aumentando a  4 </t>
  </si>
  <si>
    <t xml:space="preserve">Se promediaron y tabularon los resultados  de la  encuesta de satisfaccion realizada con corte al 30 de diciembre de 2013  para el acceso a los canales de informacio: presencial, telefonico, virtual y escrito.  Cuyo resultado arrojo el  4.26%, de igual forma, para este ultimo semestre de 2013 el valor de indicador programado se modifico de 3, aumentando a  4 </t>
  </si>
  <si>
    <t xml:space="preserve">(i) No hay datos de medición de enero a septiembre toda vez que se previó iniciar a partir del cuarto trimestre del 2013.
(ii) El 96,2% que arrojó como cifra final en el indicador que busca medir la eficacia de la información gestionada por el Grupo de Comunicaciones, corresponde a la opinión de diversos periodistas que fueron encuestados sobre la pertinencia de la información que normalmente se proporciona a los medios de comunicación. El 3,8% restante corresponde a opiniones que consideran que la información puede ser mejor, y que incluso la califican como información incompleta. Esta medida nos permitirá analizar qué acciones se pueden tomar para mejorar la percepción en el público interlocutor (periodistas) </t>
  </si>
  <si>
    <t>encuestas</t>
  </si>
  <si>
    <t xml:space="preserve">Indicador por Demanda
En el cuarto trimestre del año se recibió un total de 17 solicitudes de asistencia judicial. Todas ellas fueron atendidas oportunamente, cumpliendo así con la meta del 100% programa. </t>
  </si>
  <si>
    <t>TIPO DE INDICADOR: Indicador por Demanda.
-ANÁLISIS: A 31 de diciembre del año 2013, se recibieron cuarenta y un (41) solicitudes de autorización para la creación de Centros de Conciliación y/o Arbitraje, de las cuales se atendieron cuarenta (40) y una  (1) se encuentra en trámite; lo cual equivale al cumplimiento de un 98% de la meta programada, es decir, que las solicitudes que se reciben son atendidas oportunamente dentro del término establecido. De igual forma, es importante anotar que este es un Indicador por demanda, y por lo tanto durante el periodo objeto de análisis, ha presentado variaciones en la cantidad de solicitudes recibidas y atendidas mes a mes sin llegar a afectar la meta del indicador, a pesar que esta actividad es realizada por un solo funcionario. 
-CONCLUSIÓN: En cuanto a los resultados que se han obtenido del trámite de las solicitudes de autorización para la creación de Centros de Conciliación y/o Arbitraje, durante el año 2013 se atendieron 22 solicitudes con Requerimiento y 18 con Resolución ( Aldea Global, Fundación Casa del Abogado del Valle, Superintendencia de Puertos y Transporte, Universidad San Buenaventura - Bogotá, Fundación Liborio Mejía - Valledupar, Fundación Fundaterapia, Corporación Uniciencia, Universidad de Pamplona, Corporación Universitaria de Sabaneta, Universidad de San Buenaventura Bogotá, Universidad Pamplona - Villa del Rosario, Corporación Camino de la Armonía, Sociedad Antioqueña de Ingenieros y Arquitectos, Convenio Nortesantandereano, Fundación Abraham Lincoln, Institución Universitaria de Colombia, Centro de Conciliación del Comercio y Universidad Mariana Padre Reinaldo Herbrand - Nota: De las 18 Resoluciones, 14 son de Creación y 4 de Archivo). Asimismo, 1 se encuentra en trámite.</t>
  </si>
  <si>
    <t>TIPO DE INDICADOR: Indicador por Demanda
ANÁLISIS: A 31 de diciembre del año 2013, se han recibido y atendido doce (12) solicitudes de otorgamiento de Aval para formar Conciliadores en M.A.S.C. y en Insolvencia de Persona Natural No Comerciante; lo cual equivale al cumplimiento del 100% de la meta programada, es decir, que todas las solicitudes que se reciben son atendidas oportunamente. De igual forma, es importante anotar que este es un Indicador por demanda, y por lo tanto durante el periodo objeto de análisis, ha presentado leves variaciones en la cantidad de solicitudes recibidas y atendidas mes a mes sin llegar a afectar la meta del indicador. 
CONCLUSIÓN: En cuanto a los resultados que se han obtenido del trámite de las solicitudes de  otorgamiento de Aval para formar Conciliadores en M.A.S.C. y en Insolvencia de Persona Natural No Comerciante, se tiene que a 31 de diciembre del año 2013, se han atendido 8 solicitudes con Requerimiento y 4 con Resolución (Universidad Los Libertadores, Corporación Corpoaméricas, Fundación Mariana y Universidad SurColombiana).</t>
  </si>
  <si>
    <t xml:space="preserve">ANÁLISIS: Durante el año 2013, entraron en operación siete (7) Centros de Convivencia Ciudadana, cumpliendo así con el 100% de la meta establecida para la vigencia: Nunchía y Paz de Ariporo (Casanare) y Puerto Wilches y Sabana de Torres (Santander) en el mes de febrero; Calamar (Guaviare) y Espinal (Tolima) en el mes de marzo y Ábrego (Norte de Santander) en el mes de mayo. En cuanto al resultado obtenido, es de anotar que 4 Centros de Convivencia Ciudadana corresponden a rezagos de vigencias pasadas que se lograron ejecutar en el año 2013, debido a demoras presentadas en la terminación de la obra física de los Centros de Convivencia Ciudadana. 
CONCLUSIÓN: A 31 de diciembre del año 2013, se cuenta con veintinueve (29) Centros de Convivencia Ciudadana puestos en Operación, los cuales se encuentran ubicados en 15 Departamentos y 29 Municipios del Territorio Nacional.  </t>
  </si>
  <si>
    <t xml:space="preserve">ANÁLISIS: Durante el año 2013, entraron en operación cinco (5) Casas de Justicia: Santander de Quilichao (Cauca) en  el mes de Febrero, San José del Guaviare (Guaviare) en el mes de marzo, Ipiales - Nariño en el mes de julio, Kennedy - Cundinamarca (Bogotá) y  Florencia (Caquetá) en el mes de octubre; sobrepasando en un 67% la meta programada para la presente vigencia, la cual corresponde a 3 Casas de Justicia en operación. En cuanto al resultado obtenido, es de anotar que 2 Casas de Justicia correponden a rezagos de vigencias pasadas que se lograron ejecutar  en el año 2013, debido a demoras presentadas en la terminación de la obra física.
CONCLUSIÓN: A 31 de diciembre del año 2013, se cuenta con ochenta y cinco (85) Casas de Justicia puestas en Operación, las cuales se encuentran ubicadas en 27 Departamentos y 74 Municipios del Territorio Nacional. </t>
  </si>
  <si>
    <t>ANÁLISIS: Durante el año 2013, se avalaron doscientos veinticinco (225) Postulados a Conciliadores en Equidad de veintiséis (26) municipios de Antioquia, Santander y La Guajira; fortaleciendo así estos municipios con la figura de la Conciliación en Equidad, con lo cual se sobrepasó en un 86% la meta establecida para la presente vigencia. Lo anterior obedece, a que el total de los municipios señalados, cumplieron con la documentación y demás parámetros de selección requeridos de cada uno de los postulados a Conciliadores en Equidad que fueron avalados y que superaron el proceso de selección realizado por el Programa Nacional de Justicia en Equidad. La relación de avales es la siguiente:
1. Abriaquí: 2 Avalados/as (OFI13-0010324-DMA-2100 del 7-May-2013).                                                                    
2. Amalfi: 4 Avalados/as (OFI13-0010371-DMA-2100 del 7-May-2013; OFI13-0031424-DMA-2100 del 2-Dic-2013).
3. Barbosa: 4 Avalados/as (OFI13-0010383-DMA-2100 del 7-May-2013).                                                                                                                                  
4. Bello: 16 Avalados/as (OFI13-0010384-DMA-2100 del 7-May-2013).
5. El Peñol: 6 Avalados/as (OFI13-0010390-DMA-2100 del 7-May-2013).                                                                                                                                    
6. Ituango: 2 Avalados/as (OFI13-0010426-DMA-2100 del 7-May-2013).
7. Jardín: 9 Avalados/as (OFI13-0010445-DMA-2100 del 7-May-2013).                                                                                                                                        
8. Jericó: 7 Avalados/as (OFI13-0010562-DMA-2100 del 8-May-2013).
9. Puerto Triunfo: 7 Avalados/as (OFI13-0010567-DMA-2100 del 8-May-2013).                                                                                                                       
10. Salgar: 9 Avalados/as (OFI13-0010583-DMA-2100 del 8-May-2013).
11. San Vicente Ferrer: 9 Avalados/as (OFI13-0011082-DMA-2100 del 15-May-2013).                                                                                                           
12. Santuario: 9 Avalados/as (OFI13-0011084-DMA-2100 del 15-May-2013).
13. Támesis: 7 Avalados/as (OFI13-0011086-DMA-2100 del 15-May-2013).                                                                                                                                   
14. Venecia: 7 Avalados/as (OFI13-0011087-DMA-2100 del 15-May-2013).
15. Sabana de Torres: 6 Avalados/as (OFI13-0026633-DMA-2100 del 17-Oct-2013).                                                                                                            
16. Distracción: 3 Avalados/as (OFI13-0028819-DMA-2100 del 7-Nov-2013).
17. El Molino: 2 Avalados/as (OFI13-0029292-DMA-2100 del 14-Nov-2013).                                                                                                                                 
18. Fonseca: 5 Avalados/as (OFI13-0029332-DMA-2100 del 14-Nov-2013).
19. San Juan del Cesar: 24 Avalados/as (OFI13-0029376-DMA-2100 del 15-Nov-2013).                                                                                                       
20. Aguada: 7 Avalados/as (OFI13-0029432-DMA-2100 del 15-Nov-2013).
21. Concepción: 9 Avalados/as (OFI13-0029746-DMA-2100 del 19-Nov-2013; OFI13-0032627-DMA-2100 del 10-Dic-2013).                  
22. Lebrija: 18 Avalados/as (OFI13-0029742-DMA-2100 del 19-Nov-2013; OFI13-0032616-DMA-2100 del 10-Dic-2013).
23. Ocamonte: 9 Avalados/as (OFI13-0029475-DMA-2100 del 15-Nov-2013).                                                                                                                             
24. Guavatá: 5 Avalados/as (OFI13-0031480-DMA-2100 del 2-Dic-2013).
25. Puerto Parra: 9 Avalados/as (OFI13-0032782-DMA-2100 del 11-Dic-2013).                                                                                                                            
26. Barrancabermeja: 30 Avalados/as (OFI13-0032760-DMA-2100 del 11-Dic-2013).</t>
  </si>
  <si>
    <t xml:space="preserve">A corte 31 de diciembre de 2013 se observa que la gestion de los tramites de solicitudes para la expedicion de los Certificados de Carencia de Informes por Trafico de Estupefacientes (Ordinarios y Extraordinarios), a umentado durante el ultimo trimestre superado el 100% de la meta del indicador, lo cual debe tenerse en cuenta al momento de establecer la meta del indicador para el proximo año. </t>
  </si>
  <si>
    <t>Este indicador muestra que en los meses de noviembre y diciembre del 2013, no se realizaron visitas porque no estaban en la programación de la DPCP, en el mes de octubre no se cumplió con la meta  propuesta en el cronograma de visitas a Centros Penitenciarios por que no habían funcionarios suficientes para atender toda la programación y requerimientos (Órdenes Judiciales y/o convocatorias)</t>
  </si>
  <si>
    <t>El indicador no se ha cumplido satisfactoriamente, teniendo en cuenta que para realizar la depuración de inventarios se requiere dedicar de tiempo completo un Técnico Administrativo y dos Auxiliares durante un año aproximadamente, recurso humano con el cual no cuenta el area de Almacén e Inventarios, únicamente se cuenta con un auxiliar administrativo con dedicación exporadica.</t>
  </si>
  <si>
    <t>Las actividades se encuentran programadas a partir de Julio de 2013, en el mes de diciembre de 2013, se culmino con el proceso de baja y enajenación de bienes.</t>
  </si>
  <si>
    <t xml:space="preserve">El parque automotor del Ministerio de Justicia y del Derecho para el Cuarto Trimestre del 2013 fue de 18 Vehículos y 2 Motocicletas, a los cuales se les efectuó mantenimiento preventivo y correctivo a 16 de ellos, a las automotores Toyota de placas  OHK 396 y BOS 608 no se les efectuó mantenimiento porque se encontraban  fuera de servicio por daño en la transmisión y daño de motor, al automóvil de placas BLH 250, no se le realizo ningún tipo de intervención y a la camioneta BOS 608 se encontraba en proceso de devolución a la Dirección Nacional de Estupefacientes (DNE), toda vez que ya había cumplido con el ciclo de uso para el cual fue solicitada, en cumplimiento del lleno de los requisitos, tal y como lo certifica la Resolución 0618 del 27 de septiembre de 2013 emitida por la Dirección Nacional de Estupefacientes en Liquidación.   
La Camioneta OHK 396 está en proceso de subasta el martillo así como el vehículo Mazda 626 de placas BLH 250, por cuanto no son funcionales para las necesidades de esta cartera Ministerial, por las recurrentes fallas técnico mecánicas que presentan, los hongos que han invadido el blindaje de los vidrios y los modelos de los automotores que ya han cumplido con su ciclo de vida útil, por el cual fueron adquiridos, el cual se efectuara el 18 de octubre del presente año. </t>
  </si>
  <si>
    <t>Se tramitaron todas las vinculaciones requeridas en 2013 (76 en el primer trimestre, 17 en el segundo trimestre, 15 en el tercer trimestre y 5 en el cuarto trimestre)
* Se tramitaron 76  vinculaciones, en el primer trimestre de 2013.  Verificación de las existencia de la vacante para el cargo requerido.  Se realizó la evaluación de las hojas de vida para verificar cumplimiento de requisitos frente al manual de funciones.  Se realizó la verificación del soporte documental de los documentos necesarios para la posesión.   Se elaboraron los proyectos de Resolución de nombramiento.  Se elaboraron las Actas de Posesión requeridas para la vinculación. Se realizaron los trámites de afiliaciones a salud, pensión, ARP y Caja de Compensación.     
* Se tramitaron 17 vinculaciones, en el segundo trimestre de 2013.
* En el tercer trimestre de 2013 se tramitaron 15 vinculaciones entre nombramientos provisionales y de libre nombramiento y remoción.
* En el cuarto trimestre se tramitaron 5 vinculaciones en cargos de libre nombramiento y remoción.</t>
  </si>
  <si>
    <t>* Durante el primer trimestre de 2013 se recibieron 8 solicitudes de prima técnica de las cuales 7 fueron aprobadas y 1 no efectiva por renuncia del funcionario. Las solicitudes recibidas se organizaron y registraron en cuadro de control.  Para el trámite de aprobación se revisaron las hojas de vida con relación a la reglamentación de la prima.  Se revisó el formato de evaluación diligenciado en el caso de la prima técnica por evaluación (6).  Se elaboraron los 7 actos administrativos para aprobación del Secretario General y firma del Ministro.  Se comunicó al interesado y se informó a Nómina del acto administrativo.   
* Durante el segundo trimestre de 2013 se recibieron 3 solicitudes de prima técnica las cuales fueron aprobadas (dos por evaluación de desempeño y una por estudios de formación avanzada y experiencia altamente calificada).
* En el tercer trimestre se recibió una solicitud de prima técnica por estudios de formación avanzada y experiencia altamente calificada la cual fue tramitada y aprobada.
* En el cuarto trimestre se recibieron 3 solicitudes de prima técnica las cuales fueron aprobadas (por estudios de formación avanzada y experiencia altamente calificada).</t>
  </si>
  <si>
    <t>* Durante el primer trimestre de 2013 se tramitaron las 329 solicitudes de comisiones de servicios al interior y 11 al exterior.  Se realizaron los trámites ante las solicitudes de comisión recibidas.  Se realizaron las actividades de ejecución y control del presupuesto (pagos de contratos de tiquetes y pago de viáticos, y adiciones cuando fue requerido).  Se han solicitado y emitido los tiquetes de acuerdo con las solicitudes de comisión y según los términos del contrato.                                                                  
* Durante el segundo trimestre de 2013 se tramitaron las 608 solicitudes de comisiones de servicios al interior y 17 al exterior. Es de aclarar que luego de una revisión en las cifras reportadas en el primer trimestre en comisiones al exterior (11) hicieron falta por reportar 6 comisiones, razón por la cual se agregan en este trimestre para un total de 23, y así tener un acumulado semestral de 34 comisiones al exterior.
* En el tercer trimestre de 2013 se tramitaron 657 comisiones de servicio al interior del país y 7 al exterior. 
* Durante el cuarto trimestre de 2013 se tramitaron 590 solicitudes de comisiones de servicios al interior del país y  6 al exterior. 
Se puede notar una tendencia creciente en el número de comisiones al interior del país.</t>
  </si>
  <si>
    <t xml:space="preserve">Durante los meses de octubre, noviembre y diciembre se ejecutaron las siguientes actividades:
 Celebración de Fechas Especiales  (día del niño), Semana de receso para niños, Concursos (Buzón dulce, Sombrero sin igual), Talleres de Arte Manual (3 y 4), Actividades Artísticas (Talleres de técnica vocal), Juegos de la Función Pública, Vacaciones recreativas, Celebración de eucaristías, Novenas navideñas, Campaña de responsabilidad social y Actividad de fortalecimiento institucional.
Es de aclarar que en este indicador para el cuarto trimestre se reportan 15 actividade, 14 del trimestre más una actividad adicional que no fue reportada en el segundo trimestre.
</t>
  </si>
  <si>
    <t>Durante el cuarto trimestre se realizaon eventos de capacitación en los ejes Organización Administrativa (Gestión de Talento Humano) y Gobernabilidad.
Durante el tercer trimestre se realizaron eventos de capacitación en los ejes Planificación, Organización Administrativa (Gestión Administrativa y Gestión del Talento Humano) , Inversión Pública (Gestión Contractual y Gestión Financiera) y Gobernabilidad.
Durante el segundo trimestre se realizaron eventos de capacitación en los ejes de Inversión Pública (Gestión Contractual y Gestión Financiera), Organización Administrativa (Gestión del talento humano), Planificación y Gobernabilidad.
Durante el primer trimestre de 2013 se realizaron actividades preparatorias para la ejecución del plan, no se programarn eventos de capacitación durante el primer trimestre.</t>
  </si>
  <si>
    <t>Durante el primer trimestre de 2013 se realizaron actividades preparatorias para la ejecución del plan, mas no se ejecutaron eventos de capacitación.
Durante el segundo trimestre el porcentaje de asistencia total es de 72 %, sin embargo el promedio por evento fue de 78% con respecto a los convocados.
Durante el tercer trimestre el porcentaje de asistencia total es de 68,2%, sin embargo el promedio por evento fue de 80% con respecto a los convocados.
Durante el cuarto trimestre el porcentaje de asistencia total fue de 76%</t>
  </si>
  <si>
    <t>Se ejecutaron las  actividades del Plan del Sistema de Gestión de la Seguridad y Salud en el Trabajo de conformidad con el cronograma.  Se ejecutaron las actividades del programa de vigilancia epidemiológica en ergonomía y psicosocial, avances en la Preparación y Atención de Emergencias. Presentación del balance de las actividades cumplidas por la ARL POSITIVA. Entrega de los documentos PVE Ergonomía y Psicosocial.</t>
  </si>
  <si>
    <t>En el cuarto trimestre del año se presentaron quejas o informes que ameritaban el trámite legal así: en octubre 1, en noviembre 0 y en diciembre 2,  frente a los cuales se tomaron oportunamente las respectivas decisiones.</t>
  </si>
  <si>
    <t xml:space="preserve">En octubre se presentaron 9, en noviembre 27, y en diciembre 7 expedientes pendientes de evaluar la indagación preliminar, y las decisiones de evaluación correspondientes fueron proferidas en término.  </t>
  </si>
  <si>
    <t>En los meses de octubre y diciembre no hubo ningún expediente disciplinario pendiente de evaluación de la investigación disciplinaria y en consecuencia no fue proferida ninguna decisión en ese sentido.  En el mes de noviembre se evaluaron dos expedientes de la investigación disciplinaria</t>
  </si>
  <si>
    <t>duarnte el 2014 se cumplio la meta en un 102,3% al aprobar las solicitudes de contratacion radicadas en el GGC,toda vez que la meta establecida era del 90%</t>
  </si>
  <si>
    <t>Durante el cuarto trimestre se cumplió  la meta programada, toda vez que de las 70procesos adelantados durante el 2013, en todos se cumplieron los cronogramas propuestos</t>
  </si>
  <si>
    <t>Los actos administrativos reportados corresponden a proyectos de decreto, resoluciones, actas y acuerdos sometidos a revisión por las entidades del Sector Justicia, dependencias internas del Ministerio y de sus unidades adscritas, así como la elaboración de actos administrativos que resuelven situaciones jurídicas de competencia de la Entidad. La revisión de los actos no implica que los mismos hayan culminado su trámite en las entidades o dependencias respectivas dentro del periodo de reporte de la información. El presente informe incluye datos del año 2013. Se puede concluir que se atendieron de manera oportuna los requerimientos radicados para conocimiento de la Oficina Asesora Jurídica.</t>
  </si>
  <si>
    <t>Los asuntos a que se refiere el presente indicador corresponden a la atención de derechos de petición, incluidos los conceptos, las consultas y tutelas que atendió la Oficina Asesora Jurídica durante el año 2013. A partir del mes de octubre se contabiliza dentro de los asuntos gestionados la atención a las peticiones  y consultas atendidas vía telefónica, presencial y por correo electrónico por los Grupos de Extinción de Dominio, Cobro Coactivo y Defensa Juridica.</t>
  </si>
  <si>
    <t xml:space="preserve">Las auditorías programadas se iniciaron, ejecutaron y entregaron de acuerdo con la programación inicial, sin que se requirieran ajustes. Se han maximizado los tiempos para la ejecución de las auditorías; esto se evidencia en cumplimiento de los términos previstos en la programación y en que además de lo programado se realizó una auditoria adicional al procedimiento "Expedir Acto Administrativo que resuelve Indulto". En este sentido, el avance fue superior al 100%. </t>
  </si>
  <si>
    <t>Cronograma Agenda Legislativa</t>
  </si>
  <si>
    <t>Basados en el análisis de los dos criterios que fueron desarrollados por el grupo de agenda legislativa, se tiene en cuenta que las actividades realizadas fueron 100% llevadas a cabo. 
Se realizó un 100% de seguimiento a todos los Proyectos de Ley y/o Actos Legislativos de interés del Ministerio de Justicia y del Derecho, y de igual manera se asistieron a todas las citaciones de debate de control político y de información que fueron radicadas por parte del Congreso de la República ante el Ministerio de Justicia y del Derecho
Desde el mes de junio se evidenció un aumento significativo  por parte del grupo de agenda legislativa llevando a cabo el seguimiento de todos los Proyectos de Ley y/o Actos Legislativos y también en el control de asistencia a los debates de control político o de información donde fue citado el Ministro de Justicia y del Derecho.</t>
  </si>
  <si>
    <t>De acuerdo con la meta establecida para el 2013, se realizó la revisión del normograma y elaboró la programación para la revisión de la matriz de riesgos, se generaron los indicadores y reportaron avances. Se aprobó el l portafolio de bienes, servicios y trámites del MJD y avanzó la formulación de acciones correctivas, preventivas y de mejora, la actualización de documentos para los procesos del MJD. Se elaboraron los documentos Manual de Caldiad, administración de riesgos y el estilo de dirección de la Entidad.</t>
  </si>
  <si>
    <t>Durante la vigencai 2013, se tuvo un cumplimiento acumulado del 99.2% como resultado de las acciones adelantadas para la ejecución contractual y cumplimiento de lo establecido en el Plan Anual de Adquisiciones .</t>
  </si>
  <si>
    <t xml:space="preserve">El presente indicador se construye con la información reportada por las Direcciones a la Oficina Asesora de Planeación. Las Direcciones que reportaron información son: Dirección de Justicia Formal y Jurisdicional, Dirección de Métodos Alternativos de Solución de Conflictos, Dirección de Desarrollo del Derecho y del Ordenamiento Jurídico y Dirección de Justicia Transicional.
DJFJ: La Dirección programó y elaboró en la vigencia 2013, una política pública, relacionada con los Lineamientos Técnicos para el Desarrollo y Evaluación de la Relación Docencia-Servicio en los Programas de Formación en Ciencias Jurídicas.
DMASC: La Dirección de Métodos Alternativos de Solución de Conflictos, no programó realizar esta actividad durante la vigencia 2013.
DDDOJ: No programó realizar esta actividad durante la vigencia 2013.
DJT: * La Dirección de Justicia Transicional, de la mano de la UARIV, el Departamento Nacional de Planeación, el Centro de Memoria Histórica (CMH) y la Comisión de Seguimiento designada por la Corte Constitucional, construyó los indicadores de goce efectivo del derecho a la justicia y del derecho a la verdad.
* La DJT también ha trabajado en la construcción de documentos de política (informe y recomendaciones recomendaciones sobre la situación carcelaria de los postulados privados de libertad; construcción de política pública participativa alrededor del posible diseño y ejecución de nuevos instrumentos de justicia transicional para el marco legal para la paz), en el segundo semestre se presentó el informe con respecto a la situación carcelaria mencionado. Así mismo, se entregó el documento "justicia Transicional una mirada desde las regiones" como resultado del jercicio participativo para la construcción del marco normativo en torno al marco legal para la paz.
</t>
  </si>
  <si>
    <t>PERSPECTIVA</t>
  </si>
  <si>
    <t>Para consultar  hacer click sobre la imagen</t>
  </si>
  <si>
    <t>#</t>
  </si>
  <si>
    <t>Objetivo asociado</t>
  </si>
  <si>
    <t>Total</t>
  </si>
  <si>
    <t>Total general</t>
  </si>
  <si>
    <t>Proceso</t>
  </si>
  <si>
    <t>GESTIÓN DE RECURSOS INFORMATICOS</t>
  </si>
  <si>
    <t>APLICACIÓN DE POLÍTICAS Y O NORMAS</t>
  </si>
  <si>
    <t>Dependencia</t>
  </si>
  <si>
    <t>Grupo de Gestión del Talento Humano</t>
  </si>
  <si>
    <t>Oficina de Control Interno</t>
  </si>
  <si>
    <t>Secretaría General</t>
  </si>
  <si>
    <t>Subdirección de Sistemas</t>
  </si>
  <si>
    <t xml:space="preserve">Grupo de Control Disciplinario Interno </t>
  </si>
  <si>
    <t>Subdirección de Estrategia y Análisis</t>
  </si>
  <si>
    <t>Oficina Asesora Jurídica</t>
  </si>
  <si>
    <t>Viceministerio de Promoción de la Justicia y Viceministerio de Política Criminal y Justicia Restaurativa</t>
  </si>
  <si>
    <t>Oficina Asesora de Planeación</t>
  </si>
  <si>
    <t>Oficina de Información en Justicia</t>
  </si>
  <si>
    <t>Dirección de Métodos Alternativos de Solución de Conflíctos</t>
  </si>
  <si>
    <t>Oficina de Asuntos Internacionales</t>
  </si>
  <si>
    <t>Grupo de Gestión Administrativa</t>
  </si>
  <si>
    <t>Procesos de Apoyo</t>
  </si>
  <si>
    <t>Procesos de Evaluacion</t>
  </si>
  <si>
    <t>Procesos Estrategicos</t>
  </si>
  <si>
    <t>Procesos Misionales</t>
  </si>
  <si>
    <t>Responsable Indicador</t>
  </si>
  <si>
    <t>Acceso a la justicia</t>
  </si>
  <si>
    <t>Asuntos internacionales</t>
  </si>
  <si>
    <t>Direccionamiento y Planeación Institucional</t>
  </si>
  <si>
    <t>Diseño de Normas</t>
  </si>
  <si>
    <t>Estrategia y análisis</t>
  </si>
  <si>
    <t>Formulacion y adopcion de politicas</t>
  </si>
  <si>
    <t>Gestion de la informacion</t>
  </si>
  <si>
    <t>Gestión de proyectos del sector justicia financiados por organismos internacionales</t>
  </si>
  <si>
    <t>Gestión de Recursos Informáticos</t>
  </si>
  <si>
    <t>Gestión Documental</t>
  </si>
  <si>
    <t>Gestión Financiera</t>
  </si>
  <si>
    <t>Gestión Jurídica</t>
  </si>
  <si>
    <t>Inspección Control y Vigilancia</t>
  </si>
  <si>
    <t>Mejoramiento Continuo</t>
  </si>
  <si>
    <t>Seguimiento y Evaluación</t>
  </si>
  <si>
    <t>Proceso MP</t>
  </si>
  <si>
    <t>Promedio de Ajustados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</si>
</sst>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40">
    <font>
      <sz val="11"/>
      <color theme="1"/>
      <name val="Calibri"/>
      <family val="2"/>
      <scheme val="minor"/>
    </font>
    <font>
      <sz val="11"/>
      <color theme="0"/>
      <name val="Calibri"/>
      <family val="2"/>
      <scheme val="minor"/>
    </font>
    <font>
      <sz val="24"/>
      <color theme="0"/>
      <name val="Britannic Bold"/>
      <family val="2"/>
    </font>
    <font>
      <sz val="16"/>
      <color theme="0" tint="-0.499984740745262"/>
      <name val="Britannic Bold"/>
      <family val="2"/>
    </font>
    <font>
      <sz val="11"/>
      <color theme="9" tint="-0.249977111117893"/>
      <name val="Britannic Bold"/>
      <family val="2"/>
    </font>
    <font>
      <sz val="11"/>
      <color theme="0" tint="-0.499984740745262"/>
      <name val="Calibri"/>
      <family val="2"/>
      <scheme val="minor"/>
    </font>
    <font>
      <sz val="26"/>
      <color theme="1"/>
      <name val="Britannic Bold"/>
      <family val="2"/>
    </font>
    <font>
      <sz val="36"/>
      <color theme="1"/>
      <name val="Britannic Bold"/>
      <family val="2"/>
    </font>
    <font>
      <sz val="16"/>
      <color theme="1"/>
      <name val="Britannic Bold"/>
      <family val="2"/>
    </font>
    <font>
      <sz val="10"/>
      <color theme="1"/>
      <name val="Blue Highway D Type"/>
    </font>
    <font>
      <sz val="11"/>
      <color theme="1"/>
      <name val="Blue Highway D Type"/>
    </font>
    <font>
      <sz val="9"/>
      <color theme="1"/>
      <name val="Blue Highway D Type"/>
    </font>
    <font>
      <sz val="16"/>
      <color theme="0"/>
      <name val="Blue Highway D Type"/>
    </font>
    <font>
      <sz val="11"/>
      <color theme="0" tint="-0.34998626667073579"/>
      <name val="Calibri"/>
      <family val="2"/>
      <scheme val="minor"/>
    </font>
    <font>
      <sz val="11"/>
      <color theme="1"/>
      <name val="Calibri"/>
      <family val="2"/>
      <scheme val="minor"/>
    </font>
    <font>
      <b/>
      <sz val="12"/>
      <color theme="1"/>
      <name val="Arial"/>
      <family val="2"/>
    </font>
    <font>
      <b/>
      <sz val="14"/>
      <color theme="1"/>
      <name val="Arial"/>
      <family val="2"/>
    </font>
    <font>
      <sz val="11"/>
      <color indexed="8"/>
      <name val="Calibri"/>
      <family val="2"/>
    </font>
    <font>
      <sz val="12"/>
      <name val="Arial"/>
      <family val="2"/>
    </font>
    <font>
      <sz val="10"/>
      <name val="Arial"/>
      <family val="2"/>
    </font>
    <font>
      <sz val="20"/>
      <color theme="0"/>
      <name val="Blue Highway D Type"/>
    </font>
    <font>
      <sz val="10"/>
      <color theme="1"/>
      <name val="Century Gothic"/>
      <family val="2"/>
    </font>
    <font>
      <b/>
      <sz val="11"/>
      <color theme="0"/>
      <name val="Calibri"/>
      <family val="2"/>
      <scheme val="minor"/>
    </font>
    <font>
      <sz val="11"/>
      <name val="Calibri"/>
      <family val="2"/>
      <scheme val="minor"/>
    </font>
    <font>
      <sz val="26"/>
      <color theme="0"/>
      <name val="Blue Highway D Type"/>
    </font>
    <font>
      <b/>
      <sz val="18"/>
      <color theme="1"/>
      <name val="Arial"/>
      <family val="2"/>
    </font>
    <font>
      <sz val="11"/>
      <color theme="1"/>
      <name val="Arial"/>
      <family val="2"/>
    </font>
    <font>
      <sz val="14"/>
      <color theme="1"/>
      <name val="Arial"/>
      <family val="2"/>
    </font>
    <font>
      <sz val="12"/>
      <color theme="1"/>
      <name val="Arial"/>
      <family val="2"/>
    </font>
    <font>
      <b/>
      <sz val="11"/>
      <color theme="1"/>
      <name val="Arial"/>
      <family val="2"/>
    </font>
    <font>
      <sz val="16"/>
      <color theme="1"/>
      <name val="Arial"/>
      <family val="2"/>
    </font>
    <font>
      <b/>
      <sz val="11"/>
      <name val="Arial"/>
      <family val="2"/>
    </font>
    <font>
      <b/>
      <sz val="11"/>
      <color theme="1"/>
      <name val="Calibri"/>
      <family val="2"/>
      <scheme val="minor"/>
    </font>
    <font>
      <sz val="11"/>
      <color theme="1"/>
      <name val="Century Gothic"/>
      <family val="2"/>
    </font>
    <font>
      <sz val="11"/>
      <color theme="0"/>
      <name val="Century Gothic"/>
      <family val="2"/>
    </font>
    <font>
      <sz val="11"/>
      <color theme="0"/>
      <name val="Calibri"/>
      <family val="2"/>
    </font>
    <font>
      <b/>
      <sz val="11"/>
      <color theme="1"/>
      <name val="Century Gothic"/>
      <family val="2"/>
    </font>
    <font>
      <b/>
      <sz val="11"/>
      <color theme="1"/>
      <name val="Calibri"/>
      <family val="2"/>
    </font>
    <font>
      <sz val="14"/>
      <color theme="1"/>
      <name val="Britannic Bold"/>
      <family val="2"/>
    </font>
    <font>
      <b/>
      <sz val="11"/>
      <color theme="0"/>
      <name val="Century Gothic"/>
      <family val="2"/>
    </font>
  </fonts>
  <fills count="1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58223"/>
        <bgColor indexed="64"/>
      </patternFill>
    </fill>
    <fill>
      <patternFill patternType="solid">
        <fgColor theme="0" tint="-0.49998474074526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bgColor indexed="64"/>
      </patternFill>
    </fill>
  </fills>
  <borders count="189">
    <border>
      <left/>
      <right/>
      <top/>
      <bottom/>
      <diagonal/>
    </border>
    <border>
      <left/>
      <right/>
      <top/>
      <bottom style="double">
        <color theme="0" tint="-0.499984740745262"/>
      </bottom>
      <diagonal/>
    </border>
    <border>
      <left/>
      <right style="double">
        <color theme="0" tint="-0.499984740745262"/>
      </right>
      <top style="double">
        <color theme="0" tint="-0.499984740745262"/>
      </top>
      <bottom/>
      <diagonal/>
    </border>
    <border>
      <left/>
      <right style="double">
        <color theme="0" tint="-0.499984740745262"/>
      </right>
      <top/>
      <bottom/>
      <diagonal/>
    </border>
    <border>
      <left/>
      <right style="double">
        <color theme="0" tint="-0.499984740745262"/>
      </right>
      <top/>
      <bottom style="double">
        <color theme="0" tint="-0.499984740745262"/>
      </bottom>
      <diagonal/>
    </border>
    <border>
      <left/>
      <right/>
      <top style="double">
        <color theme="0" tint="-0.499984740745262"/>
      </top>
      <bottom/>
      <diagonal/>
    </border>
    <border>
      <left style="double">
        <color theme="0" tint="-0.499984740745262"/>
      </left>
      <right/>
      <top style="double">
        <color theme="0" tint="-0.499984740745262"/>
      </top>
      <bottom/>
      <diagonal/>
    </border>
    <border>
      <left style="double">
        <color theme="0" tint="-0.499984740745262"/>
      </left>
      <right/>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bottom style="double">
        <color theme="0" tint="-0.499984740745262"/>
      </bottom>
      <diagonal/>
    </border>
    <border>
      <left style="double">
        <color theme="0" tint="-0.499984740745262"/>
      </left>
      <right style="double">
        <color theme="0" tint="-0.499984740745262"/>
      </right>
      <top style="double">
        <color theme="0"/>
      </top>
      <bottom/>
      <diagonal/>
    </border>
    <border>
      <left style="double">
        <color theme="0"/>
      </left>
      <right/>
      <top style="double">
        <color theme="0" tint="-0.499984740745262"/>
      </top>
      <bottom/>
      <diagonal/>
    </border>
    <border>
      <left style="double">
        <color theme="0"/>
      </left>
      <right/>
      <top/>
      <bottom style="double">
        <color theme="0" tint="-0.499984740745262"/>
      </bottom>
      <diagonal/>
    </border>
    <border>
      <left/>
      <right style="double">
        <color theme="0"/>
      </right>
      <top/>
      <bottom style="double">
        <color theme="0" tint="-0.499984740745262"/>
      </bottom>
      <diagonal/>
    </border>
    <border>
      <left/>
      <right style="double">
        <color theme="0"/>
      </right>
      <top/>
      <bottom/>
      <diagonal/>
    </border>
    <border>
      <left style="double">
        <color theme="0" tint="-0.499984740745262"/>
      </left>
      <right style="double">
        <color theme="0" tint="-0.499984740745262"/>
      </right>
      <top/>
      <bottom style="double">
        <color theme="0"/>
      </bottom>
      <diagonal/>
    </border>
    <border>
      <left style="thin">
        <color rgb="FFF58223"/>
      </left>
      <right/>
      <top style="thin">
        <color rgb="FFF58223"/>
      </top>
      <bottom/>
      <diagonal/>
    </border>
    <border>
      <left/>
      <right/>
      <top style="thin">
        <color rgb="FFF58223"/>
      </top>
      <bottom/>
      <diagonal/>
    </border>
    <border>
      <left/>
      <right style="thin">
        <color rgb="FFF58223"/>
      </right>
      <top style="thin">
        <color rgb="FFF58223"/>
      </top>
      <bottom/>
      <diagonal/>
    </border>
    <border>
      <left style="thin">
        <color rgb="FFF58223"/>
      </left>
      <right/>
      <top/>
      <bottom style="thin">
        <color rgb="FFF58223"/>
      </bottom>
      <diagonal/>
    </border>
    <border>
      <left/>
      <right/>
      <top/>
      <bottom style="thin">
        <color rgb="FFF58223"/>
      </bottom>
      <diagonal/>
    </border>
    <border>
      <left/>
      <right style="thin">
        <color rgb="FFF58223"/>
      </right>
      <top/>
      <bottom style="thin">
        <color rgb="FFF58223"/>
      </bottom>
      <diagonal/>
    </border>
    <border>
      <left style="thin">
        <color rgb="FFF58223"/>
      </left>
      <right/>
      <top/>
      <bottom/>
      <diagonal/>
    </border>
    <border>
      <left/>
      <right style="thin">
        <color rgb="FFF58223"/>
      </right>
      <top/>
      <bottom/>
      <diagonal/>
    </border>
    <border>
      <left/>
      <right style="double">
        <color theme="0"/>
      </right>
      <top style="double">
        <color theme="0" tint="-0.499984740745262"/>
      </top>
      <bottom/>
      <diagonal/>
    </border>
    <border>
      <left style="thin">
        <color rgb="FFF58223"/>
      </left>
      <right/>
      <top style="thin">
        <color rgb="FFF58223"/>
      </top>
      <bottom style="thin">
        <color rgb="FFF58223"/>
      </bottom>
      <diagonal/>
    </border>
    <border>
      <left/>
      <right/>
      <top style="thin">
        <color rgb="FFF58223"/>
      </top>
      <bottom style="thin">
        <color rgb="FFF58223"/>
      </bottom>
      <diagonal/>
    </border>
    <border>
      <left/>
      <right style="thin">
        <color rgb="FFF58223"/>
      </right>
      <top style="thin">
        <color rgb="FFF58223"/>
      </top>
      <bottom style="thin">
        <color rgb="FFF58223"/>
      </bottom>
      <diagonal/>
    </border>
    <border>
      <left/>
      <right style="double">
        <color rgb="FFF58223"/>
      </right>
      <top/>
      <bottom/>
      <diagonal/>
    </border>
    <border>
      <left style="double">
        <color rgb="FFF58223"/>
      </left>
      <right/>
      <top/>
      <bottom style="thin">
        <color rgb="FFF58223"/>
      </bottom>
      <diagonal/>
    </border>
    <border>
      <left/>
      <right style="double">
        <color rgb="FFF58223"/>
      </right>
      <top/>
      <bottom style="thin">
        <color rgb="FFF58223"/>
      </bottom>
      <diagonal/>
    </border>
    <border>
      <left style="double">
        <color rgb="FFF58223"/>
      </left>
      <right/>
      <top style="thin">
        <color rgb="FFF58223"/>
      </top>
      <bottom/>
      <diagonal/>
    </border>
    <border>
      <left/>
      <right style="double">
        <color rgb="FFF58223"/>
      </right>
      <top style="thin">
        <color rgb="FFF58223"/>
      </top>
      <bottom/>
      <diagonal/>
    </border>
    <border>
      <left style="double">
        <color rgb="FFF58223"/>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thin">
        <color rgb="FFF58223"/>
      </bottom>
      <diagonal/>
    </border>
    <border>
      <left/>
      <right style="thick">
        <color auto="1"/>
      </right>
      <top style="thin">
        <color rgb="FFF58223"/>
      </top>
      <bottom/>
      <diagonal/>
    </border>
    <border>
      <left style="double">
        <color rgb="FFF58223"/>
      </left>
      <right/>
      <top style="double">
        <color rgb="FFF58223"/>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theme="1"/>
      </left>
      <right/>
      <top style="thick">
        <color auto="1"/>
      </top>
      <bottom/>
      <diagonal/>
    </border>
    <border>
      <left/>
      <right style="double">
        <color rgb="FFF58223"/>
      </right>
      <top style="thick">
        <color auto="1"/>
      </top>
      <bottom/>
      <diagonal/>
    </border>
    <border>
      <left style="thick">
        <color theme="1"/>
      </left>
      <right/>
      <top/>
      <bottom style="thin">
        <color rgb="FFF58223"/>
      </bottom>
      <diagonal/>
    </border>
    <border>
      <left style="thick">
        <color theme="1"/>
      </left>
      <right/>
      <top style="thin">
        <color rgb="FFF58223"/>
      </top>
      <bottom/>
      <diagonal/>
    </border>
    <border>
      <left style="thick">
        <color theme="1"/>
      </left>
      <right/>
      <top/>
      <bottom/>
      <diagonal/>
    </border>
    <border>
      <left style="thick">
        <color theme="1"/>
      </left>
      <right/>
      <top/>
      <bottom style="thick">
        <color auto="1"/>
      </bottom>
      <diagonal/>
    </border>
    <border>
      <left/>
      <right style="double">
        <color rgb="FFF58223"/>
      </right>
      <top/>
      <bottom style="thick">
        <color auto="1"/>
      </bottom>
      <diagonal/>
    </border>
    <border>
      <left/>
      <right/>
      <top style="thin">
        <color indexed="64"/>
      </top>
      <bottom/>
      <diagonal/>
    </border>
    <border>
      <left/>
      <right style="thick">
        <color theme="1"/>
      </right>
      <top style="thin">
        <color indexed="64"/>
      </top>
      <bottom/>
      <diagonal/>
    </border>
    <border>
      <left/>
      <right style="thick">
        <color theme="1"/>
      </right>
      <top/>
      <bottom/>
      <diagonal/>
    </border>
    <border>
      <left/>
      <right style="thick">
        <color theme="1"/>
      </right>
      <top/>
      <bottom style="thick">
        <color auto="1"/>
      </bottom>
      <diagonal/>
    </border>
    <border>
      <left/>
      <right/>
      <top style="double">
        <color rgb="FFF58223"/>
      </top>
      <bottom/>
      <diagonal/>
    </border>
    <border>
      <left style="double">
        <color rgb="FFF58223"/>
      </left>
      <right/>
      <top/>
      <bottom style="thick">
        <color auto="1"/>
      </bottom>
      <diagonal/>
    </border>
    <border>
      <left style="thick">
        <color theme="1"/>
      </left>
      <right/>
      <top style="thin">
        <color rgb="FFF58223"/>
      </top>
      <bottom style="thin">
        <color rgb="FFF58223"/>
      </bottom>
      <diagonal/>
    </border>
    <border>
      <left/>
      <right style="double">
        <color rgb="FFF58223"/>
      </right>
      <top style="thin">
        <color rgb="FFF58223"/>
      </top>
      <bottom style="thin">
        <color rgb="FFF58223"/>
      </bottom>
      <diagonal/>
    </border>
    <border>
      <left style="double">
        <color rgb="FFF58223"/>
      </left>
      <right style="double">
        <color rgb="FFF58223"/>
      </right>
      <top style="thin">
        <color rgb="FFF58223"/>
      </top>
      <bottom style="thin">
        <color rgb="FFF58223"/>
      </bottom>
      <diagonal/>
    </border>
    <border>
      <left style="double">
        <color rgb="FFF58223"/>
      </left>
      <right/>
      <top style="thin">
        <color rgb="FFF58223"/>
      </top>
      <bottom style="thin">
        <color rgb="FFF58223"/>
      </bottom>
      <diagonal/>
    </border>
    <border>
      <left style="double">
        <color rgb="FFF58223"/>
      </left>
      <right style="thick">
        <color auto="1"/>
      </right>
      <top style="thin">
        <color rgb="FFF58223"/>
      </top>
      <bottom style="thin">
        <color rgb="FFF58223"/>
      </bottom>
      <diagonal/>
    </border>
    <border>
      <left style="thick">
        <color auto="1"/>
      </left>
      <right/>
      <top/>
      <bottom style="double">
        <color rgb="FFF58223"/>
      </bottom>
      <diagonal/>
    </border>
    <border>
      <left/>
      <right/>
      <top/>
      <bottom style="double">
        <color rgb="FFF58223"/>
      </bottom>
      <diagonal/>
    </border>
    <border>
      <left/>
      <right style="double">
        <color rgb="FFF58223"/>
      </right>
      <top/>
      <bottom style="double">
        <color rgb="FFF58223"/>
      </bottom>
      <diagonal/>
    </border>
    <border>
      <left style="double">
        <color rgb="FFF58223"/>
      </left>
      <right/>
      <top/>
      <bottom style="double">
        <color rgb="FFF58223"/>
      </bottom>
      <diagonal/>
    </border>
    <border>
      <left/>
      <right style="thick">
        <color auto="1"/>
      </right>
      <top/>
      <bottom style="double">
        <color rgb="FFF58223"/>
      </bottom>
      <diagonal/>
    </border>
    <border>
      <left style="double">
        <color rgb="FFF58223"/>
      </left>
      <right/>
      <top style="thick">
        <color auto="1"/>
      </top>
      <bottom/>
      <diagonal/>
    </border>
    <border>
      <left style="thick">
        <color auto="1"/>
      </left>
      <right/>
      <top/>
      <bottom style="thin">
        <color rgb="FFF58223"/>
      </bottom>
      <diagonal/>
    </border>
    <border>
      <left/>
      <right style="thick">
        <color theme="1"/>
      </right>
      <top style="thick">
        <color auto="1"/>
      </top>
      <bottom/>
      <diagonal/>
    </border>
    <border>
      <left/>
      <right style="thick">
        <color theme="1"/>
      </right>
      <top/>
      <bottom style="thin">
        <color rgb="FFF58223"/>
      </bottom>
      <diagonal/>
    </border>
    <border>
      <left style="thick">
        <color auto="1"/>
      </left>
      <right/>
      <top style="thin">
        <color rgb="FFF58223"/>
      </top>
      <bottom style="thin">
        <color rgb="FFF58223"/>
      </bottom>
      <diagonal/>
    </border>
    <border>
      <left style="thick">
        <color auto="1"/>
      </left>
      <right/>
      <top style="thin">
        <color rgb="FFF58223"/>
      </top>
      <bottom/>
      <diagonal/>
    </border>
    <border>
      <left style="double">
        <color rgb="FFF58223"/>
      </left>
      <right style="thick">
        <color theme="1"/>
      </right>
      <top style="thin">
        <color rgb="FFF58223"/>
      </top>
      <bottom style="thin">
        <color rgb="FFF58223"/>
      </bottom>
      <diagonal/>
    </border>
    <border>
      <left/>
      <right style="thick">
        <color theme="1"/>
      </right>
      <top style="double">
        <color rgb="FFF58223"/>
      </top>
      <bottom/>
      <diagonal/>
    </border>
    <border>
      <left/>
      <right style="thick">
        <color auto="1"/>
      </right>
      <top style="medium">
        <color auto="1"/>
      </top>
      <bottom/>
      <diagonal/>
    </border>
    <border>
      <left/>
      <right style="thick">
        <color auto="1"/>
      </right>
      <top/>
      <bottom style="medium">
        <color auto="1"/>
      </bottom>
      <diagonal/>
    </border>
    <border>
      <left/>
      <right style="thick">
        <color theme="1"/>
      </right>
      <top style="medium">
        <color auto="1"/>
      </top>
      <bottom/>
      <diagonal/>
    </border>
    <border>
      <left/>
      <right style="thick">
        <color theme="1"/>
      </right>
      <top/>
      <bottom style="medium">
        <color auto="1"/>
      </bottom>
      <diagonal/>
    </border>
    <border>
      <left/>
      <right style="double">
        <color rgb="FFF58223"/>
      </right>
      <top style="double">
        <color rgb="FFF58223"/>
      </top>
      <bottom/>
      <diagonal/>
    </border>
    <border>
      <left style="medium">
        <color auto="1"/>
      </left>
      <right/>
      <top style="thick">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ck">
        <color auto="1"/>
      </left>
      <right/>
      <top style="thin">
        <color theme="0"/>
      </top>
      <bottom/>
      <diagonal/>
    </border>
    <border>
      <left/>
      <right/>
      <top style="thin">
        <color theme="0"/>
      </top>
      <bottom/>
      <diagonal/>
    </border>
    <border>
      <left/>
      <right style="double">
        <color rgb="FFF58223"/>
      </right>
      <top style="thin">
        <color theme="0"/>
      </top>
      <bottom/>
      <diagonal/>
    </border>
    <border>
      <left style="medium">
        <color auto="1"/>
      </left>
      <right/>
      <top style="thin">
        <color indexed="64"/>
      </top>
      <bottom/>
      <diagonal/>
    </border>
    <border>
      <left style="medium">
        <color auto="1"/>
      </left>
      <right/>
      <top/>
      <bottom style="thick">
        <color auto="1"/>
      </bottom>
      <diagonal/>
    </border>
    <border>
      <left/>
      <right style="thick">
        <color auto="1"/>
      </right>
      <top style="double">
        <color rgb="FFF582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ck">
        <color auto="1"/>
      </right>
      <top/>
      <bottom style="thin">
        <color indexed="64"/>
      </bottom>
      <diagonal/>
    </border>
    <border>
      <left style="thick">
        <color theme="1"/>
      </left>
      <right style="double">
        <color rgb="FFF58223"/>
      </right>
      <top/>
      <bottom style="thin">
        <color rgb="FFF58223"/>
      </bottom>
      <diagonal/>
    </border>
    <border>
      <left style="double">
        <color rgb="FFF58223"/>
      </left>
      <right style="double">
        <color rgb="FFF58223"/>
      </right>
      <top/>
      <bottom style="thin">
        <color rgb="FFF58223"/>
      </bottom>
      <diagonal/>
    </border>
    <border>
      <left style="double">
        <color rgb="FFF58223"/>
      </left>
      <right style="thick">
        <color auto="1"/>
      </right>
      <top/>
      <bottom style="thin">
        <color rgb="FFF58223"/>
      </bottom>
      <diagonal/>
    </border>
    <border>
      <left style="thick">
        <color theme="1"/>
      </left>
      <right style="double">
        <color rgb="FFF58223"/>
      </right>
      <top/>
      <bottom/>
      <diagonal/>
    </border>
    <border>
      <left style="double">
        <color rgb="FFF58223"/>
      </left>
      <right style="double">
        <color rgb="FFF58223"/>
      </right>
      <top/>
      <bottom/>
      <diagonal/>
    </border>
    <border>
      <left style="double">
        <color rgb="FFF58223"/>
      </left>
      <right style="thick">
        <color auto="1"/>
      </right>
      <top/>
      <bottom/>
      <diagonal/>
    </border>
    <border>
      <left style="thick">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ck">
        <color rgb="FFF58223"/>
      </left>
      <right/>
      <top style="thick">
        <color rgb="FFF58223"/>
      </top>
      <bottom/>
      <diagonal/>
    </border>
    <border>
      <left/>
      <right/>
      <top style="thick">
        <color rgb="FFF58223"/>
      </top>
      <bottom/>
      <diagonal/>
    </border>
    <border>
      <left/>
      <right style="thick">
        <color rgb="FFF58223"/>
      </right>
      <top style="thick">
        <color rgb="FFF58223"/>
      </top>
      <bottom/>
      <diagonal/>
    </border>
    <border>
      <left style="thick">
        <color rgb="FFF58223"/>
      </left>
      <right/>
      <top/>
      <bottom style="thick">
        <color rgb="FFF58223"/>
      </bottom>
      <diagonal/>
    </border>
    <border>
      <left/>
      <right/>
      <top/>
      <bottom style="thick">
        <color rgb="FFF58223"/>
      </bottom>
      <diagonal/>
    </border>
    <border>
      <left/>
      <right style="thick">
        <color rgb="FFF58223"/>
      </right>
      <top/>
      <bottom style="thick">
        <color rgb="FFF58223"/>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ck">
        <color theme="8" tint="0.39994506668294322"/>
      </left>
      <right/>
      <top style="thick">
        <color theme="8" tint="0.39994506668294322"/>
      </top>
      <bottom/>
      <diagonal/>
    </border>
    <border>
      <left/>
      <right/>
      <top style="thick">
        <color theme="8" tint="0.39994506668294322"/>
      </top>
      <bottom/>
      <diagonal/>
    </border>
    <border>
      <left/>
      <right style="thick">
        <color theme="8" tint="0.39994506668294322"/>
      </right>
      <top style="thick">
        <color theme="8" tint="0.39994506668294322"/>
      </top>
      <bottom/>
      <diagonal/>
    </border>
    <border>
      <left style="thick">
        <color theme="8" tint="0.39994506668294322"/>
      </left>
      <right/>
      <top/>
      <bottom style="thick">
        <color theme="8" tint="0.39994506668294322"/>
      </bottom>
      <diagonal/>
    </border>
    <border>
      <left/>
      <right/>
      <top/>
      <bottom style="thick">
        <color theme="8" tint="0.39994506668294322"/>
      </bottom>
      <diagonal/>
    </border>
    <border>
      <left/>
      <right style="thick">
        <color theme="8" tint="0.39994506668294322"/>
      </right>
      <top/>
      <bottom style="thick">
        <color theme="8" tint="0.39994506668294322"/>
      </bottom>
      <diagonal/>
    </border>
    <border>
      <left style="thick">
        <color auto="1"/>
      </left>
      <right style="thin">
        <color auto="1"/>
      </right>
      <top style="thick">
        <color auto="1"/>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style="thin">
        <color auto="1"/>
      </right>
      <top/>
      <bottom/>
      <diagonal/>
    </border>
    <border>
      <left style="thin">
        <color indexed="64"/>
      </left>
      <right style="thick">
        <color indexed="64"/>
      </right>
      <top/>
      <bottom/>
      <diagonal/>
    </border>
    <border>
      <left style="thick">
        <color auto="1"/>
      </left>
      <right style="thin">
        <color auto="1"/>
      </right>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auto="1"/>
      </left>
      <right style="thin">
        <color auto="1"/>
      </right>
      <top style="thick">
        <color auto="1"/>
      </top>
      <bottom style="thin">
        <color auto="1"/>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auto="1"/>
      </left>
      <right style="thin">
        <color indexed="64"/>
      </right>
      <top/>
      <bottom style="thin">
        <color indexed="64"/>
      </bottom>
      <diagonal/>
    </border>
    <border>
      <left style="thin">
        <color indexed="64"/>
      </left>
      <right style="thick">
        <color indexed="64"/>
      </right>
      <top/>
      <bottom style="thin">
        <color indexed="64"/>
      </bottom>
      <diagonal/>
    </border>
    <border>
      <left style="thick">
        <color auto="1"/>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style="thick">
        <color indexed="64"/>
      </right>
      <top style="thin">
        <color indexed="64"/>
      </top>
      <bottom/>
      <diagonal/>
    </border>
    <border>
      <left style="thick">
        <color auto="1"/>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9" fontId="14" fillId="0" borderId="0" applyFont="0" applyFill="0" applyBorder="0" applyAlignment="0" applyProtection="0"/>
    <xf numFmtId="9" fontId="17"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9" fontId="14" fillId="0" borderId="0" applyFont="0" applyFill="0" applyBorder="0" applyAlignment="0" applyProtection="0"/>
    <xf numFmtId="9" fontId="19" fillId="0" borderId="0" applyFont="0" applyFill="0" applyBorder="0" applyAlignment="0" applyProtection="0"/>
  </cellStyleXfs>
  <cellXfs count="612">
    <xf numFmtId="0" fontId="0" fillId="0" borderId="0" xfId="0"/>
    <xf numFmtId="0" fontId="0" fillId="2" borderId="0" xfId="0" applyFill="1"/>
    <xf numFmtId="0" fontId="0" fillId="2" borderId="1" xfId="0" applyFill="1" applyBorder="1"/>
    <xf numFmtId="0" fontId="0" fillId="2" borderId="6" xfId="0" applyFill="1" applyBorder="1"/>
    <xf numFmtId="0" fontId="0" fillId="2" borderId="5" xfId="0" applyFill="1" applyBorder="1"/>
    <xf numFmtId="0" fontId="0" fillId="2" borderId="7" xfId="0" applyFill="1" applyBorder="1"/>
    <xf numFmtId="0" fontId="0" fillId="2" borderId="0" xfId="0" applyFill="1" applyBorder="1"/>
    <xf numFmtId="0" fontId="0" fillId="2" borderId="10" xfId="0" applyFill="1" applyBorder="1"/>
    <xf numFmtId="0" fontId="0" fillId="4" borderId="9" xfId="0" applyFill="1" applyBorder="1"/>
    <xf numFmtId="0" fontId="0" fillId="4" borderId="0" xfId="0" applyFill="1" applyBorder="1"/>
    <xf numFmtId="0" fontId="0" fillId="4" borderId="1" xfId="0" applyFill="1" applyBorder="1"/>
    <xf numFmtId="0" fontId="0" fillId="4" borderId="8" xfId="0" applyFill="1" applyBorder="1"/>
    <xf numFmtId="0" fontId="0" fillId="2" borderId="3" xfId="0" applyFill="1" applyBorder="1"/>
    <xf numFmtId="0" fontId="0" fillId="2" borderId="2" xfId="0" applyFill="1" applyBorder="1"/>
    <xf numFmtId="0" fontId="0" fillId="2" borderId="4" xfId="0" applyFill="1" applyBorder="1"/>
    <xf numFmtId="0" fontId="0" fillId="3" borderId="7" xfId="0" applyFill="1" applyBorder="1"/>
    <xf numFmtId="0" fontId="0" fillId="3" borderId="9" xfId="0" applyFill="1" applyBorder="1"/>
    <xf numFmtId="0" fontId="0" fillId="3" borderId="3" xfId="0" applyFill="1" applyBorder="1"/>
    <xf numFmtId="0" fontId="0" fillId="3" borderId="4" xfId="0" applyFill="1" applyBorder="1"/>
    <xf numFmtId="0" fontId="0" fillId="3" borderId="11" xfId="0" applyFill="1" applyBorder="1"/>
    <xf numFmtId="0" fontId="0" fillId="3" borderId="12" xfId="0" applyFill="1" applyBorder="1"/>
    <xf numFmtId="0" fontId="0" fillId="3" borderId="13" xfId="0" applyFill="1" applyBorder="1"/>
    <xf numFmtId="0" fontId="0" fillId="3" borderId="15" xfId="0" applyFill="1" applyBorder="1"/>
    <xf numFmtId="0" fontId="0" fillId="3" borderId="14" xfId="0" applyFill="1" applyBorder="1"/>
    <xf numFmtId="0" fontId="0" fillId="3" borderId="16" xfId="0" applyFill="1" applyBorder="1"/>
    <xf numFmtId="0" fontId="0" fillId="2" borderId="17" xfId="0" applyFill="1" applyBorder="1"/>
    <xf numFmtId="0" fontId="0" fillId="2" borderId="18" xfId="0" applyFill="1" applyBorder="1"/>
    <xf numFmtId="0" fontId="0" fillId="2" borderId="19" xfId="0" applyFill="1" applyBorder="1"/>
    <xf numFmtId="0" fontId="0" fillId="2" borderId="23" xfId="0" applyFill="1" applyBorder="1"/>
    <xf numFmtId="0" fontId="0" fillId="2" borderId="24" xfId="0" applyFill="1" applyBorder="1"/>
    <xf numFmtId="0" fontId="0" fillId="2" borderId="20" xfId="0" applyFill="1" applyBorder="1"/>
    <xf numFmtId="0" fontId="0" fillId="2" borderId="21" xfId="0" applyFill="1" applyBorder="1"/>
    <xf numFmtId="0" fontId="0" fillId="2" borderId="22" xfId="0" applyFill="1" applyBorder="1"/>
    <xf numFmtId="0" fontId="0" fillId="0" borderId="0" xfId="0" applyBorder="1"/>
    <xf numFmtId="0" fontId="0" fillId="0" borderId="41" xfId="0" applyBorder="1"/>
    <xf numFmtId="9" fontId="8" fillId="0" borderId="64" xfId="0" applyNumberFormat="1" applyFont="1" applyBorder="1" applyAlignment="1">
      <alignment vertical="center"/>
    </xf>
    <xf numFmtId="9" fontId="8" fillId="0" borderId="66" xfId="0" applyNumberFormat="1" applyFont="1" applyBorder="1" applyAlignment="1">
      <alignment vertical="center"/>
    </xf>
    <xf numFmtId="0" fontId="0" fillId="0" borderId="0" xfId="0" applyBorder="1" applyAlignment="1"/>
    <xf numFmtId="0" fontId="0" fillId="0" borderId="41" xfId="0" applyBorder="1" applyAlignment="1"/>
    <xf numFmtId="0" fontId="10" fillId="0" borderId="0" xfId="0" applyFont="1" applyBorder="1" applyAlignment="1">
      <alignment vertical="center" wrapText="1"/>
    </xf>
    <xf numFmtId="0" fontId="0" fillId="0" borderId="46" xfId="0" applyBorder="1"/>
    <xf numFmtId="0" fontId="0" fillId="0" borderId="47" xfId="0" applyBorder="1"/>
    <xf numFmtId="0" fontId="0" fillId="3" borderId="0" xfId="0" applyFill="1"/>
    <xf numFmtId="0" fontId="13" fillId="3" borderId="0" xfId="0" applyFont="1" applyFill="1"/>
    <xf numFmtId="0" fontId="1" fillId="2" borderId="0" xfId="0" applyFont="1" applyFill="1"/>
    <xf numFmtId="0" fontId="1" fillId="2" borderId="0" xfId="0" applyFont="1" applyFill="1" applyBorder="1"/>
    <xf numFmtId="0" fontId="6" fillId="0" borderId="36" xfId="0" applyFont="1" applyBorder="1" applyAlignment="1">
      <alignment vertical="center"/>
    </xf>
    <xf numFmtId="0" fontId="6" fillId="0" borderId="37" xfId="0" applyFont="1" applyBorder="1" applyAlignment="1">
      <alignment vertical="center"/>
    </xf>
    <xf numFmtId="0" fontId="12" fillId="5" borderId="36" xfId="0" applyFont="1" applyFill="1" applyBorder="1" applyAlignment="1">
      <alignment vertical="center"/>
    </xf>
    <xf numFmtId="0" fontId="12" fillId="5" borderId="37" xfId="0" applyFont="1" applyFill="1" applyBorder="1" applyAlignment="1">
      <alignment vertical="center"/>
    </xf>
    <xf numFmtId="0" fontId="0" fillId="3" borderId="0" xfId="0" applyFill="1" applyProtection="1">
      <protection hidden="1"/>
    </xf>
    <xf numFmtId="0" fontId="13" fillId="3" borderId="0" xfId="0" applyFont="1" applyFill="1" applyProtection="1">
      <protection hidden="1"/>
    </xf>
    <xf numFmtId="9" fontId="13" fillId="3" borderId="0" xfId="0" applyNumberFormat="1" applyFont="1" applyFill="1" applyProtection="1">
      <protection hidden="1"/>
    </xf>
    <xf numFmtId="0" fontId="0" fillId="2" borderId="116" xfId="0" applyFill="1" applyBorder="1"/>
    <xf numFmtId="0" fontId="0" fillId="2" borderId="117" xfId="0" applyFill="1" applyBorder="1"/>
    <xf numFmtId="0" fontId="0" fillId="2" borderId="118" xfId="0" applyFill="1" applyBorder="1"/>
    <xf numFmtId="0" fontId="0" fillId="2" borderId="119" xfId="0" applyFill="1" applyBorder="1"/>
    <xf numFmtId="0" fontId="0" fillId="2" borderId="120" xfId="0" applyFill="1" applyBorder="1"/>
    <xf numFmtId="0" fontId="0" fillId="2" borderId="0" xfId="0" applyFill="1" applyBorder="1" applyAlignment="1">
      <alignment vertical="center" wrapText="1"/>
    </xf>
    <xf numFmtId="0" fontId="0" fillId="2" borderId="121" xfId="0" applyFill="1" applyBorder="1"/>
    <xf numFmtId="0" fontId="0" fillId="2" borderId="122" xfId="0" applyFill="1" applyBorder="1"/>
    <xf numFmtId="0" fontId="0" fillId="2" borderId="123" xfId="0" applyFill="1" applyBorder="1"/>
    <xf numFmtId="0" fontId="21" fillId="2" borderId="0" xfId="0" applyFont="1" applyFill="1" applyBorder="1" applyAlignment="1">
      <alignment vertical="center" wrapText="1"/>
    </xf>
    <xf numFmtId="0" fontId="21" fillId="2" borderId="17" xfId="0" applyFont="1" applyFill="1" applyBorder="1" applyAlignment="1">
      <alignment vertical="center" wrapText="1"/>
    </xf>
    <xf numFmtId="0" fontId="21" fillId="2" borderId="18" xfId="0" applyFont="1" applyFill="1" applyBorder="1" applyAlignment="1">
      <alignment vertical="center" wrapText="1"/>
    </xf>
    <xf numFmtId="0" fontId="21" fillId="2" borderId="23" xfId="0" applyFont="1" applyFill="1" applyBorder="1" applyAlignment="1">
      <alignment vertical="center" wrapText="1"/>
    </xf>
    <xf numFmtId="0" fontId="21" fillId="2" borderId="24" xfId="0" applyFont="1" applyFill="1" applyBorder="1" applyAlignment="1">
      <alignment vertical="center" wrapText="1"/>
    </xf>
    <xf numFmtId="0" fontId="1" fillId="2" borderId="39" xfId="0" applyFont="1" applyFill="1" applyBorder="1"/>
    <xf numFmtId="0" fontId="1" fillId="2" borderId="72" xfId="0" applyFont="1" applyFill="1" applyBorder="1"/>
    <xf numFmtId="0" fontId="1" fillId="2" borderId="34" xfId="0" applyFont="1" applyFill="1" applyBorder="1"/>
    <xf numFmtId="9" fontId="1" fillId="2" borderId="39" xfId="0" applyNumberFormat="1" applyFont="1" applyFill="1" applyBorder="1"/>
    <xf numFmtId="9" fontId="1" fillId="2" borderId="0" xfId="0" applyNumberFormat="1" applyFont="1" applyFill="1" applyBorder="1"/>
    <xf numFmtId="0" fontId="23" fillId="2" borderId="0" xfId="0" applyFont="1" applyFill="1"/>
    <xf numFmtId="0" fontId="23" fillId="2" borderId="0" xfId="0" applyFont="1" applyFill="1" applyBorder="1"/>
    <xf numFmtId="0" fontId="23" fillId="2" borderId="42" xfId="0" applyFont="1" applyFill="1" applyBorder="1"/>
    <xf numFmtId="0" fontId="23" fillId="2" borderId="47" xfId="0" applyFont="1" applyFill="1" applyBorder="1"/>
    <xf numFmtId="0" fontId="23" fillId="2" borderId="48" xfId="0" applyFont="1" applyFill="1" applyBorder="1"/>
    <xf numFmtId="0" fontId="23" fillId="2" borderId="34" xfId="0" applyFont="1" applyFill="1" applyBorder="1"/>
    <xf numFmtId="0" fontId="23" fillId="2" borderId="61" xfId="0" applyFont="1" applyFill="1" applyBorder="1"/>
    <xf numFmtId="0" fontId="1" fillId="2" borderId="40" xfId="0" applyFont="1" applyFill="1" applyBorder="1"/>
    <xf numFmtId="0" fontId="1" fillId="2" borderId="42" xfId="0" applyFont="1" applyFill="1" applyBorder="1"/>
    <xf numFmtId="0" fontId="1" fillId="2" borderId="61" xfId="0" applyFont="1" applyFill="1" applyBorder="1"/>
    <xf numFmtId="0" fontId="1" fillId="2" borderId="47" xfId="0" applyFont="1" applyFill="1" applyBorder="1"/>
    <xf numFmtId="0" fontId="1" fillId="2" borderId="48" xfId="0" applyFont="1" applyFill="1" applyBorder="1"/>
    <xf numFmtId="0" fontId="1" fillId="2" borderId="0" xfId="0" applyFont="1" applyFill="1" applyProtection="1">
      <protection hidden="1"/>
    </xf>
    <xf numFmtId="9" fontId="1" fillId="2" borderId="0" xfId="0" applyNumberFormat="1" applyFont="1" applyFill="1" applyProtection="1">
      <protection hidden="1"/>
    </xf>
    <xf numFmtId="0" fontId="23" fillId="3" borderId="0" xfId="0" applyFont="1" applyFill="1"/>
    <xf numFmtId="9" fontId="23" fillId="3" borderId="0" xfId="0" applyNumberFormat="1" applyFont="1" applyFill="1"/>
    <xf numFmtId="0" fontId="18" fillId="0" borderId="0" xfId="4" applyFont="1" applyProtection="1">
      <protection hidden="1"/>
    </xf>
    <xf numFmtId="165" fontId="31" fillId="0" borderId="0" xfId="1" applyNumberFormat="1" applyFont="1" applyFill="1" applyBorder="1" applyAlignment="1" applyProtection="1">
      <alignment horizontal="center"/>
      <protection hidden="1"/>
    </xf>
    <xf numFmtId="165" fontId="8" fillId="0" borderId="64" xfId="0" applyNumberFormat="1" applyFont="1" applyBorder="1" applyAlignment="1">
      <alignment vertical="center"/>
    </xf>
    <xf numFmtId="165" fontId="8" fillId="0" borderId="66" xfId="0" applyNumberFormat="1" applyFont="1" applyBorder="1" applyAlignment="1">
      <alignment vertical="center"/>
    </xf>
    <xf numFmtId="0" fontId="26" fillId="0" borderId="0" xfId="0" applyFont="1" applyProtection="1">
      <protection hidden="1"/>
    </xf>
    <xf numFmtId="165" fontId="26" fillId="0" borderId="0" xfId="1" applyNumberFormat="1" applyFont="1" applyProtection="1">
      <protection hidden="1"/>
    </xf>
    <xf numFmtId="0" fontId="26" fillId="14" borderId="0" xfId="0" applyFont="1" applyFill="1" applyProtection="1">
      <protection hidden="1"/>
    </xf>
    <xf numFmtId="0" fontId="26" fillId="11" borderId="158" xfId="0" applyFont="1" applyFill="1" applyBorder="1" applyAlignment="1" applyProtection="1">
      <alignment horizontal="center" vertical="center" wrapText="1"/>
      <protection hidden="1"/>
    </xf>
    <xf numFmtId="0" fontId="26" fillId="11" borderId="158" xfId="0" applyFont="1" applyFill="1" applyBorder="1" applyAlignment="1" applyProtection="1">
      <alignment horizontal="left" vertical="center" wrapText="1"/>
      <protection hidden="1"/>
    </xf>
    <xf numFmtId="0" fontId="29" fillId="11" borderId="158" xfId="0" applyFont="1" applyFill="1" applyBorder="1" applyAlignment="1" applyProtection="1">
      <alignment horizontal="center" vertical="center" wrapText="1"/>
      <protection hidden="1"/>
    </xf>
    <xf numFmtId="0" fontId="26" fillId="11" borderId="149" xfId="0" applyFont="1" applyFill="1" applyBorder="1" applyAlignment="1" applyProtection="1">
      <alignment horizontal="center" vertical="center" wrapText="1"/>
      <protection hidden="1"/>
    </xf>
    <xf numFmtId="0" fontId="26" fillId="11" borderId="158" xfId="0" applyFont="1" applyFill="1" applyBorder="1" applyAlignment="1" applyProtection="1">
      <alignment horizontal="center" vertical="center"/>
      <protection hidden="1"/>
    </xf>
    <xf numFmtId="0" fontId="26" fillId="11" borderId="158" xfId="0" applyFont="1" applyFill="1" applyBorder="1" applyAlignment="1" applyProtection="1">
      <alignment vertical="center" wrapText="1"/>
      <protection hidden="1"/>
    </xf>
    <xf numFmtId="165" fontId="30" fillId="11" borderId="158" xfId="0" applyNumberFormat="1" applyFont="1" applyFill="1" applyBorder="1" applyAlignment="1" applyProtection="1">
      <alignment horizontal="center" vertical="center" wrapText="1"/>
      <protection hidden="1"/>
    </xf>
    <xf numFmtId="165" fontId="30" fillId="11" borderId="158" xfId="1" applyNumberFormat="1" applyFont="1" applyFill="1" applyBorder="1" applyAlignment="1" applyProtection="1">
      <alignment horizontal="center" vertical="center" wrapText="1"/>
      <protection hidden="1"/>
    </xf>
    <xf numFmtId="0" fontId="26" fillId="11" borderId="159" xfId="0" applyFont="1" applyFill="1" applyBorder="1" applyAlignment="1" applyProtection="1">
      <alignment horizontal="left" vertical="center" wrapText="1"/>
      <protection hidden="1"/>
    </xf>
    <xf numFmtId="0" fontId="26" fillId="6" borderId="0" xfId="0" applyFont="1" applyFill="1" applyProtection="1">
      <protection hidden="1"/>
    </xf>
    <xf numFmtId="0" fontId="26" fillId="11" borderId="95" xfId="0" applyFont="1" applyFill="1" applyBorder="1" applyAlignment="1" applyProtection="1">
      <alignment horizontal="center" vertical="center" wrapText="1"/>
      <protection hidden="1"/>
    </xf>
    <xf numFmtId="0" fontId="26" fillId="11" borderId="95" xfId="0" applyFont="1" applyFill="1" applyBorder="1" applyAlignment="1" applyProtection="1">
      <alignment horizontal="left" vertical="center" wrapText="1"/>
      <protection hidden="1"/>
    </xf>
    <xf numFmtId="0" fontId="29" fillId="11" borderId="95" xfId="0" applyFont="1" applyFill="1" applyBorder="1" applyAlignment="1" applyProtection="1">
      <alignment horizontal="center" vertical="center" wrapText="1"/>
      <protection hidden="1"/>
    </xf>
    <xf numFmtId="0" fontId="26" fillId="11" borderId="95" xfId="0" applyFont="1" applyFill="1" applyBorder="1" applyAlignment="1" applyProtection="1">
      <alignment horizontal="center" vertical="center"/>
      <protection hidden="1"/>
    </xf>
    <xf numFmtId="0" fontId="26" fillId="11" borderId="95" xfId="0" applyFont="1" applyFill="1" applyBorder="1" applyAlignment="1" applyProtection="1">
      <alignment vertical="center" wrapText="1"/>
      <protection hidden="1"/>
    </xf>
    <xf numFmtId="165" fontId="30" fillId="11" borderId="95" xfId="0" applyNumberFormat="1" applyFont="1" applyFill="1" applyBorder="1" applyAlignment="1" applyProtection="1">
      <alignment horizontal="center" vertical="center" wrapText="1"/>
      <protection hidden="1"/>
    </xf>
    <xf numFmtId="165" fontId="30" fillId="11" borderId="95" xfId="1" applyNumberFormat="1" applyFont="1" applyFill="1" applyBorder="1" applyAlignment="1" applyProtection="1">
      <alignment horizontal="center" vertical="center" wrapText="1"/>
      <protection hidden="1"/>
    </xf>
    <xf numFmtId="0" fontId="26" fillId="11" borderId="161" xfId="0" applyFont="1" applyFill="1" applyBorder="1" applyAlignment="1" applyProtection="1">
      <alignment horizontal="left" vertical="center" wrapText="1"/>
      <protection hidden="1"/>
    </xf>
    <xf numFmtId="165" fontId="26" fillId="14" borderId="0" xfId="1" applyNumberFormat="1" applyFont="1" applyFill="1" applyProtection="1">
      <protection hidden="1"/>
    </xf>
    <xf numFmtId="165" fontId="26" fillId="0" borderId="0" xfId="1" applyNumberFormat="1" applyFont="1" applyFill="1" applyProtection="1">
      <protection hidden="1"/>
    </xf>
    <xf numFmtId="0" fontId="26" fillId="8" borderId="0" xfId="0" applyFont="1" applyFill="1" applyProtection="1">
      <protection hidden="1"/>
    </xf>
    <xf numFmtId="0" fontId="26" fillId="11" borderId="164" xfId="0" applyFont="1" applyFill="1" applyBorder="1" applyAlignment="1" applyProtection="1">
      <alignment horizontal="center" vertical="center" wrapText="1"/>
      <protection hidden="1"/>
    </xf>
    <xf numFmtId="0" fontId="26" fillId="11" borderId="164" xfId="0" applyFont="1" applyFill="1" applyBorder="1" applyAlignment="1" applyProtection="1">
      <alignment horizontal="left" vertical="center" wrapText="1"/>
      <protection hidden="1"/>
    </xf>
    <xf numFmtId="0" fontId="29" fillId="11" borderId="164" xfId="0" applyFont="1" applyFill="1" applyBorder="1" applyAlignment="1" applyProtection="1">
      <alignment horizontal="center" vertical="center" wrapText="1"/>
      <protection hidden="1"/>
    </xf>
    <xf numFmtId="0" fontId="26" fillId="11" borderId="164" xfId="0" applyFont="1" applyFill="1" applyBorder="1" applyAlignment="1" applyProtection="1">
      <alignment horizontal="center" vertical="center"/>
      <protection hidden="1"/>
    </xf>
    <xf numFmtId="0" fontId="26" fillId="11" borderId="164" xfId="0" applyFont="1" applyFill="1" applyBorder="1" applyAlignment="1" applyProtection="1">
      <alignment vertical="center" wrapText="1"/>
      <protection hidden="1"/>
    </xf>
    <xf numFmtId="165" fontId="30" fillId="11" borderId="164" xfId="0" applyNumberFormat="1" applyFont="1" applyFill="1" applyBorder="1" applyAlignment="1" applyProtection="1">
      <alignment horizontal="center" vertical="center" wrapText="1"/>
      <protection hidden="1"/>
    </xf>
    <xf numFmtId="165" fontId="30" fillId="11" borderId="164" xfId="1" applyNumberFormat="1" applyFont="1" applyFill="1" applyBorder="1" applyAlignment="1" applyProtection="1">
      <alignment horizontal="center" vertical="center" wrapText="1"/>
      <protection hidden="1"/>
    </xf>
    <xf numFmtId="0" fontId="26" fillId="11" borderId="165" xfId="0" applyFont="1" applyFill="1" applyBorder="1" applyAlignment="1" applyProtection="1">
      <alignment horizontal="left" vertical="center" wrapText="1"/>
      <protection hidden="1"/>
    </xf>
    <xf numFmtId="165" fontId="26" fillId="0" borderId="0" xfId="1" applyNumberFormat="1" applyFont="1" applyBorder="1" applyProtection="1">
      <protection hidden="1"/>
    </xf>
    <xf numFmtId="0" fontId="26" fillId="11" borderId="97" xfId="0" applyFont="1" applyFill="1" applyBorder="1" applyAlignment="1" applyProtection="1">
      <alignment horizontal="center" vertical="center" wrapText="1"/>
      <protection hidden="1"/>
    </xf>
    <xf numFmtId="0" fontId="26" fillId="11" borderId="97" xfId="0" applyFont="1" applyFill="1" applyBorder="1" applyAlignment="1" applyProtection="1">
      <alignment vertical="center" wrapText="1"/>
      <protection hidden="1"/>
    </xf>
    <xf numFmtId="0" fontId="29" fillId="11" borderId="97" xfId="0" applyFont="1" applyFill="1" applyBorder="1" applyAlignment="1" applyProtection="1">
      <alignment horizontal="center" vertical="center" wrapText="1"/>
      <protection hidden="1"/>
    </xf>
    <xf numFmtId="0" fontId="26" fillId="11" borderId="97" xfId="0" applyFont="1" applyFill="1" applyBorder="1" applyAlignment="1" applyProtection="1">
      <alignment horizontal="center" vertical="center"/>
      <protection hidden="1"/>
    </xf>
    <xf numFmtId="165" fontId="30" fillId="11" borderId="97" xfId="0" applyNumberFormat="1" applyFont="1" applyFill="1" applyBorder="1" applyAlignment="1" applyProtection="1">
      <alignment horizontal="center" vertical="center" wrapText="1"/>
      <protection hidden="1"/>
    </xf>
    <xf numFmtId="165" fontId="30" fillId="11" borderId="97" xfId="1" applyNumberFormat="1" applyFont="1" applyFill="1" applyBorder="1" applyAlignment="1" applyProtection="1">
      <alignment horizontal="center" vertical="center" wrapText="1"/>
      <protection hidden="1"/>
    </xf>
    <xf numFmtId="0" fontId="26" fillId="11" borderId="167" xfId="0" applyFont="1" applyFill="1" applyBorder="1" applyAlignment="1" applyProtection="1">
      <alignment horizontal="left" vertical="center" wrapText="1"/>
      <protection hidden="1"/>
    </xf>
    <xf numFmtId="0" fontId="26" fillId="9" borderId="169" xfId="0" applyFont="1" applyFill="1" applyBorder="1" applyAlignment="1" applyProtection="1">
      <alignment horizontal="center" vertical="center" wrapText="1"/>
      <protection hidden="1"/>
    </xf>
    <xf numFmtId="0" fontId="26" fillId="9" borderId="169" xfId="0" applyFont="1" applyFill="1" applyBorder="1" applyAlignment="1" applyProtection="1">
      <alignment vertical="center" wrapText="1"/>
      <protection hidden="1"/>
    </xf>
    <xf numFmtId="0" fontId="29" fillId="9" borderId="169" xfId="0" applyFont="1" applyFill="1" applyBorder="1" applyAlignment="1" applyProtection="1">
      <alignment horizontal="center" vertical="center" wrapText="1"/>
      <protection hidden="1"/>
    </xf>
    <xf numFmtId="0" fontId="26" fillId="9" borderId="97" xfId="0" applyFont="1" applyFill="1" applyBorder="1" applyAlignment="1" applyProtection="1">
      <alignment horizontal="center" vertical="center" wrapText="1"/>
      <protection hidden="1"/>
    </xf>
    <xf numFmtId="0" fontId="26" fillId="9" borderId="169" xfId="0" applyFont="1" applyFill="1" applyBorder="1" applyAlignment="1" applyProtection="1">
      <alignment horizontal="center" vertical="center"/>
      <protection hidden="1"/>
    </xf>
    <xf numFmtId="165" fontId="30" fillId="9" borderId="169" xfId="0" applyNumberFormat="1" applyFont="1" applyFill="1" applyBorder="1" applyAlignment="1" applyProtection="1">
      <alignment horizontal="center" vertical="center" wrapText="1"/>
      <protection hidden="1"/>
    </xf>
    <xf numFmtId="165" fontId="30" fillId="9" borderId="169" xfId="1" applyNumberFormat="1" applyFont="1" applyFill="1" applyBorder="1" applyAlignment="1" applyProtection="1">
      <alignment horizontal="center" vertical="center" wrapText="1"/>
      <protection hidden="1"/>
    </xf>
    <xf numFmtId="0" fontId="26" fillId="9" borderId="170" xfId="0" applyFont="1" applyFill="1" applyBorder="1" applyAlignment="1" applyProtection="1">
      <alignment horizontal="left" vertical="center" wrapText="1"/>
      <protection hidden="1"/>
    </xf>
    <xf numFmtId="0" fontId="26" fillId="9" borderId="164" xfId="0" applyFont="1" applyFill="1" applyBorder="1" applyAlignment="1" applyProtection="1">
      <alignment horizontal="center" vertical="center" wrapText="1"/>
      <protection hidden="1"/>
    </xf>
    <xf numFmtId="0" fontId="26" fillId="9" borderId="164" xfId="0" applyFont="1" applyFill="1" applyBorder="1" applyAlignment="1" applyProtection="1">
      <alignment vertical="center" wrapText="1"/>
      <protection hidden="1"/>
    </xf>
    <xf numFmtId="0" fontId="29" fillId="9" borderId="164" xfId="0" applyFont="1" applyFill="1" applyBorder="1" applyAlignment="1" applyProtection="1">
      <alignment horizontal="center" vertical="center" wrapText="1"/>
      <protection hidden="1"/>
    </xf>
    <xf numFmtId="0" fontId="26" fillId="9" borderId="164" xfId="0" applyFont="1" applyFill="1" applyBorder="1" applyAlignment="1" applyProtection="1">
      <alignment horizontal="center" vertical="center"/>
      <protection hidden="1"/>
    </xf>
    <xf numFmtId="165" fontId="30" fillId="9" borderId="164" xfId="0" applyNumberFormat="1" applyFont="1" applyFill="1" applyBorder="1" applyAlignment="1" applyProtection="1">
      <alignment horizontal="center" vertical="center" wrapText="1"/>
      <protection hidden="1"/>
    </xf>
    <xf numFmtId="165" fontId="30" fillId="9" borderId="164" xfId="1" applyNumberFormat="1" applyFont="1" applyFill="1" applyBorder="1" applyAlignment="1" applyProtection="1">
      <alignment horizontal="center" vertical="center" wrapText="1"/>
      <protection hidden="1"/>
    </xf>
    <xf numFmtId="0" fontId="26" fillId="9" borderId="165" xfId="0" applyFont="1" applyFill="1" applyBorder="1" applyAlignment="1" applyProtection="1">
      <alignment horizontal="left" vertical="center" wrapText="1"/>
      <protection hidden="1"/>
    </xf>
    <xf numFmtId="0" fontId="26" fillId="9" borderId="95" xfId="0" applyFont="1" applyFill="1" applyBorder="1" applyAlignment="1" applyProtection="1">
      <alignment horizontal="center" vertical="center" wrapText="1"/>
      <protection hidden="1"/>
    </xf>
    <xf numFmtId="0" fontId="26" fillId="9" borderId="95" xfId="0" applyFont="1" applyFill="1" applyBorder="1" applyAlignment="1" applyProtection="1">
      <alignment vertical="center" wrapText="1"/>
      <protection hidden="1"/>
    </xf>
    <xf numFmtId="0" fontId="29" fillId="9" borderId="95" xfId="0" applyFont="1" applyFill="1" applyBorder="1" applyAlignment="1" applyProtection="1">
      <alignment horizontal="center" vertical="center" wrapText="1"/>
      <protection hidden="1"/>
    </xf>
    <xf numFmtId="0" fontId="26" fillId="9" borderId="95" xfId="0" applyFont="1" applyFill="1" applyBorder="1" applyAlignment="1" applyProtection="1">
      <alignment horizontal="center" vertical="center"/>
      <protection hidden="1"/>
    </xf>
    <xf numFmtId="165" fontId="30" fillId="9" borderId="95" xfId="0" applyNumberFormat="1" applyFont="1" applyFill="1" applyBorder="1" applyAlignment="1" applyProtection="1">
      <alignment horizontal="center" vertical="center" wrapText="1"/>
      <protection hidden="1"/>
    </xf>
    <xf numFmtId="165" fontId="30" fillId="9" borderId="95" xfId="1" applyNumberFormat="1" applyFont="1" applyFill="1" applyBorder="1" applyAlignment="1" applyProtection="1">
      <alignment horizontal="center" vertical="center" wrapText="1"/>
      <protection hidden="1"/>
    </xf>
    <xf numFmtId="0" fontId="26" fillId="9" borderId="161" xfId="0" applyFont="1" applyFill="1" applyBorder="1" applyAlignment="1" applyProtection="1">
      <alignment horizontal="left" vertical="center" wrapText="1"/>
      <protection hidden="1"/>
    </xf>
    <xf numFmtId="0" fontId="26" fillId="9" borderId="171" xfId="0" applyFont="1" applyFill="1" applyBorder="1" applyAlignment="1" applyProtection="1">
      <alignment horizontal="center" vertical="center" wrapText="1"/>
      <protection hidden="1"/>
    </xf>
    <xf numFmtId="0" fontId="26" fillId="9" borderId="171" xfId="0" applyFont="1" applyFill="1" applyBorder="1" applyAlignment="1" applyProtection="1">
      <alignment vertical="center" wrapText="1"/>
      <protection hidden="1"/>
    </xf>
    <xf numFmtId="0" fontId="29" fillId="9" borderId="171" xfId="0" applyFont="1" applyFill="1" applyBorder="1" applyAlignment="1" applyProtection="1">
      <alignment horizontal="center" vertical="center" wrapText="1"/>
      <protection hidden="1"/>
    </xf>
    <xf numFmtId="0" fontId="26" fillId="9" borderId="171" xfId="0" applyFont="1" applyFill="1" applyBorder="1" applyAlignment="1" applyProtection="1">
      <alignment horizontal="center" vertical="center"/>
      <protection hidden="1"/>
    </xf>
    <xf numFmtId="165" fontId="30" fillId="9" borderId="171" xfId="0" applyNumberFormat="1" applyFont="1" applyFill="1" applyBorder="1" applyAlignment="1" applyProtection="1">
      <alignment horizontal="center" vertical="center" wrapText="1"/>
      <protection hidden="1"/>
    </xf>
    <xf numFmtId="165" fontId="30" fillId="9" borderId="171" xfId="1" applyNumberFormat="1" applyFont="1" applyFill="1" applyBorder="1" applyAlignment="1" applyProtection="1">
      <alignment horizontal="center" vertical="center" wrapText="1"/>
      <protection hidden="1"/>
    </xf>
    <xf numFmtId="0" fontId="26" fillId="9" borderId="172" xfId="0" applyFont="1" applyFill="1" applyBorder="1" applyAlignment="1" applyProtection="1">
      <alignment horizontal="left" vertical="center" wrapText="1"/>
      <protection hidden="1"/>
    </xf>
    <xf numFmtId="9" fontId="26" fillId="0" borderId="0" xfId="1" applyFont="1" applyProtection="1">
      <protection hidden="1"/>
    </xf>
    <xf numFmtId="0" fontId="26" fillId="9" borderId="173" xfId="0" applyFont="1" applyFill="1" applyBorder="1" applyAlignment="1" applyProtection="1">
      <alignment horizontal="center" vertical="center" wrapText="1"/>
      <protection hidden="1"/>
    </xf>
    <xf numFmtId="0" fontId="26" fillId="9" borderId="173" xfId="0" applyFont="1" applyFill="1" applyBorder="1" applyAlignment="1" applyProtection="1">
      <alignment vertical="center" wrapText="1"/>
      <protection hidden="1"/>
    </xf>
    <xf numFmtId="0" fontId="29" fillId="9" borderId="173" xfId="0" applyFont="1" applyFill="1" applyBorder="1" applyAlignment="1" applyProtection="1">
      <alignment horizontal="center" vertical="center" wrapText="1"/>
      <protection hidden="1"/>
    </xf>
    <xf numFmtId="0" fontId="26" fillId="9" borderId="173" xfId="0" applyFont="1" applyFill="1" applyBorder="1" applyAlignment="1" applyProtection="1">
      <alignment horizontal="center" vertical="center"/>
      <protection hidden="1"/>
    </xf>
    <xf numFmtId="165" fontId="30" fillId="9" borderId="173" xfId="0" applyNumberFormat="1" applyFont="1" applyFill="1" applyBorder="1" applyAlignment="1" applyProtection="1">
      <alignment horizontal="center" vertical="center" wrapText="1"/>
      <protection hidden="1"/>
    </xf>
    <xf numFmtId="165" fontId="30" fillId="9" borderId="173" xfId="1" applyNumberFormat="1" applyFont="1" applyFill="1" applyBorder="1" applyAlignment="1" applyProtection="1">
      <alignment horizontal="center" vertical="center" wrapText="1"/>
      <protection hidden="1"/>
    </xf>
    <xf numFmtId="0" fontId="26" fillId="9" borderId="174" xfId="0" applyFont="1" applyFill="1" applyBorder="1" applyAlignment="1" applyProtection="1">
      <alignment horizontal="left" vertical="center" wrapText="1"/>
      <protection hidden="1"/>
    </xf>
    <xf numFmtId="9" fontId="26" fillId="14" borderId="0" xfId="1" applyFont="1" applyFill="1" applyAlignment="1" applyProtection="1">
      <alignment vertical="center"/>
      <protection hidden="1"/>
    </xf>
    <xf numFmtId="0" fontId="26" fillId="9" borderId="97" xfId="0" applyFont="1" applyFill="1" applyBorder="1" applyAlignment="1" applyProtection="1">
      <alignment vertical="center" wrapText="1"/>
      <protection hidden="1"/>
    </xf>
    <xf numFmtId="0" fontId="29" fillId="9" borderId="97" xfId="0" applyFont="1" applyFill="1" applyBorder="1" applyAlignment="1" applyProtection="1">
      <alignment horizontal="center" vertical="center" wrapText="1"/>
      <protection hidden="1"/>
    </xf>
    <xf numFmtId="0" fontId="26" fillId="9" borderId="97" xfId="0" applyFont="1" applyFill="1" applyBorder="1" applyAlignment="1" applyProtection="1">
      <alignment horizontal="center" vertical="center"/>
      <protection hidden="1"/>
    </xf>
    <xf numFmtId="165" fontId="30" fillId="9" borderId="97" xfId="0" applyNumberFormat="1" applyFont="1" applyFill="1" applyBorder="1" applyAlignment="1" applyProtection="1">
      <alignment horizontal="center" vertical="center" wrapText="1"/>
      <protection hidden="1"/>
    </xf>
    <xf numFmtId="165" fontId="30" fillId="9" borderId="97" xfId="1" applyNumberFormat="1" applyFont="1" applyFill="1" applyBorder="1" applyAlignment="1" applyProtection="1">
      <alignment horizontal="center" vertical="center" wrapText="1"/>
      <protection hidden="1"/>
    </xf>
    <xf numFmtId="0" fontId="26" fillId="9" borderId="167" xfId="0" applyFont="1" applyFill="1" applyBorder="1" applyAlignment="1" applyProtection="1">
      <alignment horizontal="left" vertical="center" wrapText="1"/>
      <protection hidden="1"/>
    </xf>
    <xf numFmtId="0" fontId="26" fillId="12" borderId="169" xfId="0" applyFont="1" applyFill="1" applyBorder="1" applyAlignment="1" applyProtection="1">
      <alignment horizontal="center" vertical="center" wrapText="1"/>
      <protection hidden="1"/>
    </xf>
    <xf numFmtId="0" fontId="26" fillId="12" borderId="169" xfId="0" applyFont="1" applyFill="1" applyBorder="1" applyAlignment="1" applyProtection="1">
      <alignment vertical="center" wrapText="1"/>
      <protection hidden="1"/>
    </xf>
    <xf numFmtId="0" fontId="29" fillId="12" borderId="169" xfId="0" applyFont="1" applyFill="1" applyBorder="1" applyAlignment="1" applyProtection="1">
      <alignment horizontal="center" vertical="center" wrapText="1"/>
      <protection hidden="1"/>
    </xf>
    <xf numFmtId="0" fontId="26" fillId="12" borderId="97" xfId="0" applyFont="1" applyFill="1" applyBorder="1" applyAlignment="1" applyProtection="1">
      <alignment horizontal="center" vertical="center" wrapText="1"/>
      <protection hidden="1"/>
    </xf>
    <xf numFmtId="0" fontId="26" fillId="12" borderId="169" xfId="0" applyFont="1" applyFill="1" applyBorder="1" applyAlignment="1" applyProtection="1">
      <alignment horizontal="center" vertical="center"/>
      <protection hidden="1"/>
    </xf>
    <xf numFmtId="165" fontId="30" fillId="12" borderId="169" xfId="0" applyNumberFormat="1" applyFont="1" applyFill="1" applyBorder="1" applyAlignment="1" applyProtection="1">
      <alignment horizontal="center" vertical="center" wrapText="1"/>
      <protection hidden="1"/>
    </xf>
    <xf numFmtId="165" fontId="30" fillId="12" borderId="169" xfId="1" applyNumberFormat="1" applyFont="1" applyFill="1" applyBorder="1" applyAlignment="1" applyProtection="1">
      <alignment horizontal="center" vertical="center" wrapText="1"/>
      <protection hidden="1"/>
    </xf>
    <xf numFmtId="0" fontId="26" fillId="12" borderId="170" xfId="0" applyFont="1" applyFill="1" applyBorder="1" applyAlignment="1" applyProtection="1">
      <alignment horizontal="left" vertical="center" wrapText="1"/>
      <protection hidden="1"/>
    </xf>
    <xf numFmtId="0" fontId="26" fillId="12" borderId="95" xfId="0" applyFont="1" applyFill="1" applyBorder="1" applyAlignment="1" applyProtection="1">
      <alignment horizontal="center" vertical="center" wrapText="1"/>
      <protection hidden="1"/>
    </xf>
    <xf numFmtId="0" fontId="26" fillId="12" borderId="95" xfId="0" applyFont="1" applyFill="1" applyBorder="1" applyAlignment="1" applyProtection="1">
      <alignment vertical="center" wrapText="1"/>
      <protection hidden="1"/>
    </xf>
    <xf numFmtId="0" fontId="29" fillId="12" borderId="95" xfId="0" applyFont="1" applyFill="1" applyBorder="1" applyAlignment="1" applyProtection="1">
      <alignment horizontal="center" vertical="center" wrapText="1"/>
      <protection hidden="1"/>
    </xf>
    <xf numFmtId="0" fontId="26" fillId="12" borderId="95" xfId="0" applyFont="1" applyFill="1" applyBorder="1" applyAlignment="1" applyProtection="1">
      <alignment horizontal="center" vertical="center"/>
      <protection hidden="1"/>
    </xf>
    <xf numFmtId="165" fontId="30" fillId="12" borderId="95" xfId="0" applyNumberFormat="1" applyFont="1" applyFill="1" applyBorder="1" applyAlignment="1" applyProtection="1">
      <alignment horizontal="center" vertical="center" wrapText="1"/>
      <protection hidden="1"/>
    </xf>
    <xf numFmtId="165" fontId="30" fillId="12" borderId="95" xfId="1" applyNumberFormat="1" applyFont="1" applyFill="1" applyBorder="1" applyAlignment="1" applyProtection="1">
      <alignment horizontal="center" vertical="center" wrapText="1"/>
      <protection hidden="1"/>
    </xf>
    <xf numFmtId="0" fontId="26" fillId="12" borderId="161" xfId="0" applyFont="1" applyFill="1" applyBorder="1" applyAlignment="1" applyProtection="1">
      <alignment horizontal="left" vertical="center" wrapText="1"/>
      <protection hidden="1"/>
    </xf>
    <xf numFmtId="0" fontId="26" fillId="12" borderId="171" xfId="0" applyFont="1" applyFill="1" applyBorder="1" applyAlignment="1" applyProtection="1">
      <alignment horizontal="center" vertical="center" wrapText="1"/>
      <protection hidden="1"/>
    </xf>
    <xf numFmtId="0" fontId="26" fillId="12" borderId="171" xfId="0" applyFont="1" applyFill="1" applyBorder="1" applyAlignment="1" applyProtection="1">
      <alignment vertical="center" wrapText="1"/>
      <protection hidden="1"/>
    </xf>
    <xf numFmtId="0" fontId="29" fillId="12" borderId="171" xfId="0" applyFont="1" applyFill="1" applyBorder="1" applyAlignment="1" applyProtection="1">
      <alignment horizontal="center" vertical="center" wrapText="1"/>
      <protection hidden="1"/>
    </xf>
    <xf numFmtId="0" fontId="26" fillId="12" borderId="171" xfId="0" applyFont="1" applyFill="1" applyBorder="1" applyAlignment="1" applyProtection="1">
      <alignment horizontal="center" vertical="center"/>
      <protection hidden="1"/>
    </xf>
    <xf numFmtId="165" fontId="30" fillId="12" borderId="171" xfId="0" applyNumberFormat="1" applyFont="1" applyFill="1" applyBorder="1" applyAlignment="1" applyProtection="1">
      <alignment horizontal="center" vertical="center" wrapText="1"/>
      <protection hidden="1"/>
    </xf>
    <xf numFmtId="165" fontId="30" fillId="12" borderId="171" xfId="1" applyNumberFormat="1" applyFont="1" applyFill="1" applyBorder="1" applyAlignment="1" applyProtection="1">
      <alignment horizontal="center" vertical="center" wrapText="1"/>
      <protection hidden="1"/>
    </xf>
    <xf numFmtId="0" fontId="26" fillId="12" borderId="172" xfId="0" applyFont="1" applyFill="1" applyBorder="1" applyAlignment="1" applyProtection="1">
      <alignment horizontal="left" vertical="center" wrapText="1"/>
      <protection hidden="1"/>
    </xf>
    <xf numFmtId="0" fontId="26" fillId="12" borderId="97" xfId="0" applyFont="1" applyFill="1" applyBorder="1" applyAlignment="1" applyProtection="1">
      <alignment vertical="center" wrapText="1"/>
      <protection hidden="1"/>
    </xf>
    <xf numFmtId="0" fontId="29" fillId="12" borderId="97" xfId="0" applyFont="1" applyFill="1" applyBorder="1" applyAlignment="1" applyProtection="1">
      <alignment horizontal="center" vertical="center" wrapText="1"/>
      <protection hidden="1"/>
    </xf>
    <xf numFmtId="0" fontId="26" fillId="12" borderId="97" xfId="0" applyFont="1" applyFill="1" applyBorder="1" applyAlignment="1" applyProtection="1">
      <alignment horizontal="center" vertical="center"/>
      <protection hidden="1"/>
    </xf>
    <xf numFmtId="165" fontId="30" fillId="12" borderId="97" xfId="0" applyNumberFormat="1" applyFont="1" applyFill="1" applyBorder="1" applyAlignment="1" applyProtection="1">
      <alignment horizontal="center" vertical="center" wrapText="1"/>
      <protection hidden="1"/>
    </xf>
    <xf numFmtId="165" fontId="30" fillId="12" borderId="97" xfId="1" applyNumberFormat="1" applyFont="1" applyFill="1" applyBorder="1" applyAlignment="1" applyProtection="1">
      <alignment horizontal="center" vertical="center" wrapText="1"/>
      <protection hidden="1"/>
    </xf>
    <xf numFmtId="0" fontId="26" fillId="12" borderId="167" xfId="0" applyFont="1" applyFill="1" applyBorder="1" applyAlignment="1" applyProtection="1">
      <alignment horizontal="left" vertical="center" wrapText="1"/>
      <protection hidden="1"/>
    </xf>
    <xf numFmtId="0" fontId="26" fillId="12" borderId="164" xfId="0" applyFont="1" applyFill="1" applyBorder="1" applyAlignment="1" applyProtection="1">
      <alignment horizontal="center" vertical="center" wrapText="1"/>
      <protection hidden="1"/>
    </xf>
    <xf numFmtId="0" fontId="26" fillId="12" borderId="164" xfId="0" applyFont="1" applyFill="1" applyBorder="1" applyAlignment="1" applyProtection="1">
      <alignment vertical="center" wrapText="1"/>
      <protection hidden="1"/>
    </xf>
    <xf numFmtId="0" fontId="29" fillId="12" borderId="164" xfId="0" applyFont="1" applyFill="1" applyBorder="1" applyAlignment="1" applyProtection="1">
      <alignment horizontal="center" vertical="center" wrapText="1"/>
      <protection hidden="1"/>
    </xf>
    <xf numFmtId="0" fontId="26" fillId="12" borderId="164" xfId="0" applyFont="1" applyFill="1" applyBorder="1" applyAlignment="1" applyProtection="1">
      <alignment horizontal="center" vertical="center"/>
      <protection hidden="1"/>
    </xf>
    <xf numFmtId="165" fontId="30" fillId="12" borderId="164" xfId="0" applyNumberFormat="1" applyFont="1" applyFill="1" applyBorder="1" applyAlignment="1" applyProtection="1">
      <alignment horizontal="center" vertical="center" wrapText="1"/>
      <protection hidden="1"/>
    </xf>
    <xf numFmtId="165" fontId="30" fillId="12" borderId="164" xfId="1" applyNumberFormat="1" applyFont="1" applyFill="1" applyBorder="1" applyAlignment="1" applyProtection="1">
      <alignment horizontal="center" vertical="center" wrapText="1"/>
      <protection hidden="1"/>
    </xf>
    <xf numFmtId="0" fontId="26" fillId="12" borderId="165" xfId="0" applyFont="1" applyFill="1" applyBorder="1" applyAlignment="1" applyProtection="1">
      <alignment horizontal="left" vertical="center" wrapText="1"/>
      <protection hidden="1"/>
    </xf>
    <xf numFmtId="0" fontId="26" fillId="12" borderId="173" xfId="0" applyFont="1" applyFill="1" applyBorder="1" applyAlignment="1" applyProtection="1">
      <alignment horizontal="center" vertical="center" wrapText="1"/>
      <protection hidden="1"/>
    </xf>
    <xf numFmtId="0" fontId="26" fillId="12" borderId="173" xfId="0" applyFont="1" applyFill="1" applyBorder="1" applyAlignment="1" applyProtection="1">
      <alignment vertical="center" wrapText="1"/>
      <protection hidden="1"/>
    </xf>
    <xf numFmtId="0" fontId="29" fillId="12" borderId="173" xfId="0" applyFont="1" applyFill="1" applyBorder="1" applyAlignment="1" applyProtection="1">
      <alignment horizontal="center" vertical="center" wrapText="1"/>
      <protection hidden="1"/>
    </xf>
    <xf numFmtId="0" fontId="26" fillId="12" borderId="173" xfId="0" applyFont="1" applyFill="1" applyBorder="1" applyAlignment="1" applyProtection="1">
      <alignment horizontal="center" vertical="center"/>
      <protection hidden="1"/>
    </xf>
    <xf numFmtId="165" fontId="30" fillId="12" borderId="173" xfId="0" applyNumberFormat="1" applyFont="1" applyFill="1" applyBorder="1" applyAlignment="1" applyProtection="1">
      <alignment horizontal="center" vertical="center" wrapText="1"/>
      <protection hidden="1"/>
    </xf>
    <xf numFmtId="165" fontId="30" fillId="12" borderId="173" xfId="1" applyNumberFormat="1" applyFont="1" applyFill="1" applyBorder="1" applyAlignment="1" applyProtection="1">
      <alignment horizontal="center" vertical="center" wrapText="1"/>
      <protection hidden="1"/>
    </xf>
    <xf numFmtId="0" fontId="26" fillId="12" borderId="174" xfId="0" applyFont="1" applyFill="1" applyBorder="1" applyAlignment="1" applyProtection="1">
      <alignment horizontal="left" vertical="center" wrapText="1"/>
      <protection hidden="1"/>
    </xf>
    <xf numFmtId="0" fontId="26" fillId="12" borderId="102" xfId="0" applyFont="1" applyFill="1" applyBorder="1" applyAlignment="1" applyProtection="1">
      <alignment vertical="center" wrapText="1"/>
      <protection hidden="1"/>
    </xf>
    <xf numFmtId="0" fontId="29" fillId="12" borderId="100" xfId="0" applyFont="1" applyFill="1" applyBorder="1" applyAlignment="1" applyProtection="1">
      <alignment horizontal="center" vertical="center" wrapText="1"/>
      <protection hidden="1"/>
    </xf>
    <xf numFmtId="165" fontId="30" fillId="12" borderId="175" xfId="1" applyNumberFormat="1" applyFont="1" applyFill="1" applyBorder="1" applyAlignment="1" applyProtection="1">
      <alignment horizontal="center" vertical="center" wrapText="1"/>
      <protection hidden="1"/>
    </xf>
    <xf numFmtId="0" fontId="26" fillId="12" borderId="99" xfId="0" applyFont="1" applyFill="1" applyBorder="1" applyAlignment="1" applyProtection="1">
      <alignment vertical="center" wrapText="1"/>
      <protection hidden="1"/>
    </xf>
    <xf numFmtId="0" fontId="26" fillId="12" borderId="0" xfId="0" applyFont="1" applyFill="1" applyBorder="1" applyAlignment="1" applyProtection="1">
      <alignment vertical="center" wrapText="1"/>
      <protection hidden="1"/>
    </xf>
    <xf numFmtId="165" fontId="30" fillId="12" borderId="101" xfId="1" applyNumberFormat="1" applyFont="1" applyFill="1" applyBorder="1" applyAlignment="1" applyProtection="1">
      <alignment horizontal="center" vertical="center" wrapText="1"/>
      <protection hidden="1"/>
    </xf>
    <xf numFmtId="0" fontId="26" fillId="12" borderId="99" xfId="0" applyFont="1" applyFill="1" applyBorder="1" applyAlignment="1" applyProtection="1">
      <alignment horizontal="center" vertical="center" wrapText="1"/>
      <protection hidden="1"/>
    </xf>
    <xf numFmtId="0" fontId="26" fillId="12" borderId="96" xfId="0" applyFont="1" applyFill="1" applyBorder="1" applyAlignment="1" applyProtection="1">
      <alignment vertical="center" wrapText="1"/>
      <protection hidden="1"/>
    </xf>
    <xf numFmtId="0" fontId="26" fillId="12" borderId="56" xfId="0" applyFont="1" applyFill="1" applyBorder="1" applyAlignment="1" applyProtection="1">
      <alignment vertical="center" wrapText="1"/>
      <protection hidden="1"/>
    </xf>
    <xf numFmtId="0" fontId="26" fillId="12" borderId="99" xfId="0" applyFont="1" applyFill="1" applyBorder="1" applyAlignment="1" applyProtection="1">
      <alignment horizontal="center" vertical="center"/>
      <protection hidden="1"/>
    </xf>
    <xf numFmtId="165" fontId="30" fillId="12" borderId="176" xfId="1" applyNumberFormat="1" applyFont="1" applyFill="1" applyBorder="1" applyAlignment="1" applyProtection="1">
      <alignment horizontal="center" vertical="center" wrapText="1"/>
      <protection hidden="1"/>
    </xf>
    <xf numFmtId="0" fontId="26" fillId="12" borderId="152" xfId="0" applyFont="1" applyFill="1" applyBorder="1" applyAlignment="1" applyProtection="1">
      <alignment horizontal="left" vertical="center" wrapText="1"/>
      <protection hidden="1"/>
    </xf>
    <xf numFmtId="0" fontId="26" fillId="13" borderId="169" xfId="0" applyFont="1" applyFill="1" applyBorder="1" applyAlignment="1" applyProtection="1">
      <alignment horizontal="center" vertical="center" wrapText="1"/>
      <protection hidden="1"/>
    </xf>
    <xf numFmtId="0" fontId="26" fillId="13" borderId="169" xfId="0" applyFont="1" applyFill="1" applyBorder="1" applyAlignment="1" applyProtection="1">
      <alignment vertical="center" wrapText="1"/>
      <protection hidden="1"/>
    </xf>
    <xf numFmtId="0" fontId="29" fillId="13" borderId="169" xfId="0" applyFont="1" applyFill="1" applyBorder="1" applyAlignment="1" applyProtection="1">
      <alignment horizontal="center" vertical="center" wrapText="1"/>
      <protection hidden="1"/>
    </xf>
    <xf numFmtId="0" fontId="26" fillId="13" borderId="97" xfId="0" applyFont="1" applyFill="1" applyBorder="1" applyAlignment="1" applyProtection="1">
      <alignment horizontal="center" vertical="center" wrapText="1"/>
      <protection hidden="1"/>
    </xf>
    <xf numFmtId="0" fontId="26" fillId="13" borderId="169" xfId="0" applyFont="1" applyFill="1" applyBorder="1" applyAlignment="1" applyProtection="1">
      <alignment horizontal="center" vertical="center"/>
      <protection hidden="1"/>
    </xf>
    <xf numFmtId="165" fontId="30" fillId="13" borderId="169" xfId="0" applyNumberFormat="1" applyFont="1" applyFill="1" applyBorder="1" applyAlignment="1" applyProtection="1">
      <alignment horizontal="center" vertical="center" wrapText="1"/>
      <protection hidden="1"/>
    </xf>
    <xf numFmtId="165" fontId="30" fillId="13" borderId="169" xfId="1" applyNumberFormat="1" applyFont="1" applyFill="1" applyBorder="1" applyAlignment="1" applyProtection="1">
      <alignment horizontal="center" vertical="center" wrapText="1"/>
      <protection hidden="1"/>
    </xf>
    <xf numFmtId="0" fontId="26" fillId="13" borderId="170" xfId="0" applyFont="1" applyFill="1" applyBorder="1" applyAlignment="1" applyProtection="1">
      <alignment horizontal="left" vertical="center" wrapText="1"/>
      <protection hidden="1"/>
    </xf>
    <xf numFmtId="0" fontId="26" fillId="13" borderId="96" xfId="0" applyFont="1" applyFill="1" applyBorder="1" applyAlignment="1" applyProtection="1">
      <alignment horizontal="center" vertical="center" wrapText="1"/>
      <protection hidden="1"/>
    </xf>
    <xf numFmtId="0" fontId="26" fillId="13" borderId="96" xfId="0" applyFont="1" applyFill="1" applyBorder="1" applyAlignment="1" applyProtection="1">
      <alignment vertical="center" wrapText="1"/>
      <protection hidden="1"/>
    </xf>
    <xf numFmtId="0" fontId="29" fillId="13" borderId="96" xfId="0" applyFont="1" applyFill="1" applyBorder="1" applyAlignment="1" applyProtection="1">
      <alignment horizontal="center" vertical="center" wrapText="1"/>
      <protection hidden="1"/>
    </xf>
    <xf numFmtId="0" fontId="26" fillId="13" borderId="164" xfId="0" applyFont="1" applyFill="1" applyBorder="1" applyAlignment="1" applyProtection="1">
      <alignment horizontal="center" vertical="center" wrapText="1"/>
      <protection hidden="1"/>
    </xf>
    <xf numFmtId="0" fontId="26" fillId="13" borderId="96" xfId="0" applyFont="1" applyFill="1" applyBorder="1" applyAlignment="1" applyProtection="1">
      <alignment horizontal="center" vertical="center"/>
      <protection hidden="1"/>
    </xf>
    <xf numFmtId="165" fontId="30" fillId="13" borderId="96" xfId="0" applyNumberFormat="1" applyFont="1" applyFill="1" applyBorder="1" applyAlignment="1" applyProtection="1">
      <alignment horizontal="center" vertical="center" wrapText="1"/>
      <protection hidden="1"/>
    </xf>
    <xf numFmtId="165" fontId="30" fillId="13" borderId="96" xfId="1" applyNumberFormat="1" applyFont="1" applyFill="1" applyBorder="1" applyAlignment="1" applyProtection="1">
      <alignment horizontal="center" vertical="center" wrapText="1"/>
      <protection hidden="1"/>
    </xf>
    <xf numFmtId="0" fontId="26" fillId="13" borderId="177" xfId="0" applyFont="1" applyFill="1" applyBorder="1" applyAlignment="1" applyProtection="1">
      <alignment horizontal="left" vertical="center" wrapText="1"/>
      <protection hidden="1"/>
    </xf>
    <xf numFmtId="0" fontId="26" fillId="7" borderId="0" xfId="0" applyFont="1" applyFill="1" applyProtection="1">
      <protection hidden="1"/>
    </xf>
    <xf numFmtId="0" fontId="26" fillId="13" borderId="154" xfId="0" applyFont="1" applyFill="1" applyBorder="1" applyAlignment="1" applyProtection="1">
      <alignment horizontal="center" vertical="center" wrapText="1"/>
      <protection hidden="1"/>
    </xf>
    <xf numFmtId="0" fontId="26" fillId="13" borderId="180" xfId="0" applyFont="1" applyFill="1" applyBorder="1" applyAlignment="1" applyProtection="1">
      <alignment vertical="center" wrapText="1"/>
      <protection hidden="1"/>
    </xf>
    <xf numFmtId="0" fontId="26" fillId="13" borderId="154" xfId="0" applyFont="1" applyFill="1" applyBorder="1" applyAlignment="1" applyProtection="1">
      <alignment vertical="center" wrapText="1"/>
      <protection hidden="1"/>
    </xf>
    <xf numFmtId="0" fontId="29" fillId="13" borderId="180" xfId="0" applyFont="1" applyFill="1" applyBorder="1" applyAlignment="1" applyProtection="1">
      <alignment horizontal="center" vertical="center" wrapText="1"/>
      <protection hidden="1"/>
    </xf>
    <xf numFmtId="0" fontId="26" fillId="13" borderId="181" xfId="0" applyFont="1" applyFill="1" applyBorder="1" applyAlignment="1" applyProtection="1">
      <alignment horizontal="center" vertical="center" wrapText="1"/>
      <protection hidden="1"/>
    </xf>
    <xf numFmtId="0" fontId="26" fillId="13" borderId="154" xfId="0" applyFont="1" applyFill="1" applyBorder="1" applyAlignment="1" applyProtection="1">
      <alignment horizontal="center" vertical="center"/>
      <protection hidden="1"/>
    </xf>
    <xf numFmtId="0" fontId="26" fillId="13" borderId="47" xfId="0" applyFont="1" applyFill="1" applyBorder="1" applyAlignment="1" applyProtection="1">
      <alignment vertical="center" wrapText="1"/>
      <protection hidden="1"/>
    </xf>
    <xf numFmtId="165" fontId="30" fillId="13" borderId="181" xfId="0" applyNumberFormat="1" applyFont="1" applyFill="1" applyBorder="1" applyAlignment="1" applyProtection="1">
      <alignment horizontal="center" vertical="center" wrapText="1"/>
      <protection hidden="1"/>
    </xf>
    <xf numFmtId="165" fontId="30" fillId="13" borderId="182" xfId="1" applyNumberFormat="1" applyFont="1" applyFill="1" applyBorder="1" applyAlignment="1" applyProtection="1">
      <alignment horizontal="center" vertical="center" wrapText="1"/>
      <protection hidden="1"/>
    </xf>
    <xf numFmtId="0" fontId="26" fillId="13" borderId="155" xfId="0" applyFont="1" applyFill="1" applyBorder="1" applyAlignment="1" applyProtection="1">
      <alignment horizontal="left" vertical="center" wrapText="1"/>
      <protection hidden="1"/>
    </xf>
    <xf numFmtId="0" fontId="26" fillId="0" borderId="0" xfId="0" applyFont="1" applyAlignment="1" applyProtection="1">
      <alignment vertical="center"/>
      <protection hidden="1"/>
    </xf>
    <xf numFmtId="0" fontId="26" fillId="0" borderId="0" xfId="0" applyFont="1" applyAlignment="1" applyProtection="1">
      <alignment wrapText="1"/>
      <protection hidden="1"/>
    </xf>
    <xf numFmtId="0" fontId="26" fillId="0" borderId="0" xfId="0" applyFont="1" applyAlignment="1" applyProtection="1">
      <alignment horizontal="center" vertical="center"/>
      <protection hidden="1"/>
    </xf>
    <xf numFmtId="0" fontId="33" fillId="15" borderId="0" xfId="0" applyFont="1" applyFill="1" applyAlignment="1">
      <alignment horizontal="center" vertical="center"/>
    </xf>
    <xf numFmtId="0" fontId="33" fillId="15" borderId="0" xfId="0" applyFont="1" applyFill="1" applyAlignment="1">
      <alignment vertical="center" wrapText="1"/>
    </xf>
    <xf numFmtId="0" fontId="33" fillId="15" borderId="0" xfId="0" applyFont="1" applyFill="1"/>
    <xf numFmtId="0" fontId="34" fillId="15" borderId="0" xfId="0" applyFont="1" applyFill="1" applyBorder="1" applyAlignment="1">
      <alignment horizontal="center" vertical="center"/>
    </xf>
    <xf numFmtId="0" fontId="35" fillId="15" borderId="184" xfId="0" applyFont="1" applyFill="1" applyBorder="1" applyAlignment="1">
      <alignment horizontal="center" vertical="center"/>
    </xf>
    <xf numFmtId="0" fontId="34" fillId="15" borderId="0" xfId="0" applyFont="1" applyFill="1"/>
    <xf numFmtId="0" fontId="34" fillId="15" borderId="0" xfId="0" applyFont="1" applyFill="1" applyBorder="1"/>
    <xf numFmtId="0" fontId="0" fillId="2" borderId="184" xfId="0" applyFill="1" applyBorder="1"/>
    <xf numFmtId="0" fontId="36" fillId="15" borderId="0" xfId="0" applyFont="1" applyFill="1"/>
    <xf numFmtId="0" fontId="33" fillId="2" borderId="95" xfId="0" applyFont="1" applyFill="1" applyBorder="1" applyAlignment="1">
      <alignment horizontal="center" vertical="center"/>
    </xf>
    <xf numFmtId="0" fontId="0" fillId="2" borderId="96" xfId="0" applyFill="1" applyBorder="1" applyAlignment="1">
      <alignment vertical="center" wrapText="1"/>
    </xf>
    <xf numFmtId="165" fontId="0" fillId="2" borderId="96" xfId="0" applyNumberFormat="1" applyFill="1" applyBorder="1" applyAlignment="1">
      <alignment horizontal="center" vertical="center"/>
    </xf>
    <xf numFmtId="0" fontId="0" fillId="15" borderId="0" xfId="0" applyFill="1"/>
    <xf numFmtId="0" fontId="0" fillId="2" borderId="99" xfId="0" applyFill="1" applyBorder="1" applyAlignment="1">
      <alignment vertical="center" wrapText="1"/>
    </xf>
    <xf numFmtId="165" fontId="0" fillId="2" borderId="99" xfId="0" applyNumberFormat="1" applyFill="1" applyBorder="1" applyAlignment="1">
      <alignment horizontal="center" vertical="center"/>
    </xf>
    <xf numFmtId="0" fontId="0" fillId="2" borderId="97" xfId="0" applyFill="1" applyBorder="1" applyAlignment="1">
      <alignment vertical="center" wrapText="1"/>
    </xf>
    <xf numFmtId="0" fontId="36" fillId="15" borderId="0" xfId="0" applyFont="1" applyFill="1" applyAlignment="1">
      <alignment horizontal="center" vertical="center"/>
    </xf>
    <xf numFmtId="0" fontId="0" fillId="15" borderId="0" xfId="0" applyFill="1" applyAlignment="1">
      <alignment vertical="center" wrapText="1"/>
    </xf>
    <xf numFmtId="0" fontId="0" fillId="15" borderId="0" xfId="0" applyFill="1" applyAlignment="1">
      <alignment horizontal="center" vertical="center"/>
    </xf>
    <xf numFmtId="0" fontId="34" fillId="15" borderId="0" xfId="0" applyFont="1" applyFill="1" applyAlignment="1">
      <alignment horizontal="center" vertical="center"/>
    </xf>
    <xf numFmtId="0" fontId="0" fillId="2" borderId="184" xfId="0" applyFill="1" applyBorder="1" applyAlignment="1">
      <alignment horizontal="center" vertical="center"/>
    </xf>
    <xf numFmtId="165" fontId="0" fillId="2" borderId="184" xfId="0" applyNumberFormat="1" applyFill="1" applyBorder="1" applyAlignment="1">
      <alignment horizontal="center" vertical="center"/>
    </xf>
    <xf numFmtId="165" fontId="0" fillId="2" borderId="186" xfId="0" applyNumberFormat="1" applyFill="1" applyBorder="1" applyAlignment="1">
      <alignment horizontal="center" vertical="center"/>
    </xf>
    <xf numFmtId="165" fontId="38" fillId="0" borderId="64" xfId="0" applyNumberFormat="1" applyFont="1" applyBorder="1" applyAlignment="1">
      <alignment vertical="center"/>
    </xf>
    <xf numFmtId="10" fontId="38" fillId="0" borderId="64" xfId="0" applyNumberFormat="1" applyFont="1" applyBorder="1" applyAlignment="1">
      <alignment vertical="center"/>
    </xf>
    <xf numFmtId="0" fontId="36" fillId="2" borderId="187" xfId="0" applyFont="1" applyFill="1" applyBorder="1" applyAlignment="1">
      <alignment horizontal="center" vertical="center"/>
    </xf>
    <xf numFmtId="0" fontId="33" fillId="2" borderId="97" xfId="0" applyFont="1" applyFill="1" applyBorder="1" applyAlignment="1">
      <alignment horizontal="center" vertical="center"/>
    </xf>
    <xf numFmtId="0" fontId="37" fillId="2" borderId="188" xfId="0" applyFont="1" applyFill="1" applyBorder="1" applyAlignment="1">
      <alignment vertical="center" wrapText="1"/>
    </xf>
    <xf numFmtId="165" fontId="37" fillId="2" borderId="188" xfId="0" applyNumberFormat="1" applyFont="1" applyFill="1" applyBorder="1" applyAlignment="1">
      <alignment horizontal="center" vertical="center"/>
    </xf>
    <xf numFmtId="9" fontId="0" fillId="15" borderId="0" xfId="1" applyFont="1" applyFill="1" applyAlignment="1">
      <alignment horizontal="center" vertical="center"/>
    </xf>
    <xf numFmtId="0" fontId="33" fillId="15" borderId="0" xfId="0" applyFont="1" applyFill="1" applyAlignment="1">
      <alignment horizontal="center" vertical="center" wrapText="1"/>
    </xf>
    <xf numFmtId="0" fontId="0" fillId="2" borderId="185" xfId="0" applyFill="1" applyBorder="1" applyAlignment="1">
      <alignment vertical="center" wrapText="1"/>
    </xf>
    <xf numFmtId="0" fontId="32" fillId="2" borderId="188" xfId="0" applyFont="1" applyFill="1" applyBorder="1" applyAlignment="1">
      <alignment vertical="center" wrapText="1"/>
    </xf>
    <xf numFmtId="165" fontId="32" fillId="2" borderId="188" xfId="0" applyNumberFormat="1" applyFont="1" applyFill="1" applyBorder="1" applyAlignment="1">
      <alignment horizontal="center" vertical="center"/>
    </xf>
    <xf numFmtId="0" fontId="33" fillId="15" borderId="0" xfId="0" applyFont="1" applyFill="1" applyAlignment="1">
      <alignment vertical="center"/>
    </xf>
    <xf numFmtId="0" fontId="37" fillId="2" borderId="188" xfId="0" pivotButton="1" applyFont="1" applyFill="1" applyBorder="1"/>
    <xf numFmtId="0" fontId="22" fillId="15" borderId="183" xfId="0" pivotButton="1" applyFont="1" applyFill="1" applyBorder="1"/>
    <xf numFmtId="0" fontId="32" fillId="2" borderId="188" xfId="0" pivotButton="1" applyFont="1" applyFill="1" applyBorder="1"/>
    <xf numFmtId="0" fontId="0" fillId="0" borderId="184" xfId="0" applyBorder="1"/>
    <xf numFmtId="0" fontId="0" fillId="2" borderId="183" xfId="0" applyFill="1" applyBorder="1" applyAlignment="1">
      <alignment vertical="center" wrapText="1"/>
    </xf>
    <xf numFmtId="0" fontId="34" fillId="16" borderId="184" xfId="0" applyFont="1" applyFill="1" applyBorder="1" applyAlignment="1"/>
    <xf numFmtId="0" fontId="34" fillId="15" borderId="184" xfId="0" applyFont="1" applyFill="1" applyBorder="1" applyAlignment="1">
      <alignment horizontal="center" vertical="center"/>
    </xf>
    <xf numFmtId="0" fontId="39" fillId="16" borderId="183" xfId="0" pivotButton="1" applyFont="1" applyFill="1" applyBorder="1" applyAlignment="1"/>
    <xf numFmtId="0" fontId="34" fillId="15" borderId="183" xfId="0" pivotButton="1" applyFont="1" applyFill="1" applyBorder="1"/>
    <xf numFmtId="165" fontId="8" fillId="2" borderId="64" xfId="0" applyNumberFormat="1" applyFont="1" applyFill="1" applyBorder="1" applyAlignment="1">
      <alignment vertical="center"/>
    </xf>
    <xf numFmtId="165" fontId="8" fillId="2" borderId="66" xfId="0" applyNumberFormat="1" applyFont="1" applyFill="1" applyBorder="1" applyAlignment="1">
      <alignment vertical="center"/>
    </xf>
    <xf numFmtId="165" fontId="38" fillId="2" borderId="64" xfId="0" applyNumberFormat="1" applyFont="1" applyFill="1" applyBorder="1" applyAlignment="1">
      <alignment vertical="center"/>
    </xf>
    <xf numFmtId="165" fontId="38" fillId="2" borderId="66" xfId="0" applyNumberFormat="1" applyFont="1" applyFill="1" applyBorder="1" applyAlignment="1">
      <alignment vertical="center"/>
    </xf>
    <xf numFmtId="165" fontId="8" fillId="2" borderId="64" xfId="0" applyNumberFormat="1" applyFont="1" applyFill="1" applyBorder="1" applyAlignment="1" applyProtection="1">
      <alignment vertical="center"/>
      <protection hidden="1"/>
    </xf>
    <xf numFmtId="165" fontId="8" fillId="2" borderId="78"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24" xfId="0" applyFont="1" applyFill="1" applyBorder="1" applyAlignment="1">
      <alignment horizontal="center" vertical="center"/>
    </xf>
    <xf numFmtId="0" fontId="4" fillId="4" borderId="6" xfId="0" applyFont="1" applyFill="1" applyBorder="1" applyAlignment="1">
      <alignment horizontal="center" vertical="center"/>
    </xf>
    <xf numFmtId="0" fontId="0" fillId="4" borderId="5" xfId="0" applyFill="1" applyBorder="1" applyAlignment="1">
      <alignment horizontal="center" vertical="center"/>
    </xf>
    <xf numFmtId="0" fontId="0" fillId="4" borderId="25" xfId="0" applyFill="1" applyBorder="1" applyAlignment="1">
      <alignment horizontal="center" vertical="center"/>
    </xf>
    <xf numFmtId="0" fontId="0" fillId="4" borderId="10" xfId="0" applyFill="1" applyBorder="1" applyAlignment="1">
      <alignment horizontal="center" vertical="center"/>
    </xf>
    <xf numFmtId="0" fontId="0" fillId="4" borderId="1" xfId="0" applyFill="1" applyBorder="1" applyAlignment="1">
      <alignment horizontal="center" vertical="center"/>
    </xf>
    <xf numFmtId="0" fontId="0" fillId="4" borderId="14" xfId="0" applyFill="1" applyBorder="1" applyAlignment="1">
      <alignment horizontal="center" vertical="center"/>
    </xf>
    <xf numFmtId="0" fontId="5" fillId="2" borderId="2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1" fillId="5" borderId="26" xfId="0" applyFont="1" applyFill="1" applyBorder="1" applyAlignment="1">
      <alignment horizontal="center"/>
    </xf>
    <xf numFmtId="0" fontId="1" fillId="5" borderId="27" xfId="0" applyFont="1" applyFill="1" applyBorder="1" applyAlignment="1">
      <alignment horizontal="center"/>
    </xf>
    <xf numFmtId="0" fontId="1" fillId="5" borderId="28" xfId="0" applyFont="1" applyFill="1" applyBorder="1" applyAlignment="1">
      <alignment horizontal="center"/>
    </xf>
    <xf numFmtId="0" fontId="21" fillId="2" borderId="142" xfId="0" applyFont="1" applyFill="1" applyBorder="1" applyAlignment="1">
      <alignment horizontal="left" vertical="center" wrapText="1"/>
    </xf>
    <xf numFmtId="0" fontId="21" fillId="2" borderId="143" xfId="0" applyFont="1" applyFill="1" applyBorder="1" applyAlignment="1">
      <alignment horizontal="left" vertical="center" wrapText="1"/>
    </xf>
    <xf numFmtId="0" fontId="21" fillId="2" borderId="144" xfId="0" applyFont="1" applyFill="1" applyBorder="1" applyAlignment="1">
      <alignment horizontal="left" vertical="center" wrapText="1"/>
    </xf>
    <xf numFmtId="0" fontId="21" fillId="2" borderId="145" xfId="0" applyFont="1" applyFill="1" applyBorder="1" applyAlignment="1">
      <alignment horizontal="left" vertical="center" wrapText="1"/>
    </xf>
    <xf numFmtId="0" fontId="21" fillId="2" borderId="146" xfId="0" applyFont="1" applyFill="1" applyBorder="1" applyAlignment="1">
      <alignment horizontal="left" vertical="center" wrapText="1"/>
    </xf>
    <xf numFmtId="0" fontId="21" fillId="2" borderId="147" xfId="0" applyFont="1" applyFill="1" applyBorder="1" applyAlignment="1">
      <alignment horizontal="left" vertical="center" wrapText="1"/>
    </xf>
    <xf numFmtId="0" fontId="21" fillId="2" borderId="136" xfId="0" applyFont="1" applyFill="1" applyBorder="1" applyAlignment="1">
      <alignment horizontal="left" vertical="center" wrapText="1"/>
    </xf>
    <xf numFmtId="0" fontId="21" fillId="2" borderId="137" xfId="0" applyFont="1" applyFill="1" applyBorder="1" applyAlignment="1">
      <alignment horizontal="left" vertical="center" wrapText="1"/>
    </xf>
    <xf numFmtId="0" fontId="21" fillId="2" borderId="138" xfId="0" applyFont="1" applyFill="1" applyBorder="1" applyAlignment="1">
      <alignment horizontal="left" vertical="center" wrapText="1"/>
    </xf>
    <xf numFmtId="0" fontId="21" fillId="2" borderId="139" xfId="0" applyFont="1" applyFill="1" applyBorder="1" applyAlignment="1">
      <alignment horizontal="left" vertical="center" wrapText="1"/>
    </xf>
    <xf numFmtId="0" fontId="21" fillId="2" borderId="140" xfId="0" applyFont="1" applyFill="1" applyBorder="1" applyAlignment="1">
      <alignment horizontal="left" vertical="center" wrapText="1"/>
    </xf>
    <xf numFmtId="0" fontId="21" fillId="2" borderId="141" xfId="0" applyFont="1" applyFill="1" applyBorder="1" applyAlignment="1">
      <alignment horizontal="left" vertical="center" wrapText="1"/>
    </xf>
    <xf numFmtId="0" fontId="21" fillId="2" borderId="130" xfId="0" applyFont="1" applyFill="1" applyBorder="1" applyAlignment="1">
      <alignment horizontal="left" vertical="center" wrapText="1"/>
    </xf>
    <xf numFmtId="0" fontId="21" fillId="2" borderId="131" xfId="0" applyFont="1" applyFill="1" applyBorder="1" applyAlignment="1">
      <alignment horizontal="left" vertical="center" wrapText="1"/>
    </xf>
    <xf numFmtId="0" fontId="21" fillId="2" borderId="132" xfId="0" applyFont="1" applyFill="1" applyBorder="1" applyAlignment="1">
      <alignment horizontal="left" vertical="center" wrapText="1"/>
    </xf>
    <xf numFmtId="0" fontId="21" fillId="2" borderId="133" xfId="0" applyFont="1" applyFill="1" applyBorder="1" applyAlignment="1">
      <alignment horizontal="left" vertical="center" wrapText="1"/>
    </xf>
    <xf numFmtId="0" fontId="21" fillId="2" borderId="134" xfId="0" applyFont="1" applyFill="1" applyBorder="1" applyAlignment="1">
      <alignment horizontal="left" vertical="center" wrapText="1"/>
    </xf>
    <xf numFmtId="0" fontId="21" fillId="2" borderId="135" xfId="0" applyFont="1" applyFill="1" applyBorder="1" applyAlignment="1">
      <alignment horizontal="left" vertical="center" wrapText="1"/>
    </xf>
    <xf numFmtId="0" fontId="22" fillId="3" borderId="26" xfId="0" applyFont="1" applyFill="1" applyBorder="1" applyAlignment="1">
      <alignment horizontal="center"/>
    </xf>
    <xf numFmtId="0" fontId="22" fillId="3" borderId="27" xfId="0" applyFont="1" applyFill="1" applyBorder="1" applyAlignment="1">
      <alignment horizontal="center"/>
    </xf>
    <xf numFmtId="0" fontId="22" fillId="3" borderId="28" xfId="0" applyFont="1" applyFill="1" applyBorder="1" applyAlignment="1">
      <alignment horizontal="center"/>
    </xf>
    <xf numFmtId="0" fontId="21" fillId="2" borderId="124" xfId="0" applyFont="1" applyFill="1" applyBorder="1" applyAlignment="1">
      <alignment horizontal="left" vertical="center" wrapText="1"/>
    </xf>
    <xf numFmtId="0" fontId="21" fillId="2" borderId="125" xfId="0" applyFont="1" applyFill="1" applyBorder="1" applyAlignment="1">
      <alignment horizontal="left" vertical="center" wrapText="1"/>
    </xf>
    <xf numFmtId="0" fontId="21" fillId="2" borderId="126" xfId="0" applyFont="1" applyFill="1" applyBorder="1" applyAlignment="1">
      <alignment horizontal="left" vertical="center" wrapText="1"/>
    </xf>
    <xf numFmtId="0" fontId="21" fillId="2" borderId="127" xfId="0" applyFont="1" applyFill="1" applyBorder="1" applyAlignment="1">
      <alignment horizontal="left" vertical="center" wrapText="1"/>
    </xf>
    <xf numFmtId="0" fontId="21" fillId="2" borderId="128" xfId="0" applyFont="1" applyFill="1" applyBorder="1" applyAlignment="1">
      <alignment horizontal="left" vertical="center" wrapText="1"/>
    </xf>
    <xf numFmtId="0" fontId="21" fillId="2" borderId="129" xfId="0" applyFont="1" applyFill="1" applyBorder="1" applyAlignment="1">
      <alignment horizontal="left" vertical="center" wrapText="1"/>
    </xf>
    <xf numFmtId="0" fontId="25" fillId="10" borderId="35" xfId="0" applyFont="1" applyFill="1" applyBorder="1" applyAlignment="1" applyProtection="1">
      <alignment horizontal="center" vertical="center"/>
      <protection hidden="1"/>
    </xf>
    <xf numFmtId="0" fontId="25" fillId="10" borderId="36" xfId="0" applyFont="1" applyFill="1" applyBorder="1" applyAlignment="1" applyProtection="1">
      <alignment horizontal="center" vertical="center"/>
      <protection hidden="1"/>
    </xf>
    <xf numFmtId="0" fontId="25" fillId="10" borderId="37" xfId="0" applyFont="1" applyFill="1" applyBorder="1" applyAlignment="1" applyProtection="1">
      <alignment horizontal="center" vertical="center"/>
      <protection hidden="1"/>
    </xf>
    <xf numFmtId="0" fontId="16" fillId="7" borderId="148" xfId="0" applyFont="1" applyFill="1" applyBorder="1" applyAlignment="1" applyProtection="1">
      <alignment horizontal="center" vertical="center" wrapText="1"/>
      <protection hidden="1"/>
    </xf>
    <xf numFmtId="0" fontId="16" fillId="7" borderId="151" xfId="0" applyFont="1" applyFill="1" applyBorder="1" applyAlignment="1" applyProtection="1">
      <alignment horizontal="center" vertical="center" wrapText="1"/>
      <protection hidden="1"/>
    </xf>
    <xf numFmtId="0" fontId="16" fillId="7" borderId="153" xfId="0" applyFont="1" applyFill="1" applyBorder="1" applyAlignment="1" applyProtection="1">
      <alignment horizontal="center" vertical="center" wrapText="1"/>
      <protection hidden="1"/>
    </xf>
    <xf numFmtId="0" fontId="16" fillId="7" borderId="149" xfId="0" applyFont="1" applyFill="1" applyBorder="1" applyAlignment="1" applyProtection="1">
      <alignment horizontal="center" vertical="center" wrapText="1"/>
      <protection hidden="1"/>
    </xf>
    <xf numFmtId="0" fontId="16" fillId="7" borderId="99" xfId="0" applyFont="1" applyFill="1" applyBorder="1" applyAlignment="1" applyProtection="1">
      <alignment horizontal="center" vertical="center" wrapText="1"/>
      <protection hidden="1"/>
    </xf>
    <xf numFmtId="0" fontId="16" fillId="7" borderId="154" xfId="0" applyFont="1" applyFill="1" applyBorder="1" applyAlignment="1" applyProtection="1">
      <alignment horizontal="center" vertical="center" wrapText="1"/>
      <protection hidden="1"/>
    </xf>
    <xf numFmtId="0" fontId="15" fillId="7" borderId="149" xfId="0" applyFont="1" applyFill="1" applyBorder="1" applyAlignment="1" applyProtection="1">
      <alignment horizontal="center" vertical="center" wrapText="1"/>
      <protection hidden="1"/>
    </xf>
    <xf numFmtId="0" fontId="15" fillId="7" borderId="99" xfId="0" applyFont="1" applyFill="1" applyBorder="1" applyAlignment="1" applyProtection="1">
      <alignment horizontal="center" vertical="center" wrapText="1"/>
      <protection hidden="1"/>
    </xf>
    <xf numFmtId="0" fontId="15" fillId="7" borderId="154" xfId="0" applyFont="1" applyFill="1" applyBorder="1" applyAlignment="1" applyProtection="1">
      <alignment horizontal="center" vertical="center" wrapText="1"/>
      <protection hidden="1"/>
    </xf>
    <xf numFmtId="0" fontId="16" fillId="7" borderId="150" xfId="0" applyFont="1" applyFill="1" applyBorder="1" applyAlignment="1" applyProtection="1">
      <alignment horizontal="center" vertical="center" wrapText="1"/>
      <protection hidden="1"/>
    </xf>
    <xf numFmtId="0" fontId="16" fillId="7" borderId="152" xfId="0" applyFont="1" applyFill="1" applyBorder="1" applyAlignment="1" applyProtection="1">
      <alignment horizontal="center" vertical="center" wrapText="1"/>
      <protection hidden="1"/>
    </xf>
    <xf numFmtId="0" fontId="16" fillId="7" borderId="155" xfId="0" applyFont="1" applyFill="1" applyBorder="1" applyAlignment="1" applyProtection="1">
      <alignment horizontal="center" vertical="center" wrapText="1"/>
      <protection hidden="1"/>
    </xf>
    <xf numFmtId="0" fontId="27" fillId="11" borderId="166" xfId="0" applyFont="1" applyFill="1" applyBorder="1" applyAlignment="1" applyProtection="1">
      <alignment horizontal="center" vertical="center" wrapText="1"/>
      <protection hidden="1"/>
    </xf>
    <xf numFmtId="0" fontId="27" fillId="11" borderId="160" xfId="0" applyFont="1" applyFill="1" applyBorder="1" applyAlignment="1" applyProtection="1">
      <alignment horizontal="center" vertical="center" wrapText="1"/>
      <protection hidden="1"/>
    </xf>
    <xf numFmtId="0" fontId="27" fillId="11" borderId="162" xfId="0" applyFont="1" applyFill="1" applyBorder="1" applyAlignment="1" applyProtection="1">
      <alignment horizontal="center" vertical="center" wrapText="1"/>
      <protection hidden="1"/>
    </xf>
    <xf numFmtId="0" fontId="28" fillId="11" borderId="97" xfId="0" applyFont="1" applyFill="1" applyBorder="1" applyAlignment="1" applyProtection="1">
      <alignment horizontal="center" vertical="center" wrapText="1"/>
      <protection hidden="1"/>
    </xf>
    <xf numFmtId="0" fontId="28" fillId="11" borderId="95" xfId="0" applyFont="1" applyFill="1" applyBorder="1" applyAlignment="1" applyProtection="1">
      <alignment horizontal="center" vertical="center" wrapText="1"/>
      <protection hidden="1"/>
    </xf>
    <xf numFmtId="0" fontId="28" fillId="11" borderId="164" xfId="0" applyFont="1" applyFill="1" applyBorder="1" applyAlignment="1" applyProtection="1">
      <alignment horizontal="center" vertical="center" wrapText="1"/>
      <protection hidden="1"/>
    </xf>
    <xf numFmtId="0" fontId="27" fillId="9" borderId="168" xfId="0" applyFont="1" applyFill="1" applyBorder="1" applyAlignment="1" applyProtection="1">
      <alignment horizontal="center" vertical="center" wrapText="1"/>
      <protection hidden="1"/>
    </xf>
    <xf numFmtId="0" fontId="27" fillId="9" borderId="162" xfId="0" applyFont="1" applyFill="1" applyBorder="1" applyAlignment="1" applyProtection="1">
      <alignment horizontal="center" vertical="center" wrapText="1"/>
      <protection hidden="1"/>
    </xf>
    <xf numFmtId="0" fontId="28" fillId="9" borderId="169" xfId="0" applyFont="1" applyFill="1" applyBorder="1" applyAlignment="1" applyProtection="1">
      <alignment horizontal="center" vertical="center" wrapText="1"/>
      <protection hidden="1"/>
    </xf>
    <xf numFmtId="0" fontId="28" fillId="9" borderId="164" xfId="0" applyFont="1" applyFill="1" applyBorder="1" applyAlignment="1" applyProtection="1">
      <alignment horizontal="center" vertical="center" wrapText="1"/>
      <protection hidden="1"/>
    </xf>
    <xf numFmtId="0" fontId="27" fillId="11" borderId="156" xfId="0" applyFont="1" applyFill="1" applyBorder="1" applyAlignment="1" applyProtection="1">
      <alignment horizontal="center" vertical="center" wrapText="1"/>
      <protection hidden="1"/>
    </xf>
    <xf numFmtId="0" fontId="28" fillId="11" borderId="157" xfId="0" applyFont="1" applyFill="1" applyBorder="1" applyAlignment="1" applyProtection="1">
      <alignment horizontal="center" vertical="center" wrapText="1"/>
      <protection hidden="1"/>
    </xf>
    <xf numFmtId="0" fontId="28" fillId="11" borderId="98" xfId="0" applyFont="1" applyFill="1" applyBorder="1" applyAlignment="1" applyProtection="1">
      <alignment horizontal="center" vertical="center" wrapText="1"/>
      <protection hidden="1"/>
    </xf>
    <xf numFmtId="0" fontId="28" fillId="11" borderId="163" xfId="0" applyFont="1" applyFill="1" applyBorder="1" applyAlignment="1" applyProtection="1">
      <alignment horizontal="center" vertical="center" wrapText="1"/>
      <protection hidden="1"/>
    </xf>
    <xf numFmtId="0" fontId="27" fillId="9" borderId="160" xfId="0" applyFont="1" applyFill="1" applyBorder="1" applyAlignment="1" applyProtection="1">
      <alignment horizontal="center" vertical="center" wrapText="1"/>
      <protection hidden="1"/>
    </xf>
    <xf numFmtId="0" fontId="28" fillId="9" borderId="95" xfId="0" applyFont="1" applyFill="1" applyBorder="1" applyAlignment="1" applyProtection="1">
      <alignment horizontal="center" vertical="center" wrapText="1"/>
      <protection hidden="1"/>
    </xf>
    <xf numFmtId="0" fontId="27" fillId="12" borderId="168" xfId="0" applyFont="1" applyFill="1" applyBorder="1" applyAlignment="1" applyProtection="1">
      <alignment horizontal="center" vertical="center" wrapText="1"/>
      <protection hidden="1"/>
    </xf>
    <xf numFmtId="0" fontId="27" fillId="12" borderId="160" xfId="0" applyFont="1" applyFill="1" applyBorder="1" applyAlignment="1" applyProtection="1">
      <alignment horizontal="center" vertical="center" wrapText="1"/>
      <protection hidden="1"/>
    </xf>
    <xf numFmtId="0" fontId="27" fillId="12" borderId="162" xfId="0" applyFont="1" applyFill="1" applyBorder="1" applyAlignment="1" applyProtection="1">
      <alignment horizontal="center" vertical="center" wrapText="1"/>
      <protection hidden="1"/>
    </xf>
    <xf numFmtId="0" fontId="28" fillId="12" borderId="169" xfId="0" applyFont="1" applyFill="1" applyBorder="1" applyAlignment="1" applyProtection="1">
      <alignment horizontal="center" vertical="center" wrapText="1"/>
      <protection hidden="1"/>
    </xf>
    <xf numFmtId="0" fontId="28" fillId="12" borderId="95" xfId="0" applyFont="1" applyFill="1" applyBorder="1" applyAlignment="1" applyProtection="1">
      <alignment horizontal="center" vertical="center" wrapText="1"/>
      <protection hidden="1"/>
    </xf>
    <xf numFmtId="0" fontId="28" fillId="12" borderId="164" xfId="0" applyFont="1" applyFill="1" applyBorder="1" applyAlignment="1" applyProtection="1">
      <alignment horizontal="center" vertical="center" wrapText="1"/>
      <protection hidden="1"/>
    </xf>
    <xf numFmtId="0" fontId="28" fillId="9" borderId="171" xfId="0" applyFont="1" applyFill="1" applyBorder="1" applyAlignment="1" applyProtection="1">
      <alignment horizontal="center" vertical="center" wrapText="1"/>
      <protection hidden="1"/>
    </xf>
    <xf numFmtId="0" fontId="28" fillId="9" borderId="173" xfId="0" applyFont="1" applyFill="1" applyBorder="1" applyAlignment="1" applyProtection="1">
      <alignment horizontal="center" vertical="center" wrapText="1"/>
      <protection hidden="1"/>
    </xf>
    <xf numFmtId="0" fontId="28" fillId="9" borderId="97" xfId="0" applyFont="1" applyFill="1" applyBorder="1" applyAlignment="1" applyProtection="1">
      <alignment horizontal="center" vertical="center" wrapText="1"/>
      <protection hidden="1"/>
    </xf>
    <xf numFmtId="0" fontId="28" fillId="12" borderId="171" xfId="0" applyFont="1" applyFill="1" applyBorder="1" applyAlignment="1" applyProtection="1">
      <alignment horizontal="center" vertical="center" wrapText="1"/>
      <protection hidden="1"/>
    </xf>
    <xf numFmtId="0" fontId="28" fillId="12" borderId="97" xfId="0" applyFont="1" applyFill="1" applyBorder="1" applyAlignment="1" applyProtection="1">
      <alignment horizontal="center" vertical="center" wrapText="1"/>
      <protection hidden="1"/>
    </xf>
    <xf numFmtId="0" fontId="28" fillId="12" borderId="173" xfId="0" applyFont="1" applyFill="1" applyBorder="1" applyAlignment="1" applyProtection="1">
      <alignment horizontal="center" vertical="center" wrapText="1"/>
      <protection hidden="1"/>
    </xf>
    <xf numFmtId="0" fontId="27" fillId="13" borderId="178" xfId="0" applyFont="1" applyFill="1" applyBorder="1" applyAlignment="1" applyProtection="1">
      <alignment horizontal="center" vertical="center" wrapText="1"/>
      <protection hidden="1"/>
    </xf>
    <xf numFmtId="0" fontId="27" fillId="13" borderId="153" xfId="0" applyFont="1" applyFill="1" applyBorder="1" applyAlignment="1" applyProtection="1">
      <alignment horizontal="center" vertical="center" wrapText="1"/>
      <protection hidden="1"/>
    </xf>
    <xf numFmtId="0" fontId="28" fillId="13" borderId="179" xfId="0" applyFont="1" applyFill="1" applyBorder="1" applyAlignment="1" applyProtection="1">
      <alignment horizontal="center" vertical="center" wrapText="1"/>
      <protection hidden="1"/>
    </xf>
    <xf numFmtId="0" fontId="28" fillId="13" borderId="154" xfId="0" applyFont="1" applyFill="1" applyBorder="1" applyAlignment="1" applyProtection="1">
      <alignment horizontal="center" vertical="center" wrapText="1"/>
      <protection hidden="1"/>
    </xf>
    <xf numFmtId="0" fontId="27" fillId="12" borderId="151" xfId="0" applyFont="1" applyFill="1" applyBorder="1" applyAlignment="1" applyProtection="1">
      <alignment horizontal="center" vertical="center" wrapText="1"/>
      <protection hidden="1"/>
    </xf>
    <xf numFmtId="0" fontId="28" fillId="12" borderId="100" xfId="0" applyFont="1" applyFill="1" applyBorder="1" applyAlignment="1" applyProtection="1">
      <alignment horizontal="center" vertical="center" wrapText="1"/>
      <protection hidden="1"/>
    </xf>
    <xf numFmtId="0" fontId="27" fillId="13" borderId="168" xfId="0" applyFont="1" applyFill="1" applyBorder="1" applyAlignment="1" applyProtection="1">
      <alignment horizontal="center" vertical="center" wrapText="1"/>
      <protection hidden="1"/>
    </xf>
    <xf numFmtId="0" fontId="27" fillId="13" borderId="162" xfId="0" applyFont="1" applyFill="1" applyBorder="1" applyAlignment="1" applyProtection="1">
      <alignment horizontal="center" vertical="center" wrapText="1"/>
      <protection hidden="1"/>
    </xf>
    <xf numFmtId="0" fontId="28" fillId="13" borderId="169" xfId="0" applyFont="1" applyFill="1" applyBorder="1" applyAlignment="1" applyProtection="1">
      <alignment horizontal="center" vertical="center" wrapText="1"/>
      <protection hidden="1"/>
    </xf>
    <xf numFmtId="0" fontId="28" fillId="13" borderId="164" xfId="0" applyFont="1" applyFill="1" applyBorder="1" applyAlignment="1" applyProtection="1">
      <alignment horizontal="center" vertical="center" wrapText="1"/>
      <protection hidden="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3" xfId="0" applyFont="1" applyBorder="1" applyAlignment="1">
      <alignment horizontal="center" vertical="center" wrapText="1"/>
    </xf>
    <xf numFmtId="0" fontId="10" fillId="0" borderId="39" xfId="0" applyFont="1" applyBorder="1" applyAlignment="1">
      <alignment horizontal="center" wrapText="1"/>
    </xf>
    <xf numFmtId="0" fontId="10" fillId="0" borderId="50" xfId="0" applyFont="1" applyBorder="1" applyAlignment="1">
      <alignment horizontal="center" wrapText="1"/>
    </xf>
    <xf numFmtId="0" fontId="10" fillId="0" borderId="21" xfId="0" applyFont="1" applyBorder="1" applyAlignment="1">
      <alignment horizontal="center" wrapText="1"/>
    </xf>
    <xf numFmtId="0" fontId="10" fillId="0" borderId="31" xfId="0" applyFont="1" applyBorder="1" applyAlignment="1">
      <alignment horizontal="center" wrapText="1"/>
    </xf>
    <xf numFmtId="0" fontId="10" fillId="0" borderId="0"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43" xfId="0" applyFont="1" applyBorder="1" applyAlignment="1">
      <alignment horizontal="center" vertical="center" wrapText="1"/>
    </xf>
    <xf numFmtId="0" fontId="0" fillId="0" borderId="18" xfId="0" applyBorder="1" applyAlignment="1">
      <alignment horizontal="center"/>
    </xf>
    <xf numFmtId="0" fontId="0" fillId="0" borderId="33" xfId="0" applyBorder="1" applyAlignment="1">
      <alignment horizontal="center"/>
    </xf>
    <xf numFmtId="0" fontId="0" fillId="0" borderId="53"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44" xfId="0" applyBorder="1" applyAlignment="1">
      <alignment horizontal="center"/>
    </xf>
    <xf numFmtId="0" fontId="0" fillId="0" borderId="34" xfId="0" applyBorder="1" applyAlignment="1">
      <alignment horizontal="center"/>
    </xf>
    <xf numFmtId="0" fontId="0" fillId="0" borderId="42" xfId="0" applyBorder="1" applyAlignment="1">
      <alignment horizontal="center"/>
    </xf>
    <xf numFmtId="165" fontId="7" fillId="0" borderId="56" xfId="0" applyNumberFormat="1" applyFont="1" applyBorder="1" applyAlignment="1">
      <alignment horizontal="center" vertical="center"/>
    </xf>
    <xf numFmtId="165" fontId="7" fillId="0" borderId="57" xfId="0" applyNumberFormat="1" applyFont="1" applyBorder="1" applyAlignment="1">
      <alignment horizontal="center" vertical="center"/>
    </xf>
    <xf numFmtId="165" fontId="7" fillId="0" borderId="0" xfId="0" applyNumberFormat="1" applyFont="1" applyBorder="1" applyAlignment="1">
      <alignment horizontal="center" vertical="center"/>
    </xf>
    <xf numFmtId="165" fontId="7" fillId="0" borderId="58" xfId="0" applyNumberFormat="1" applyFont="1" applyBorder="1" applyAlignment="1">
      <alignment horizontal="center" vertical="center"/>
    </xf>
    <xf numFmtId="165" fontId="7" fillId="0" borderId="47" xfId="0" applyNumberFormat="1" applyFont="1" applyBorder="1" applyAlignment="1">
      <alignment horizontal="center" vertical="center"/>
    </xf>
    <xf numFmtId="165" fontId="7" fillId="0" borderId="59"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11" fillId="0" borderId="53" xfId="0" applyFont="1" applyBorder="1" applyAlignment="1">
      <alignment horizontal="center" vertical="center"/>
    </xf>
    <xf numFmtId="0" fontId="11" fillId="0" borderId="0" xfId="0" applyFont="1" applyBorder="1" applyAlignment="1">
      <alignment horizontal="center" vertical="center"/>
    </xf>
    <xf numFmtId="0" fontId="11" fillId="0" borderId="29" xfId="0" applyFont="1" applyBorder="1" applyAlignment="1">
      <alignment horizontal="center" vertical="center"/>
    </xf>
    <xf numFmtId="0" fontId="11" fillId="0" borderId="54" xfId="0" applyFont="1" applyBorder="1" applyAlignment="1">
      <alignment horizontal="center" vertical="center"/>
    </xf>
    <xf numFmtId="0" fontId="11" fillId="0" borderId="47" xfId="0" applyFont="1" applyBorder="1" applyAlignment="1">
      <alignment horizontal="center" vertical="center"/>
    </xf>
    <xf numFmtId="0" fontId="11" fillId="0" borderId="55" xfId="0" applyFont="1" applyBorder="1" applyAlignment="1">
      <alignment horizontal="center" vertical="center"/>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11" fillId="0" borderId="61" xfId="0" applyFont="1" applyBorder="1" applyAlignment="1">
      <alignment horizontal="center" vertical="center"/>
    </xf>
    <xf numFmtId="0" fontId="11" fillId="0" borderId="48" xfId="0" applyFont="1" applyBorder="1" applyAlignment="1">
      <alignment horizontal="center" vertical="center"/>
    </xf>
    <xf numFmtId="0" fontId="0" fillId="0" borderId="38" xfId="0" applyBorder="1" applyAlignment="1">
      <alignment horizontal="center"/>
    </xf>
    <xf numFmtId="0" fontId="0" fillId="0" borderId="39" xfId="0" applyBorder="1" applyAlignment="1">
      <alignment horizontal="center"/>
    </xf>
    <xf numFmtId="0" fontId="0" fillId="0" borderId="41" xfId="0" applyBorder="1" applyAlignment="1">
      <alignment horizontal="center"/>
    </xf>
    <xf numFmtId="0" fontId="10" fillId="0" borderId="4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0" xfId="0" applyFont="1" applyBorder="1" applyAlignment="1">
      <alignment horizontal="center" vertical="center" wrapText="1"/>
    </xf>
    <xf numFmtId="0" fontId="0" fillId="0" borderId="77" xfId="0" applyBorder="1" applyAlignment="1">
      <alignment horizontal="center"/>
    </xf>
    <xf numFmtId="0" fontId="0" fillId="0" borderId="73" xfId="0" applyBorder="1" applyAlignment="1">
      <alignment horizontal="center"/>
    </xf>
    <xf numFmtId="0" fontId="0" fillId="0" borderId="21" xfId="0"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0" fillId="0" borderId="43" xfId="0" applyBorder="1" applyAlignment="1">
      <alignment horizontal="center"/>
    </xf>
    <xf numFmtId="0" fontId="9" fillId="0" borderId="88"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81" xfId="0" applyFont="1" applyBorder="1" applyAlignment="1">
      <alignment horizontal="center" vertical="center" wrapText="1"/>
    </xf>
    <xf numFmtId="165" fontId="7" fillId="0" borderId="88" xfId="0" applyNumberFormat="1" applyFont="1" applyBorder="1" applyAlignment="1">
      <alignment horizontal="center" vertical="center"/>
    </xf>
    <xf numFmtId="165" fontId="7" fillId="0" borderId="82" xfId="0" applyNumberFormat="1" applyFont="1" applyBorder="1" applyAlignment="1">
      <alignment horizontal="center" vertical="center"/>
    </xf>
    <xf numFmtId="165" fontId="7" fillId="0" borderId="86" xfId="0" applyNumberFormat="1" applyFont="1" applyBorder="1" applyAlignment="1">
      <alignment horizontal="center" vertical="center"/>
    </xf>
    <xf numFmtId="165" fontId="7" fillId="0" borderId="87" xfId="0" applyNumberFormat="1" applyFont="1" applyBorder="1" applyAlignment="1">
      <alignment horizontal="center" vertical="center"/>
    </xf>
    <xf numFmtId="165" fontId="7" fillId="0" borderId="83" xfId="0" applyNumberFormat="1" applyFont="1" applyBorder="1" applyAlignment="1">
      <alignment horizontal="center" vertical="center"/>
    </xf>
    <xf numFmtId="0" fontId="11" fillId="0" borderId="76" xfId="0" applyFont="1" applyBorder="1" applyAlignment="1">
      <alignment horizontal="center" vertic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10" fillId="0" borderId="45"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94" xfId="0" applyFont="1" applyBorder="1" applyAlignment="1">
      <alignment horizontal="center" vertical="center" wrapText="1"/>
    </xf>
    <xf numFmtId="0" fontId="0" fillId="0" borderId="52" xfId="0" applyBorder="1" applyAlignment="1">
      <alignment horizontal="center"/>
    </xf>
    <xf numFmtId="0" fontId="0" fillId="0" borderId="51"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48" xfId="0" applyBorder="1" applyAlignment="1">
      <alignment horizontal="center"/>
    </xf>
    <xf numFmtId="0" fontId="10" fillId="0" borderId="29" xfId="0" applyFont="1" applyBorder="1" applyAlignment="1">
      <alignment horizontal="center" vertical="center" wrapText="1"/>
    </xf>
    <xf numFmtId="0" fontId="10" fillId="0" borderId="34" xfId="0" applyFont="1" applyBorder="1" applyAlignment="1">
      <alignment horizontal="center" vertical="center" wrapText="1"/>
    </xf>
    <xf numFmtId="0" fontId="11" fillId="0" borderId="27" xfId="0" applyFont="1" applyBorder="1" applyAlignment="1">
      <alignment horizontal="center" vertical="center"/>
    </xf>
    <xf numFmtId="0" fontId="0" fillId="0" borderId="89" xfId="0" applyBorder="1" applyAlignment="1">
      <alignment horizontal="center"/>
    </xf>
    <xf numFmtId="0" fontId="0" fillId="0" borderId="90" xfId="0" applyBorder="1" applyAlignment="1">
      <alignment horizontal="center"/>
    </xf>
    <xf numFmtId="0" fontId="0" fillId="0" borderId="91" xfId="0" applyBorder="1" applyAlignment="1">
      <alignment horizontal="center"/>
    </xf>
    <xf numFmtId="0" fontId="10" fillId="0" borderId="84" xfId="0" applyFont="1" applyBorder="1" applyAlignment="1">
      <alignment horizontal="center" vertical="center" wrapText="1"/>
    </xf>
    <xf numFmtId="0" fontId="0" fillId="0" borderId="61" xfId="0" applyBorder="1" applyAlignment="1">
      <alignment horizont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20" fillId="5" borderId="35"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37" xfId="0" applyFont="1" applyFill="1" applyBorder="1" applyAlignment="1">
      <alignment horizontal="center" vertical="center"/>
    </xf>
    <xf numFmtId="0" fontId="9" fillId="0" borderId="85" xfId="0" applyFont="1" applyBorder="1" applyAlignment="1">
      <alignment horizontal="center" vertical="center" wrapText="1"/>
    </xf>
    <xf numFmtId="165" fontId="7" fillId="0" borderId="92" xfId="0" applyNumberFormat="1" applyFont="1" applyBorder="1" applyAlignment="1">
      <alignment horizontal="center" vertical="center"/>
    </xf>
    <xf numFmtId="165" fontId="7" fillId="0" borderId="93" xfId="0" applyNumberFormat="1" applyFont="1" applyBorder="1" applyAlignment="1">
      <alignment horizontal="center" vertical="center"/>
    </xf>
    <xf numFmtId="0" fontId="0" fillId="2" borderId="18" xfId="0" applyFill="1" applyBorder="1" applyAlignment="1">
      <alignment horizontal="center"/>
    </xf>
    <xf numFmtId="0" fontId="0" fillId="2" borderId="44" xfId="0" applyFill="1" applyBorder="1" applyAlignment="1">
      <alignment horizontal="center"/>
    </xf>
    <xf numFmtId="0" fontId="0" fillId="2" borderId="68" xfId="0" applyFill="1" applyBorder="1" applyAlignment="1">
      <alignment horizontal="center"/>
    </xf>
    <xf numFmtId="0" fontId="0" fillId="2" borderId="71" xfId="0" applyFill="1" applyBorder="1" applyAlignment="1">
      <alignment horizontal="center"/>
    </xf>
    <xf numFmtId="0" fontId="0" fillId="2" borderId="77" xfId="0" applyFill="1" applyBorder="1" applyAlignment="1">
      <alignment horizontal="center"/>
    </xf>
    <xf numFmtId="0" fontId="0" fillId="2" borderId="33" xfId="0" applyFill="1" applyBorder="1" applyAlignment="1">
      <alignment horizontal="center"/>
    </xf>
    <xf numFmtId="0" fontId="0" fillId="2" borderId="41" xfId="0" applyFill="1" applyBorder="1" applyAlignment="1">
      <alignment horizontal="center"/>
    </xf>
    <xf numFmtId="0" fontId="0" fillId="2" borderId="0" xfId="0" applyFill="1" applyBorder="1" applyAlignment="1">
      <alignment horizontal="center"/>
    </xf>
    <xf numFmtId="0" fontId="0" fillId="2" borderId="29" xfId="0" applyFill="1" applyBorder="1" applyAlignment="1">
      <alignment horizontal="center"/>
    </xf>
    <xf numFmtId="0" fontId="0" fillId="2" borderId="73" xfId="0" applyFill="1" applyBorder="1" applyAlignment="1">
      <alignment horizontal="center"/>
    </xf>
    <xf numFmtId="0" fontId="0" fillId="2" borderId="21"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0" fillId="2" borderId="42" xfId="0" applyFill="1" applyBorder="1" applyAlignment="1">
      <alignment horizontal="center"/>
    </xf>
    <xf numFmtId="0" fontId="0" fillId="2" borderId="30" xfId="0" applyFill="1" applyBorder="1" applyAlignment="1">
      <alignment horizontal="center"/>
    </xf>
    <xf numFmtId="0" fontId="0" fillId="2" borderId="43" xfId="0" applyFill="1" applyBorder="1" applyAlignment="1">
      <alignment horizontal="center"/>
    </xf>
    <xf numFmtId="0" fontId="11" fillId="2" borderId="76" xfId="0" applyFont="1" applyFill="1" applyBorder="1" applyAlignment="1">
      <alignment horizontal="center" vertical="center"/>
    </xf>
    <xf numFmtId="0" fontId="11" fillId="2" borderId="63" xfId="0" applyFont="1" applyFill="1" applyBorder="1" applyAlignment="1">
      <alignment horizontal="center" vertical="center"/>
    </xf>
    <xf numFmtId="0" fontId="0" fillId="2" borderId="67" xfId="0" applyFill="1" applyBorder="1" applyAlignment="1">
      <alignment horizontal="center"/>
    </xf>
    <xf numFmtId="0" fontId="0" fillId="2" borderId="69" xfId="0" applyFill="1" applyBorder="1" applyAlignment="1">
      <alignment horizontal="center"/>
    </xf>
    <xf numFmtId="0" fontId="0" fillId="2" borderId="70" xfId="0" applyFill="1" applyBorder="1" applyAlignment="1">
      <alignment horizontal="center"/>
    </xf>
    <xf numFmtId="0" fontId="10" fillId="2" borderId="49"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0" fillId="2" borderId="52" xfId="0" applyFill="1" applyBorder="1" applyAlignment="1">
      <alignment horizontal="center"/>
    </xf>
    <xf numFmtId="0" fontId="0" fillId="2" borderId="54" xfId="0" applyFill="1" applyBorder="1" applyAlignment="1">
      <alignment horizontal="center"/>
    </xf>
    <xf numFmtId="0" fontId="0" fillId="2" borderId="47" xfId="0" applyFill="1" applyBorder="1" applyAlignment="1">
      <alignment horizontal="center"/>
    </xf>
    <xf numFmtId="0" fontId="0" fillId="2" borderId="55" xfId="0" applyFill="1" applyBorder="1" applyAlignment="1">
      <alignment horizontal="center"/>
    </xf>
    <xf numFmtId="0" fontId="0" fillId="2" borderId="48" xfId="0" applyFill="1" applyBorder="1" applyAlignment="1">
      <alignment horizontal="center"/>
    </xf>
    <xf numFmtId="0" fontId="0" fillId="2" borderId="53" xfId="0" applyFill="1" applyBorder="1" applyAlignment="1">
      <alignment horizontal="center"/>
    </xf>
    <xf numFmtId="0" fontId="0" fillId="2" borderId="51" xfId="0" applyFill="1" applyBorder="1" applyAlignment="1">
      <alignment horizontal="center"/>
    </xf>
    <xf numFmtId="0" fontId="10" fillId="2" borderId="45"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1" fillId="2" borderId="65" xfId="0" applyFont="1" applyFill="1" applyBorder="1" applyAlignment="1">
      <alignment horizontal="center" vertical="center"/>
    </xf>
    <xf numFmtId="0" fontId="10" fillId="2" borderId="74" xfId="0" applyFont="1" applyFill="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0" fillId="2" borderId="49" xfId="0" applyFont="1" applyFill="1" applyBorder="1" applyAlignment="1">
      <alignment horizontal="center" wrapText="1"/>
    </xf>
    <xf numFmtId="0" fontId="10" fillId="2" borderId="39" xfId="0" applyFont="1" applyFill="1" applyBorder="1" applyAlignment="1">
      <alignment horizontal="center" wrapText="1"/>
    </xf>
    <xf numFmtId="0" fontId="10" fillId="2" borderId="50" xfId="0" applyFont="1" applyFill="1" applyBorder="1" applyAlignment="1">
      <alignment horizontal="center" wrapText="1"/>
    </xf>
    <xf numFmtId="0" fontId="10" fillId="2" borderId="51" xfId="0" applyFont="1" applyFill="1" applyBorder="1" applyAlignment="1">
      <alignment horizontal="center" wrapText="1"/>
    </xf>
    <xf numFmtId="0" fontId="10" fillId="2" borderId="21" xfId="0" applyFont="1" applyFill="1" applyBorder="1" applyAlignment="1">
      <alignment horizontal="center" wrapText="1"/>
    </xf>
    <xf numFmtId="0" fontId="10" fillId="2" borderId="31" xfId="0" applyFont="1" applyFill="1" applyBorder="1" applyAlignment="1">
      <alignment horizontal="center" wrapText="1"/>
    </xf>
    <xf numFmtId="0" fontId="10" fillId="2" borderId="0"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1" fillId="2" borderId="62"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48" xfId="0" applyFont="1" applyFill="1" applyBorder="1" applyAlignment="1">
      <alignment horizontal="center" vertical="center"/>
    </xf>
    <xf numFmtId="0" fontId="10" fillId="2" borderId="8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1" fillId="2" borderId="27" xfId="0" applyFont="1" applyFill="1" applyBorder="1" applyAlignment="1">
      <alignment horizontal="center" vertical="center"/>
    </xf>
    <xf numFmtId="0" fontId="10" fillId="2" borderId="29" xfId="0" applyFont="1" applyFill="1" applyBorder="1" applyAlignment="1">
      <alignment horizontal="center" vertical="center" wrapText="1"/>
    </xf>
    <xf numFmtId="0" fontId="0" fillId="2" borderId="61" xfId="0" applyFill="1" applyBorder="1" applyAlignment="1">
      <alignment horizontal="center"/>
    </xf>
    <xf numFmtId="0" fontId="24" fillId="5" borderId="35" xfId="0" applyFont="1" applyFill="1" applyBorder="1" applyAlignment="1">
      <alignment horizontal="center" vertical="center"/>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10" fillId="0" borderId="49" xfId="0" applyFont="1" applyBorder="1" applyAlignment="1">
      <alignment horizontal="center" wrapText="1"/>
    </xf>
    <xf numFmtId="0" fontId="10" fillId="0" borderId="51" xfId="0" applyFont="1" applyBorder="1" applyAlignment="1">
      <alignment horizontal="center" wrapText="1"/>
    </xf>
    <xf numFmtId="0" fontId="20" fillId="5" borderId="110" xfId="0" applyFont="1" applyFill="1" applyBorder="1" applyAlignment="1">
      <alignment horizontal="center" vertical="center"/>
    </xf>
    <xf numFmtId="0" fontId="20" fillId="5" borderId="111" xfId="0" applyFont="1" applyFill="1" applyBorder="1" applyAlignment="1">
      <alignment horizontal="center" vertical="center"/>
    </xf>
    <xf numFmtId="0" fontId="20" fillId="5" borderId="112" xfId="0" applyFont="1" applyFill="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10" fillId="0" borderId="108" xfId="0" applyFont="1" applyBorder="1" applyAlignment="1">
      <alignment horizontal="center" vertical="center" wrapText="1"/>
    </xf>
    <xf numFmtId="0" fontId="10" fillId="0" borderId="109"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4" xfId="0" applyFont="1" applyBorder="1" applyAlignment="1">
      <alignment horizontal="center" vertical="center" wrapText="1"/>
    </xf>
    <xf numFmtId="9" fontId="7" fillId="0" borderId="56" xfId="0" applyNumberFormat="1" applyFont="1" applyBorder="1" applyAlignment="1">
      <alignment horizontal="center" vertical="center"/>
    </xf>
    <xf numFmtId="9" fontId="7" fillId="0" borderId="57" xfId="0" applyNumberFormat="1" applyFont="1" applyBorder="1" applyAlignment="1">
      <alignment horizontal="center" vertical="center"/>
    </xf>
    <xf numFmtId="9" fontId="7" fillId="0" borderId="0"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7" fillId="0" borderId="47" xfId="0" applyNumberFormat="1" applyFont="1" applyBorder="1" applyAlignment="1">
      <alignment horizontal="center" vertical="center"/>
    </xf>
    <xf numFmtId="9" fontId="7" fillId="0" borderId="59" xfId="0" applyNumberFormat="1" applyFont="1" applyBorder="1" applyAlignment="1">
      <alignment horizontal="center" vertical="center"/>
    </xf>
  </cellXfs>
  <cellStyles count="8">
    <cellStyle name="Millares 2" xfId="3"/>
    <cellStyle name="Normal" xfId="0" builtinId="0"/>
    <cellStyle name="Normal 2" xfId="4"/>
    <cellStyle name="Normal 3" xfId="5"/>
    <cellStyle name="Porcentaje" xfId="1" builtinId="5"/>
    <cellStyle name="Porcentaje 2" xfId="6"/>
    <cellStyle name="Porcentaje 3" xfId="2"/>
    <cellStyle name="Porcentual 2" xfId="7"/>
  </cellStyles>
  <dxfs count="360">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name val="Century Gothic"/>
        <scheme val="none"/>
      </font>
      <fill>
        <patternFill patternType="solid">
          <fgColor indexed="64"/>
          <bgColor theme="3" tint="0.39997558519241921"/>
        </patternFill>
      </fill>
    </dxf>
    <dxf>
      <font>
        <name val="Century Gothic"/>
        <scheme val="none"/>
      </font>
      <fill>
        <patternFill patternType="solid">
          <fgColor indexed="64"/>
          <bgColor theme="3" tint="0.39997558519241921"/>
        </patternFill>
      </fill>
    </dxf>
    <dxf>
      <numFmt numFmtId="165" formatCode="0.0%"/>
    </dxf>
    <dxf>
      <border>
        <right style="medium">
          <color indexed="64"/>
        </right>
        <top style="medium">
          <color indexed="64"/>
        </top>
        <bottom style="medium">
          <color indexed="64"/>
        </bottom>
      </border>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ont>
        <b/>
      </font>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3" formatCode="0%"/>
    </dxf>
    <dxf>
      <font>
        <name val="Century Gothic"/>
        <scheme val="none"/>
      </font>
      <fill>
        <patternFill>
          <bgColor indexed="64"/>
        </patternFill>
      </fill>
    </dxf>
    <dxf>
      <font>
        <name val="Century Gothic"/>
        <scheme val="none"/>
      </font>
      <fill>
        <patternFill>
          <bgColor indexed="64"/>
        </patternFill>
      </fill>
    </dxf>
    <dxf>
      <border>
        <right style="medium">
          <color indexed="64"/>
        </right>
        <top style="medium">
          <color indexed="64"/>
        </top>
        <bottom style="medium">
          <color indexed="64"/>
        </bottom>
      </border>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alignment horizontal="general" vertical="bottom" textRotation="0" wrapText="0" indent="0" justifyLastLine="0" shrinkToFit="0" readingOrder="0"/>
    </dxf>
    <dxf>
      <alignment horizontal="general" vertical="bottom" textRotation="0" wrapText="0" indent="0" justifyLastLine="0" shrinkToFit="0" readingOrder="0"/>
    </dxf>
    <dxf>
      <alignment wrapText="1" readingOrder="0"/>
    </dxf>
    <dxf>
      <alignment wrapText="1" readingOrder="0"/>
    </dxf>
    <dxf>
      <alignment vertical="center" readingOrder="0"/>
    </dxf>
    <dxf>
      <alignment horizontal="center" readingOrder="0"/>
    </dxf>
    <dxf>
      <font>
        <color theme="0"/>
      </font>
    </dxf>
    <dxf>
      <font>
        <color theme="0"/>
      </font>
    </dxf>
    <dxf>
      <font>
        <b/>
      </font>
    </dxf>
    <dxf>
      <font>
        <b/>
      </font>
    </dxf>
    <dxf>
      <font>
        <b/>
      </font>
    </dxf>
    <dxf>
      <numFmt numFmtId="165" formatCode="0.0%"/>
    </dxf>
    <dxf>
      <fill>
        <patternFill>
          <bgColor theme="0"/>
        </patternFill>
      </fill>
    </dxf>
    <dxf>
      <numFmt numFmtId="13" formatCode="0%"/>
      <fill>
        <patternFill patternType="solid">
          <fgColor indexed="64"/>
          <bgColor theme="0"/>
        </patternFill>
      </fill>
      <alignment horizontal="center" vertical="center" readingOrder="0"/>
    </dxf>
    <dxf>
      <border>
        <right style="medium">
          <color indexed="64"/>
        </right>
        <top style="medium">
          <color indexed="64"/>
        </top>
        <bottom style="medium">
          <color indexed="64"/>
        </bottom>
      </border>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numFmt numFmtId="165" formatCode="0.0%"/>
    </dxf>
    <dxf>
      <font>
        <b/>
      </font>
    </dxf>
    <dxf>
      <fill>
        <patternFill>
          <bgColor theme="3" tint="0.39997558519241921"/>
        </patternFill>
      </fill>
    </dxf>
    <dxf>
      <fill>
        <patternFill>
          <bgColor theme="3" tint="0.39997558519241921"/>
        </patternFill>
      </fill>
    </dxf>
    <dxf>
      <font>
        <b/>
      </font>
    </dxf>
    <dxf>
      <font>
        <b/>
      </font>
    </dxf>
    <dxf>
      <font>
        <b/>
      </font>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vertical="center" readingOrder="0"/>
    </dxf>
    <dxf>
      <alignment vertical="center" readingOrder="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3" formatCode="0%"/>
    </dxf>
    <dxf>
      <border>
        <right style="medium">
          <color indexed="64"/>
        </right>
        <top style="medium">
          <color indexed="64"/>
        </top>
        <bottom style="medium">
          <color indexed="64"/>
        </bottom>
      </border>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numFmt numFmtId="165" formatCode="0.0%"/>
    </dxf>
    <dxf>
      <font>
        <b/>
      </font>
    </dxf>
    <dxf>
      <font>
        <b/>
      </font>
    </dxf>
    <dxf>
      <fill>
        <patternFill>
          <bgColor theme="3" tint="0.39997558519241921"/>
        </patternFill>
      </fill>
    </dxf>
    <dxf>
      <fill>
        <patternFill>
          <bgColor theme="3" tint="0.39997558519241921"/>
        </patternFill>
      </fill>
    </dxf>
    <dxf>
      <font>
        <b/>
      </font>
    </dxf>
    <dxf>
      <font>
        <b/>
      </font>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vertical="center" readingOrder="0"/>
    </dxf>
    <dxf>
      <alignment horizontal="center" readingOrder="0"/>
    </dxf>
    <dxf>
      <numFmt numFmtId="13" formatCode="0%"/>
    </dxf>
    <dxf>
      <border>
        <right style="medium">
          <color indexed="64"/>
        </right>
        <top style="medium">
          <color indexed="64"/>
        </top>
        <bottom style="medium">
          <color indexed="64"/>
        </bottom>
      </border>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numFmt numFmtId="165" formatCode="0.0%"/>
    </dxf>
    <dxf>
      <font>
        <b/>
      </font>
    </dxf>
    <dxf>
      <fill>
        <patternFill>
          <bgColor theme="3" tint="0.39997558519241921"/>
        </patternFill>
      </fill>
    </dxf>
    <dxf>
      <fill>
        <patternFill>
          <bgColor theme="3" tint="0.39997558519241921"/>
        </patternFill>
      </fill>
    </dxf>
    <dxf>
      <font>
        <b/>
      </font>
    </dxf>
    <dxf>
      <font>
        <b/>
      </font>
    </dxf>
    <dxf>
      <font>
        <b/>
      </font>
    </dxf>
    <dxf>
      <fill>
        <patternFill>
          <bgColor theme="0"/>
        </patternFill>
      </fill>
    </dxf>
    <dxf>
      <fill>
        <patternFill>
          <bgColor theme="0"/>
        </patternFill>
      </fill>
    </dxf>
    <dxf>
      <fill>
        <patternFill>
          <bgColor theme="0"/>
        </patternFill>
      </fill>
    </dxf>
    <dxf>
      <fill>
        <patternFill>
          <bgColor theme="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dxf>
    <dxf>
      <font>
        <color theme="0"/>
      </font>
    </dxf>
    <dxf>
      <alignment vertical="center" readingOrder="0"/>
    </dxf>
    <dxf>
      <alignment horizontal="center" readingOrder="0"/>
    </dxf>
    <dxf>
      <numFmt numFmtId="13" formatCode="0%"/>
    </dxf>
  </dxfs>
  <tableStyles count="0" defaultTableStyle="TableStyleMedium2" defaultPivotStyle="PivotStyleLight16"/>
  <colors>
    <mruColors>
      <color rgb="FFF58223"/>
      <color rgb="FFF79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SIG!$U$9:$U$10</c:f>
              <c:numCache>
                <c:formatCode>General</c:formatCode>
                <c:ptCount val="2"/>
                <c:pt idx="0">
                  <c:v>0</c:v>
                </c:pt>
                <c:pt idx="1">
                  <c:v>1</c:v>
                </c:pt>
              </c:numCache>
            </c:numRef>
          </c:xVal>
          <c:yVal>
            <c:numRef>
              <c:f>SIG!$V$9:$V$10</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283646992"/>
        <c:axId val="-283645360"/>
      </c:scatterChart>
      <c:valAx>
        <c:axId val="-283645360"/>
        <c:scaling>
          <c:orientation val="minMax"/>
          <c:max val="1"/>
          <c:min val="-1"/>
        </c:scaling>
        <c:delete val="1"/>
        <c:axPos val="l"/>
        <c:numFmt formatCode="General" sourceLinked="1"/>
        <c:majorTickMark val="out"/>
        <c:minorTickMark val="none"/>
        <c:tickLblPos val="nextTo"/>
        <c:crossAx val="-283646992"/>
        <c:crossesAt val="0"/>
        <c:crossBetween val="midCat"/>
      </c:valAx>
      <c:valAx>
        <c:axId val="-283646992"/>
        <c:scaling>
          <c:orientation val="minMax"/>
          <c:max val="1"/>
          <c:min val="-1"/>
        </c:scaling>
        <c:delete val="1"/>
        <c:axPos val="b"/>
        <c:numFmt formatCode="General" sourceLinked="1"/>
        <c:majorTickMark val="out"/>
        <c:minorTickMark val="none"/>
        <c:tickLblPos val="nextTo"/>
        <c:crossAx val="-28364536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SIG!$X$42:$X$43</c:f>
              <c:numCache>
                <c:formatCode>General</c:formatCode>
                <c:ptCount val="1"/>
                <c:pt idx="0">
                  <c:v>1</c:v>
                </c:pt>
              </c:numCache>
            </c:numRef>
          </c:xVal>
          <c:yVal>
            <c:numRef>
              <c:f>SIG!$Y$42:$Y$43</c:f>
              <c:numCache>
                <c:formatCode>General</c:formatCode>
                <c:ptCount val="1"/>
                <c:pt idx="0">
                  <c:v>1.22514845490862E-16</c:v>
                </c:pt>
              </c:numCache>
            </c:numRef>
          </c:yVal>
          <c:smooth val="1"/>
        </c:ser>
        <c:dLbls>
          <c:showLegendKey val="0"/>
          <c:showVal val="0"/>
          <c:showCatName val="0"/>
          <c:showSerName val="0"/>
          <c:showPercent val="0"/>
          <c:showBubbleSize val="0"/>
        </c:dLbls>
        <c:axId val="-95481312"/>
        <c:axId val="-95481856"/>
      </c:scatterChart>
      <c:valAx>
        <c:axId val="-95481856"/>
        <c:scaling>
          <c:orientation val="minMax"/>
          <c:max val="1"/>
          <c:min val="-1"/>
        </c:scaling>
        <c:delete val="1"/>
        <c:axPos val="l"/>
        <c:numFmt formatCode="General" sourceLinked="1"/>
        <c:majorTickMark val="out"/>
        <c:minorTickMark val="none"/>
        <c:tickLblPos val="nextTo"/>
        <c:crossAx val="-95481312"/>
        <c:crossesAt val="0"/>
        <c:crossBetween val="midCat"/>
      </c:valAx>
      <c:valAx>
        <c:axId val="-95481312"/>
        <c:scaling>
          <c:orientation val="minMax"/>
          <c:max val="1"/>
          <c:min val="-1"/>
        </c:scaling>
        <c:delete val="1"/>
        <c:axPos val="b"/>
        <c:numFmt formatCode="General" sourceLinked="1"/>
        <c:majorTickMark val="out"/>
        <c:minorTickMark val="none"/>
        <c:tickLblPos val="nextTo"/>
        <c:crossAx val="-9548185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SIG!$U$51:$U$52</c:f>
              <c:numCache>
                <c:formatCode>General</c:formatCode>
                <c:ptCount val="2"/>
                <c:pt idx="0">
                  <c:v>0</c:v>
                </c:pt>
                <c:pt idx="1">
                  <c:v>1</c:v>
                </c:pt>
              </c:numCache>
            </c:numRef>
          </c:xVal>
          <c:yVal>
            <c:numRef>
              <c:f>SIG!$V$51:$V$52</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55966432"/>
        <c:axId val="-55976224"/>
      </c:scatterChart>
      <c:valAx>
        <c:axId val="-55976224"/>
        <c:scaling>
          <c:orientation val="minMax"/>
          <c:max val="1"/>
          <c:min val="-1"/>
        </c:scaling>
        <c:delete val="1"/>
        <c:axPos val="l"/>
        <c:numFmt formatCode="General" sourceLinked="1"/>
        <c:majorTickMark val="out"/>
        <c:minorTickMark val="none"/>
        <c:tickLblPos val="nextTo"/>
        <c:crossAx val="-55966432"/>
        <c:crossesAt val="0"/>
        <c:crossBetween val="midCat"/>
      </c:valAx>
      <c:valAx>
        <c:axId val="-55966432"/>
        <c:scaling>
          <c:orientation val="minMax"/>
          <c:max val="1"/>
          <c:min val="-1"/>
        </c:scaling>
        <c:delete val="1"/>
        <c:axPos val="b"/>
        <c:numFmt formatCode="General" sourceLinked="1"/>
        <c:majorTickMark val="out"/>
        <c:minorTickMark val="none"/>
        <c:tickLblPos val="nextTo"/>
        <c:crossAx val="-5597622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SIG!$W$50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SIG!$X$51:$X$52</c:f>
              <c:numCache>
                <c:formatCode>General</c:formatCode>
                <c:ptCount val="2"/>
                <c:pt idx="0">
                  <c:v>0</c:v>
                </c:pt>
                <c:pt idx="1">
                  <c:v>0.61290705365297626</c:v>
                </c:pt>
              </c:numCache>
            </c:numRef>
          </c:xVal>
          <c:yVal>
            <c:numRef>
              <c:f>SIG!$Y$51:$Y$52</c:f>
              <c:numCache>
                <c:formatCode>General</c:formatCode>
                <c:ptCount val="2"/>
                <c:pt idx="0">
                  <c:v>0</c:v>
                </c:pt>
                <c:pt idx="1">
                  <c:v>0.79015501237569052</c:v>
                </c:pt>
              </c:numCache>
            </c:numRef>
          </c:yVal>
          <c:smooth val="1"/>
        </c:ser>
        <c:dLbls>
          <c:showLegendKey val="0"/>
          <c:showVal val="0"/>
          <c:showCatName val="0"/>
          <c:showSerName val="0"/>
          <c:showPercent val="0"/>
          <c:showBubbleSize val="0"/>
        </c:dLbls>
        <c:axId val="-55964256"/>
        <c:axId val="-55961536"/>
      </c:scatterChart>
      <c:valAx>
        <c:axId val="-55961536"/>
        <c:scaling>
          <c:orientation val="minMax"/>
          <c:max val="1"/>
          <c:min val="-1"/>
        </c:scaling>
        <c:delete val="1"/>
        <c:axPos val="l"/>
        <c:numFmt formatCode="General" sourceLinked="1"/>
        <c:majorTickMark val="out"/>
        <c:minorTickMark val="none"/>
        <c:tickLblPos val="nextTo"/>
        <c:crossAx val="-55964256"/>
        <c:crossesAt val="0"/>
        <c:crossBetween val="midCat"/>
      </c:valAx>
      <c:valAx>
        <c:axId val="-55964256"/>
        <c:scaling>
          <c:orientation val="minMax"/>
          <c:max val="1"/>
          <c:min val="-1"/>
        </c:scaling>
        <c:delete val="1"/>
        <c:axPos val="b"/>
        <c:numFmt formatCode="General" sourceLinked="1"/>
        <c:majorTickMark val="out"/>
        <c:minorTickMark val="none"/>
        <c:tickLblPos val="nextTo"/>
        <c:crossAx val="-5596153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SIG!$Q$44:$Q$45</c:f>
              <c:numCache>
                <c:formatCode>General</c:formatCode>
                <c:ptCount val="2"/>
                <c:pt idx="0">
                  <c:v>0</c:v>
                </c:pt>
                <c:pt idx="1">
                  <c:v>0.99470695067537496</c:v>
                </c:pt>
              </c:numCache>
            </c:numRef>
          </c:xVal>
          <c:yVal>
            <c:numRef>
              <c:f>SIG!$R$44:$R$45</c:f>
              <c:numCache>
                <c:formatCode>General</c:formatCode>
                <c:ptCount val="2"/>
                <c:pt idx="0">
                  <c:v>0</c:v>
                </c:pt>
                <c:pt idx="1">
                  <c:v>0.10275252930267527</c:v>
                </c:pt>
              </c:numCache>
            </c:numRef>
          </c:yVal>
          <c:smooth val="1"/>
        </c:ser>
        <c:dLbls>
          <c:showLegendKey val="0"/>
          <c:showVal val="0"/>
          <c:showCatName val="0"/>
          <c:showSerName val="0"/>
          <c:showPercent val="0"/>
          <c:showBubbleSize val="0"/>
        </c:dLbls>
        <c:axId val="-55968064"/>
        <c:axId val="-55975680"/>
      </c:scatterChart>
      <c:valAx>
        <c:axId val="-55975680"/>
        <c:scaling>
          <c:orientation val="minMax"/>
          <c:max val="1"/>
          <c:min val="-1"/>
        </c:scaling>
        <c:delete val="1"/>
        <c:axPos val="l"/>
        <c:numFmt formatCode="General" sourceLinked="1"/>
        <c:majorTickMark val="out"/>
        <c:minorTickMark val="none"/>
        <c:tickLblPos val="nextTo"/>
        <c:crossAx val="-55968064"/>
        <c:crossesAt val="0"/>
        <c:crossBetween val="midCat"/>
      </c:valAx>
      <c:valAx>
        <c:axId val="-55968064"/>
        <c:scaling>
          <c:orientation val="minMax"/>
          <c:max val="1"/>
          <c:min val="-1"/>
        </c:scaling>
        <c:delete val="1"/>
        <c:axPos val="b"/>
        <c:numFmt formatCode="General" sourceLinked="1"/>
        <c:majorTickMark val="out"/>
        <c:minorTickMark val="none"/>
        <c:tickLblPos val="nextTo"/>
        <c:crossAx val="-55975680"/>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SIG!$U$55:$U$56</c:f>
            </c:numRef>
          </c:xVal>
          <c:yVal>
            <c:numRef>
              <c:f>SIG!$V$55:$V$56</c:f>
            </c:numRef>
          </c:yVal>
          <c:smooth val="1"/>
        </c:ser>
        <c:dLbls>
          <c:showLegendKey val="0"/>
          <c:showVal val="0"/>
          <c:showCatName val="0"/>
          <c:showSerName val="0"/>
          <c:showPercent val="0"/>
          <c:showBubbleSize val="0"/>
        </c:dLbls>
        <c:axId val="-55964800"/>
        <c:axId val="-55971328"/>
      </c:scatterChart>
      <c:valAx>
        <c:axId val="-55971328"/>
        <c:scaling>
          <c:orientation val="minMax"/>
          <c:max val="1"/>
          <c:min val="-1"/>
        </c:scaling>
        <c:delete val="1"/>
        <c:axPos val="l"/>
        <c:numFmt formatCode="General" sourceLinked="1"/>
        <c:majorTickMark val="out"/>
        <c:minorTickMark val="none"/>
        <c:tickLblPos val="nextTo"/>
        <c:crossAx val="-55964800"/>
        <c:crossesAt val="0"/>
        <c:crossBetween val="midCat"/>
      </c:valAx>
      <c:valAx>
        <c:axId val="-55964800"/>
        <c:scaling>
          <c:orientation val="minMax"/>
          <c:max val="1"/>
          <c:min val="-1"/>
        </c:scaling>
        <c:delete val="1"/>
        <c:axPos val="b"/>
        <c:numFmt formatCode="General" sourceLinked="1"/>
        <c:majorTickMark val="out"/>
        <c:minorTickMark val="none"/>
        <c:tickLblPos val="nextTo"/>
        <c:crossAx val="-5597132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SIG!$X$55:$X$56</c:f>
            </c:numRef>
          </c:xVal>
          <c:yVal>
            <c:numRef>
              <c:f>SIG!$Y$55:$Y$56</c:f>
            </c:numRef>
          </c:yVal>
          <c:smooth val="1"/>
        </c:ser>
        <c:dLbls>
          <c:showLegendKey val="0"/>
          <c:showVal val="0"/>
          <c:showCatName val="0"/>
          <c:showSerName val="0"/>
          <c:showPercent val="0"/>
          <c:showBubbleSize val="0"/>
        </c:dLbls>
        <c:axId val="-55971872"/>
        <c:axId val="-55970784"/>
      </c:scatterChart>
      <c:valAx>
        <c:axId val="-55970784"/>
        <c:scaling>
          <c:orientation val="minMax"/>
          <c:max val="1"/>
          <c:min val="-1"/>
        </c:scaling>
        <c:delete val="1"/>
        <c:axPos val="l"/>
        <c:numFmt formatCode="General" sourceLinked="1"/>
        <c:majorTickMark val="out"/>
        <c:minorTickMark val="none"/>
        <c:tickLblPos val="nextTo"/>
        <c:crossAx val="-55971872"/>
        <c:crossesAt val="0"/>
        <c:crossBetween val="midCat"/>
      </c:valAx>
      <c:valAx>
        <c:axId val="-55971872"/>
        <c:scaling>
          <c:orientation val="minMax"/>
          <c:max val="1"/>
          <c:min val="-1"/>
        </c:scaling>
        <c:delete val="1"/>
        <c:axPos val="b"/>
        <c:numFmt formatCode="General" sourceLinked="1"/>
        <c:majorTickMark val="out"/>
        <c:minorTickMark val="none"/>
        <c:tickLblPos val="nextTo"/>
        <c:crossAx val="-5597078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SIG!$U$60:$U$61</c:f>
            </c:numRef>
          </c:xVal>
          <c:yVal>
            <c:numRef>
              <c:f>SIG!$V$60:$V$61</c:f>
            </c:numRef>
          </c:yVal>
          <c:smooth val="1"/>
        </c:ser>
        <c:dLbls>
          <c:showLegendKey val="0"/>
          <c:showVal val="0"/>
          <c:showCatName val="0"/>
          <c:showSerName val="0"/>
          <c:showPercent val="0"/>
          <c:showBubbleSize val="0"/>
        </c:dLbls>
        <c:axId val="-55968608"/>
        <c:axId val="-55963168"/>
      </c:scatterChart>
      <c:valAx>
        <c:axId val="-55963168"/>
        <c:scaling>
          <c:orientation val="minMax"/>
          <c:max val="1"/>
          <c:min val="-1"/>
        </c:scaling>
        <c:delete val="1"/>
        <c:axPos val="l"/>
        <c:numFmt formatCode="General" sourceLinked="1"/>
        <c:majorTickMark val="out"/>
        <c:minorTickMark val="none"/>
        <c:tickLblPos val="nextTo"/>
        <c:crossAx val="-55968608"/>
        <c:crossesAt val="0"/>
        <c:crossBetween val="midCat"/>
      </c:valAx>
      <c:valAx>
        <c:axId val="-55968608"/>
        <c:scaling>
          <c:orientation val="minMax"/>
          <c:max val="1"/>
          <c:min val="-1"/>
        </c:scaling>
        <c:delete val="1"/>
        <c:axPos val="b"/>
        <c:numFmt formatCode="General" sourceLinked="1"/>
        <c:majorTickMark val="out"/>
        <c:minorTickMark val="none"/>
        <c:tickLblPos val="nextTo"/>
        <c:crossAx val="-5596316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SIG!$Q$76:$Q$77</c:f>
              <c:numCache>
                <c:formatCode>General</c:formatCode>
                <c:ptCount val="2"/>
                <c:pt idx="0">
                  <c:v>0</c:v>
                </c:pt>
                <c:pt idx="1">
                  <c:v>0.89100652418836779</c:v>
                </c:pt>
              </c:numCache>
            </c:numRef>
          </c:xVal>
          <c:yVal>
            <c:numRef>
              <c:f>SIG!$R$76:$R$77</c:f>
              <c:numCache>
                <c:formatCode>General</c:formatCode>
                <c:ptCount val="2"/>
                <c:pt idx="0">
                  <c:v>0</c:v>
                </c:pt>
                <c:pt idx="1">
                  <c:v>0.45399049973954686</c:v>
                </c:pt>
              </c:numCache>
            </c:numRef>
          </c:yVal>
          <c:smooth val="1"/>
        </c:ser>
        <c:dLbls>
          <c:showLegendKey val="0"/>
          <c:showVal val="0"/>
          <c:showCatName val="0"/>
          <c:showSerName val="0"/>
          <c:showPercent val="0"/>
          <c:showBubbleSize val="0"/>
        </c:dLbls>
        <c:axId val="-55972960"/>
        <c:axId val="-55969696"/>
      </c:scatterChart>
      <c:valAx>
        <c:axId val="-55969696"/>
        <c:scaling>
          <c:orientation val="minMax"/>
          <c:max val="1"/>
          <c:min val="-1"/>
        </c:scaling>
        <c:delete val="1"/>
        <c:axPos val="l"/>
        <c:numFmt formatCode="General" sourceLinked="1"/>
        <c:majorTickMark val="out"/>
        <c:minorTickMark val="none"/>
        <c:tickLblPos val="nextTo"/>
        <c:crossAx val="-55972960"/>
        <c:crossesAt val="0"/>
        <c:crossBetween val="midCat"/>
      </c:valAx>
      <c:valAx>
        <c:axId val="-55972960"/>
        <c:scaling>
          <c:orientation val="minMax"/>
          <c:max val="1"/>
          <c:min val="-1"/>
        </c:scaling>
        <c:delete val="1"/>
        <c:axPos val="b"/>
        <c:numFmt formatCode="General" sourceLinked="1"/>
        <c:majorTickMark val="out"/>
        <c:minorTickMark val="none"/>
        <c:tickLblPos val="nextTo"/>
        <c:crossAx val="-55969696"/>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SIG!$U$76:$U$77</c:f>
              <c:numCache>
                <c:formatCode>General</c:formatCode>
                <c:ptCount val="2"/>
                <c:pt idx="0">
                  <c:v>0</c:v>
                </c:pt>
                <c:pt idx="1">
                  <c:v>-3.1410759078128396E-2</c:v>
                </c:pt>
              </c:numCache>
            </c:numRef>
          </c:xVal>
          <c:yVal>
            <c:numRef>
              <c:f>SIG!$V$76:$V$77</c:f>
              <c:numCache>
                <c:formatCode>General</c:formatCode>
                <c:ptCount val="2"/>
                <c:pt idx="0">
                  <c:v>0</c:v>
                </c:pt>
                <c:pt idx="1">
                  <c:v>0.9995065603657316</c:v>
                </c:pt>
              </c:numCache>
            </c:numRef>
          </c:yVal>
          <c:smooth val="1"/>
        </c:ser>
        <c:dLbls>
          <c:showLegendKey val="0"/>
          <c:showVal val="0"/>
          <c:showCatName val="0"/>
          <c:showSerName val="0"/>
          <c:showPercent val="0"/>
          <c:showBubbleSize val="0"/>
        </c:dLbls>
        <c:axId val="-54634512"/>
        <c:axId val="-54631248"/>
      </c:scatterChart>
      <c:valAx>
        <c:axId val="-54631248"/>
        <c:scaling>
          <c:orientation val="minMax"/>
          <c:max val="1"/>
          <c:min val="-1"/>
        </c:scaling>
        <c:delete val="1"/>
        <c:axPos val="l"/>
        <c:numFmt formatCode="General" sourceLinked="1"/>
        <c:majorTickMark val="out"/>
        <c:minorTickMark val="none"/>
        <c:tickLblPos val="nextTo"/>
        <c:crossAx val="-54634512"/>
        <c:crossesAt val="0"/>
        <c:crossBetween val="midCat"/>
      </c:valAx>
      <c:valAx>
        <c:axId val="-54634512"/>
        <c:scaling>
          <c:orientation val="minMax"/>
          <c:max val="1"/>
          <c:min val="-1"/>
        </c:scaling>
        <c:delete val="1"/>
        <c:axPos val="b"/>
        <c:numFmt formatCode="General" sourceLinked="1"/>
        <c:majorTickMark val="out"/>
        <c:minorTickMark val="none"/>
        <c:tickLblPos val="nextTo"/>
        <c:crossAx val="-5463124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SIG!$X$76:$X$77</c:f>
              <c:numCache>
                <c:formatCode>General</c:formatCode>
                <c:ptCount val="2"/>
                <c:pt idx="0">
                  <c:v>0</c:v>
                </c:pt>
                <c:pt idx="1">
                  <c:v>0.99211470131447776</c:v>
                </c:pt>
              </c:numCache>
            </c:numRef>
          </c:xVal>
          <c:yVal>
            <c:numRef>
              <c:f>SIG!$Y$76:$Y$77</c:f>
              <c:numCache>
                <c:formatCode>General</c:formatCode>
                <c:ptCount val="2"/>
                <c:pt idx="0">
                  <c:v>0</c:v>
                </c:pt>
                <c:pt idx="1">
                  <c:v>0.12533323356430454</c:v>
                </c:pt>
              </c:numCache>
            </c:numRef>
          </c:yVal>
          <c:smooth val="1"/>
        </c:ser>
        <c:dLbls>
          <c:showLegendKey val="0"/>
          <c:showVal val="0"/>
          <c:showCatName val="0"/>
          <c:showSerName val="0"/>
          <c:showPercent val="0"/>
          <c:showBubbleSize val="0"/>
        </c:dLbls>
        <c:axId val="-54625264"/>
        <c:axId val="-54635056"/>
      </c:scatterChart>
      <c:valAx>
        <c:axId val="-54635056"/>
        <c:scaling>
          <c:orientation val="minMax"/>
          <c:max val="1"/>
          <c:min val="-1"/>
        </c:scaling>
        <c:delete val="1"/>
        <c:axPos val="l"/>
        <c:numFmt formatCode="General" sourceLinked="1"/>
        <c:majorTickMark val="out"/>
        <c:minorTickMark val="none"/>
        <c:tickLblPos val="nextTo"/>
        <c:crossAx val="-54625264"/>
        <c:crossesAt val="0"/>
        <c:crossBetween val="midCat"/>
      </c:valAx>
      <c:valAx>
        <c:axId val="-54625264"/>
        <c:scaling>
          <c:orientation val="minMax"/>
          <c:max val="1"/>
          <c:min val="-1"/>
        </c:scaling>
        <c:delete val="1"/>
        <c:axPos val="b"/>
        <c:numFmt formatCode="General" sourceLinked="1"/>
        <c:majorTickMark val="out"/>
        <c:minorTickMark val="none"/>
        <c:tickLblPos val="nextTo"/>
        <c:crossAx val="-5463505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SIG!$Q$9:$Q$10</c:f>
              <c:numCache>
                <c:formatCode>General</c:formatCode>
                <c:ptCount val="2"/>
                <c:pt idx="0">
                  <c:v>0</c:v>
                </c:pt>
                <c:pt idx="1">
                  <c:v>0.9870643244013988</c:v>
                </c:pt>
              </c:numCache>
            </c:numRef>
          </c:xVal>
          <c:yVal>
            <c:numRef>
              <c:f>SIG!$R$9:$R$10</c:f>
              <c:numCache>
                <c:formatCode>General</c:formatCode>
                <c:ptCount val="2"/>
                <c:pt idx="0">
                  <c:v>0</c:v>
                </c:pt>
                <c:pt idx="1">
                  <c:v>0.16032473138605335</c:v>
                </c:pt>
              </c:numCache>
            </c:numRef>
          </c:yVal>
          <c:smooth val="1"/>
        </c:ser>
        <c:dLbls>
          <c:showLegendKey val="0"/>
          <c:showVal val="0"/>
          <c:showCatName val="0"/>
          <c:showSerName val="0"/>
          <c:showPercent val="0"/>
          <c:showBubbleSize val="0"/>
        </c:dLbls>
        <c:axId val="-283651888"/>
        <c:axId val="-283652432"/>
      </c:scatterChart>
      <c:valAx>
        <c:axId val="-283652432"/>
        <c:scaling>
          <c:orientation val="minMax"/>
          <c:max val="1"/>
          <c:min val="-1"/>
        </c:scaling>
        <c:delete val="1"/>
        <c:axPos val="l"/>
        <c:numFmt formatCode="General" sourceLinked="1"/>
        <c:majorTickMark val="out"/>
        <c:minorTickMark val="none"/>
        <c:tickLblPos val="nextTo"/>
        <c:crossAx val="-283651888"/>
        <c:crossesAt val="0"/>
        <c:crossBetween val="midCat"/>
      </c:valAx>
      <c:valAx>
        <c:axId val="-283651888"/>
        <c:scaling>
          <c:orientation val="minMax"/>
          <c:max val="1"/>
          <c:min val="-1"/>
        </c:scaling>
        <c:delete val="1"/>
        <c:axPos val="b"/>
        <c:numFmt formatCode="General" sourceLinked="1"/>
        <c:majorTickMark val="out"/>
        <c:minorTickMark val="none"/>
        <c:tickLblPos val="nextTo"/>
        <c:crossAx val="-283652432"/>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(2)'!$U$9:$U$10</c:f>
              <c:numCache>
                <c:formatCode>General</c:formatCode>
                <c:ptCount val="2"/>
                <c:pt idx="0">
                  <c:v>0</c:v>
                </c:pt>
                <c:pt idx="1">
                  <c:v>0.98220787683274058</c:v>
                </c:pt>
              </c:numCache>
            </c:numRef>
          </c:xVal>
          <c:yVal>
            <c:numRef>
              <c:f>'SIG (2)'!$V$9:$V$10</c:f>
              <c:numCache>
                <c:formatCode>General</c:formatCode>
                <c:ptCount val="2"/>
                <c:pt idx="0">
                  <c:v>0</c:v>
                </c:pt>
                <c:pt idx="1">
                  <c:v>0.18779692938842166</c:v>
                </c:pt>
              </c:numCache>
            </c:numRef>
          </c:yVal>
          <c:smooth val="1"/>
        </c:ser>
        <c:dLbls>
          <c:showLegendKey val="0"/>
          <c:showVal val="0"/>
          <c:showCatName val="0"/>
          <c:showSerName val="0"/>
          <c:showPercent val="0"/>
          <c:showBubbleSize val="0"/>
        </c:dLbls>
        <c:axId val="-54627440"/>
        <c:axId val="-54637232"/>
      </c:scatterChart>
      <c:valAx>
        <c:axId val="-54637232"/>
        <c:scaling>
          <c:orientation val="minMax"/>
          <c:max val="1"/>
          <c:min val="-1"/>
        </c:scaling>
        <c:delete val="1"/>
        <c:axPos val="l"/>
        <c:numFmt formatCode="General" sourceLinked="1"/>
        <c:majorTickMark val="out"/>
        <c:minorTickMark val="none"/>
        <c:tickLblPos val="nextTo"/>
        <c:crossAx val="-54627440"/>
        <c:crossesAt val="0"/>
        <c:crossBetween val="midCat"/>
      </c:valAx>
      <c:valAx>
        <c:axId val="-54627440"/>
        <c:scaling>
          <c:orientation val="minMax"/>
          <c:max val="1"/>
          <c:min val="-1"/>
        </c:scaling>
        <c:delete val="1"/>
        <c:axPos val="b"/>
        <c:numFmt formatCode="General" sourceLinked="1"/>
        <c:majorTickMark val="out"/>
        <c:minorTickMark val="none"/>
        <c:tickLblPos val="nextTo"/>
        <c:crossAx val="-5463723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(2)'!$Q$9:$Q$10</c:f>
              <c:numCache>
                <c:formatCode>General</c:formatCode>
                <c:ptCount val="2"/>
                <c:pt idx="0">
                  <c:v>0</c:v>
                </c:pt>
                <c:pt idx="1">
                  <c:v>0.98662939133096661</c:v>
                </c:pt>
              </c:numCache>
            </c:numRef>
          </c:xVal>
          <c:yVal>
            <c:numRef>
              <c:f>'SIG (2)'!$R$9:$R$10</c:f>
              <c:numCache>
                <c:formatCode>General</c:formatCode>
                <c:ptCount val="2"/>
                <c:pt idx="0">
                  <c:v>0</c:v>
                </c:pt>
                <c:pt idx="1">
                  <c:v>0.16297988882646339</c:v>
                </c:pt>
              </c:numCache>
            </c:numRef>
          </c:yVal>
          <c:smooth val="1"/>
        </c:ser>
        <c:dLbls>
          <c:showLegendKey val="0"/>
          <c:showVal val="0"/>
          <c:showCatName val="0"/>
          <c:showSerName val="0"/>
          <c:showPercent val="0"/>
          <c:showBubbleSize val="0"/>
        </c:dLbls>
        <c:axId val="-54637776"/>
        <c:axId val="-54635600"/>
      </c:scatterChart>
      <c:valAx>
        <c:axId val="-54635600"/>
        <c:scaling>
          <c:orientation val="minMax"/>
          <c:max val="1"/>
          <c:min val="-1"/>
        </c:scaling>
        <c:delete val="1"/>
        <c:axPos val="l"/>
        <c:numFmt formatCode="General" sourceLinked="1"/>
        <c:majorTickMark val="out"/>
        <c:minorTickMark val="none"/>
        <c:tickLblPos val="nextTo"/>
        <c:crossAx val="-54637776"/>
        <c:crossesAt val="0"/>
        <c:crossBetween val="midCat"/>
      </c:valAx>
      <c:valAx>
        <c:axId val="-54637776"/>
        <c:scaling>
          <c:orientation val="minMax"/>
          <c:max val="1"/>
          <c:min val="-1"/>
        </c:scaling>
        <c:delete val="1"/>
        <c:axPos val="b"/>
        <c:numFmt formatCode="General" sourceLinked="1"/>
        <c:majorTickMark val="out"/>
        <c:minorTickMark val="none"/>
        <c:tickLblPos val="nextTo"/>
        <c:crossAx val="-54635600"/>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(2)'!$U$5:$U$6</c:f>
              <c:numCache>
                <c:formatCode>General</c:formatCode>
                <c:ptCount val="2"/>
                <c:pt idx="0">
                  <c:v>0</c:v>
                </c:pt>
                <c:pt idx="1">
                  <c:v>0.99042396669311406</c:v>
                </c:pt>
              </c:numCache>
            </c:numRef>
          </c:xVal>
          <c:yVal>
            <c:numRef>
              <c:f>'SIG (2)'!$V$5:$V$6</c:f>
              <c:numCache>
                <c:formatCode>General</c:formatCode>
                <c:ptCount val="2"/>
                <c:pt idx="0">
                  <c:v>0</c:v>
                </c:pt>
                <c:pt idx="1">
                  <c:v>0.13805928509114207</c:v>
                </c:pt>
              </c:numCache>
            </c:numRef>
          </c:yVal>
          <c:smooth val="1"/>
        </c:ser>
        <c:dLbls>
          <c:showLegendKey val="0"/>
          <c:showVal val="0"/>
          <c:showCatName val="0"/>
          <c:showSerName val="0"/>
          <c:showPercent val="0"/>
          <c:showBubbleSize val="0"/>
        </c:dLbls>
        <c:axId val="-54629072"/>
        <c:axId val="-54625808"/>
      </c:scatterChart>
      <c:valAx>
        <c:axId val="-54625808"/>
        <c:scaling>
          <c:orientation val="minMax"/>
          <c:max val="1"/>
          <c:min val="-1"/>
        </c:scaling>
        <c:delete val="1"/>
        <c:axPos val="l"/>
        <c:numFmt formatCode="General" sourceLinked="1"/>
        <c:majorTickMark val="out"/>
        <c:minorTickMark val="none"/>
        <c:tickLblPos val="nextTo"/>
        <c:crossAx val="-54629072"/>
        <c:crossesAt val="0"/>
        <c:crossBetween val="midCat"/>
      </c:valAx>
      <c:valAx>
        <c:axId val="-54629072"/>
        <c:scaling>
          <c:orientation val="minMax"/>
          <c:max val="1"/>
          <c:min val="-1"/>
        </c:scaling>
        <c:delete val="1"/>
        <c:axPos val="b"/>
        <c:numFmt formatCode="General" sourceLinked="1"/>
        <c:majorTickMark val="out"/>
        <c:minorTickMark val="none"/>
        <c:tickLblPos val="nextTo"/>
        <c:crossAx val="-5462580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(2)'!$U$19:$U$20</c:f>
              <c:numCache>
                <c:formatCode>General</c:formatCode>
                <c:ptCount val="2"/>
                <c:pt idx="0">
                  <c:v>0</c:v>
                </c:pt>
                <c:pt idx="1">
                  <c:v>1</c:v>
                </c:pt>
              </c:numCache>
            </c:numRef>
          </c:xVal>
          <c:yVal>
            <c:numRef>
              <c:f>'SIG (2)'!$V$19:$V$20</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54636144"/>
        <c:axId val="-54631792"/>
      </c:scatterChart>
      <c:valAx>
        <c:axId val="-54631792"/>
        <c:scaling>
          <c:orientation val="minMax"/>
          <c:max val="1"/>
          <c:min val="-1"/>
        </c:scaling>
        <c:delete val="1"/>
        <c:axPos val="l"/>
        <c:numFmt formatCode="General" sourceLinked="1"/>
        <c:majorTickMark val="out"/>
        <c:minorTickMark val="none"/>
        <c:tickLblPos val="nextTo"/>
        <c:crossAx val="-54636144"/>
        <c:crossesAt val="0"/>
        <c:crossBetween val="midCat"/>
      </c:valAx>
      <c:valAx>
        <c:axId val="-54636144"/>
        <c:scaling>
          <c:orientation val="minMax"/>
          <c:max val="1"/>
          <c:min val="-1"/>
        </c:scaling>
        <c:delete val="1"/>
        <c:axPos val="b"/>
        <c:numFmt formatCode="General" sourceLinked="1"/>
        <c:majorTickMark val="out"/>
        <c:minorTickMark val="none"/>
        <c:tickLblPos val="nextTo"/>
        <c:crossAx val="-5463179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(2)'!$X$19:$X$20</c:f>
              <c:numCache>
                <c:formatCode>General</c:formatCode>
                <c:ptCount val="2"/>
                <c:pt idx="0">
                  <c:v>0</c:v>
                </c:pt>
                <c:pt idx="1">
                  <c:v>0.97492791218182362</c:v>
                </c:pt>
              </c:numCache>
            </c:numRef>
          </c:xVal>
          <c:yVal>
            <c:numRef>
              <c:f>'SIG (2)'!$Y$19:$Y$20</c:f>
              <c:numCache>
                <c:formatCode>General</c:formatCode>
                <c:ptCount val="2"/>
                <c:pt idx="0">
                  <c:v>0</c:v>
                </c:pt>
                <c:pt idx="1">
                  <c:v>0.2225209339563145</c:v>
                </c:pt>
              </c:numCache>
            </c:numRef>
          </c:yVal>
          <c:smooth val="1"/>
        </c:ser>
        <c:dLbls>
          <c:showLegendKey val="0"/>
          <c:showVal val="0"/>
          <c:showCatName val="0"/>
          <c:showSerName val="0"/>
          <c:showPercent val="0"/>
          <c:showBubbleSize val="0"/>
        </c:dLbls>
        <c:axId val="-54632880"/>
        <c:axId val="-54627984"/>
      </c:scatterChart>
      <c:valAx>
        <c:axId val="-54627984"/>
        <c:scaling>
          <c:orientation val="minMax"/>
          <c:max val="1"/>
          <c:min val="-1"/>
        </c:scaling>
        <c:delete val="1"/>
        <c:axPos val="l"/>
        <c:numFmt formatCode="General" sourceLinked="1"/>
        <c:majorTickMark val="out"/>
        <c:minorTickMark val="none"/>
        <c:tickLblPos val="nextTo"/>
        <c:crossAx val="-54632880"/>
        <c:crossesAt val="0"/>
        <c:crossBetween val="midCat"/>
      </c:valAx>
      <c:valAx>
        <c:axId val="-54632880"/>
        <c:scaling>
          <c:orientation val="minMax"/>
          <c:max val="1"/>
          <c:min val="-1"/>
        </c:scaling>
        <c:delete val="1"/>
        <c:axPos val="b"/>
        <c:numFmt formatCode="General" sourceLinked="1"/>
        <c:majorTickMark val="out"/>
        <c:minorTickMark val="none"/>
        <c:tickLblPos val="nextTo"/>
        <c:crossAx val="-5462798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(2)'!$X$30:$X$31</c:f>
              <c:numCache>
                <c:formatCode>General</c:formatCode>
                <c:ptCount val="2"/>
                <c:pt idx="0">
                  <c:v>0</c:v>
                </c:pt>
                <c:pt idx="1">
                  <c:v>0.98716931816906084</c:v>
                </c:pt>
              </c:numCache>
            </c:numRef>
          </c:xVal>
          <c:yVal>
            <c:numRef>
              <c:f>'SIG (2)'!$Y$30:$Y$31</c:f>
              <c:numCache>
                <c:formatCode>General</c:formatCode>
                <c:ptCount val="2"/>
                <c:pt idx="0">
                  <c:v>0</c:v>
                </c:pt>
                <c:pt idx="1">
                  <c:v>0.15967697788232224</c:v>
                </c:pt>
              </c:numCache>
            </c:numRef>
          </c:yVal>
          <c:smooth val="1"/>
        </c:ser>
        <c:dLbls>
          <c:showLegendKey val="0"/>
          <c:showVal val="0"/>
          <c:showCatName val="0"/>
          <c:showSerName val="0"/>
          <c:showPercent val="0"/>
          <c:showBubbleSize val="0"/>
        </c:dLbls>
        <c:axId val="-53061088"/>
        <c:axId val="-54638320"/>
      </c:scatterChart>
      <c:valAx>
        <c:axId val="-54638320"/>
        <c:scaling>
          <c:orientation val="minMax"/>
          <c:max val="1"/>
          <c:min val="-1"/>
        </c:scaling>
        <c:delete val="1"/>
        <c:axPos val="l"/>
        <c:numFmt formatCode="General" sourceLinked="1"/>
        <c:majorTickMark val="out"/>
        <c:minorTickMark val="none"/>
        <c:tickLblPos val="nextTo"/>
        <c:crossAx val="-53061088"/>
        <c:crossesAt val="0"/>
        <c:crossBetween val="midCat"/>
      </c:valAx>
      <c:valAx>
        <c:axId val="-53061088"/>
        <c:scaling>
          <c:orientation val="minMax"/>
          <c:max val="1"/>
          <c:min val="-1"/>
        </c:scaling>
        <c:delete val="1"/>
        <c:axPos val="b"/>
        <c:numFmt formatCode="General" sourceLinked="1"/>
        <c:majorTickMark val="out"/>
        <c:minorTickMark val="none"/>
        <c:tickLblPos val="nextTo"/>
        <c:crossAx val="-5463832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(2)'!$U$30:$U$31</c:f>
              <c:numCache>
                <c:formatCode>General</c:formatCode>
                <c:ptCount val="2"/>
                <c:pt idx="0">
                  <c:v>0</c:v>
                </c:pt>
                <c:pt idx="1">
                  <c:v>0.96900718345022063</c:v>
                </c:pt>
              </c:numCache>
            </c:numRef>
          </c:xVal>
          <c:yVal>
            <c:numRef>
              <c:f>'SIG (2)'!$V$30:$V$31</c:f>
              <c:numCache>
                <c:formatCode>General</c:formatCode>
                <c:ptCount val="2"/>
                <c:pt idx="0">
                  <c:v>0</c:v>
                </c:pt>
                <c:pt idx="1">
                  <c:v>0.24703254526857465</c:v>
                </c:pt>
              </c:numCache>
            </c:numRef>
          </c:yVal>
          <c:smooth val="1"/>
        </c:ser>
        <c:dLbls>
          <c:showLegendKey val="0"/>
          <c:showVal val="0"/>
          <c:showCatName val="0"/>
          <c:showSerName val="0"/>
          <c:showPercent val="0"/>
          <c:showBubbleSize val="0"/>
        </c:dLbls>
        <c:axId val="-53064352"/>
        <c:axId val="-53067072"/>
      </c:scatterChart>
      <c:valAx>
        <c:axId val="-53067072"/>
        <c:scaling>
          <c:orientation val="minMax"/>
          <c:max val="1"/>
          <c:min val="-1"/>
        </c:scaling>
        <c:delete val="1"/>
        <c:axPos val="l"/>
        <c:numFmt formatCode="General" sourceLinked="1"/>
        <c:majorTickMark val="out"/>
        <c:minorTickMark val="none"/>
        <c:tickLblPos val="nextTo"/>
        <c:crossAx val="-53064352"/>
        <c:crossesAt val="0"/>
        <c:crossBetween val="midCat"/>
      </c:valAx>
      <c:valAx>
        <c:axId val="-53064352"/>
        <c:scaling>
          <c:orientation val="minMax"/>
          <c:max val="1"/>
          <c:min val="-1"/>
        </c:scaling>
        <c:delete val="1"/>
        <c:axPos val="b"/>
        <c:numFmt formatCode="General" sourceLinked="1"/>
        <c:majorTickMark val="out"/>
        <c:minorTickMark val="none"/>
        <c:tickLblPos val="nextTo"/>
        <c:crossAx val="-5306707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(2)'!$Q$23:$Q$24</c:f>
              <c:numCache>
                <c:formatCode>General</c:formatCode>
                <c:ptCount val="2"/>
                <c:pt idx="0">
                  <c:v>0</c:v>
                </c:pt>
                <c:pt idx="1">
                  <c:v>0.98745016728716428</c:v>
                </c:pt>
              </c:numCache>
            </c:numRef>
          </c:xVal>
          <c:yVal>
            <c:numRef>
              <c:f>'SIG (2)'!$R$23:$R$24</c:f>
              <c:numCache>
                <c:formatCode>General</c:formatCode>
                <c:ptCount val="2"/>
                <c:pt idx="0">
                  <c:v>0</c:v>
                </c:pt>
                <c:pt idx="1">
                  <c:v>0.15793089350900055</c:v>
                </c:pt>
              </c:numCache>
            </c:numRef>
          </c:yVal>
          <c:smooth val="1"/>
        </c:ser>
        <c:dLbls>
          <c:showLegendKey val="0"/>
          <c:showVal val="0"/>
          <c:showCatName val="0"/>
          <c:showSerName val="0"/>
          <c:showPercent val="0"/>
          <c:showBubbleSize val="0"/>
        </c:dLbls>
        <c:axId val="-53055104"/>
        <c:axId val="-53054016"/>
      </c:scatterChart>
      <c:valAx>
        <c:axId val="-53054016"/>
        <c:scaling>
          <c:orientation val="minMax"/>
          <c:max val="1"/>
          <c:min val="-1"/>
        </c:scaling>
        <c:delete val="1"/>
        <c:axPos val="l"/>
        <c:numFmt formatCode="General" sourceLinked="1"/>
        <c:majorTickMark val="out"/>
        <c:minorTickMark val="none"/>
        <c:tickLblPos val="nextTo"/>
        <c:crossAx val="-53055104"/>
        <c:crossesAt val="0"/>
        <c:crossBetween val="midCat"/>
      </c:valAx>
      <c:valAx>
        <c:axId val="-53055104"/>
        <c:scaling>
          <c:orientation val="minMax"/>
          <c:max val="1"/>
          <c:min val="-1"/>
        </c:scaling>
        <c:delete val="1"/>
        <c:axPos val="b"/>
        <c:numFmt formatCode="General" sourceLinked="1"/>
        <c:majorTickMark val="out"/>
        <c:minorTickMark val="none"/>
        <c:tickLblPos val="nextTo"/>
        <c:crossAx val="-53054016"/>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(2)'!$U$42:$U$43</c:f>
              <c:numCache>
                <c:formatCode>General</c:formatCode>
                <c:ptCount val="2"/>
                <c:pt idx="0">
                  <c:v>0</c:v>
                </c:pt>
                <c:pt idx="1">
                  <c:v>0.80901699437494734</c:v>
                </c:pt>
              </c:numCache>
            </c:numRef>
          </c:xVal>
          <c:yVal>
            <c:numRef>
              <c:f>'SIG (2)'!$V$42:$V$43</c:f>
              <c:numCache>
                <c:formatCode>General</c:formatCode>
                <c:ptCount val="2"/>
                <c:pt idx="0">
                  <c:v>0</c:v>
                </c:pt>
                <c:pt idx="1">
                  <c:v>0.58778525229247325</c:v>
                </c:pt>
              </c:numCache>
            </c:numRef>
          </c:yVal>
          <c:smooth val="1"/>
        </c:ser>
        <c:dLbls>
          <c:showLegendKey val="0"/>
          <c:showVal val="0"/>
          <c:showCatName val="0"/>
          <c:showSerName val="0"/>
          <c:showPercent val="0"/>
          <c:showBubbleSize val="0"/>
        </c:dLbls>
        <c:axId val="-53053472"/>
        <c:axId val="-53054560"/>
      </c:scatterChart>
      <c:valAx>
        <c:axId val="-53054560"/>
        <c:scaling>
          <c:orientation val="minMax"/>
          <c:max val="1"/>
          <c:min val="-1"/>
        </c:scaling>
        <c:delete val="1"/>
        <c:axPos val="l"/>
        <c:numFmt formatCode="General" sourceLinked="1"/>
        <c:majorTickMark val="out"/>
        <c:minorTickMark val="none"/>
        <c:tickLblPos val="nextTo"/>
        <c:crossAx val="-53053472"/>
        <c:crossesAt val="0"/>
        <c:crossBetween val="midCat"/>
      </c:valAx>
      <c:valAx>
        <c:axId val="-53053472"/>
        <c:scaling>
          <c:orientation val="minMax"/>
          <c:max val="1"/>
          <c:min val="-1"/>
        </c:scaling>
        <c:delete val="1"/>
        <c:axPos val="b"/>
        <c:numFmt formatCode="General" sourceLinked="1"/>
        <c:majorTickMark val="out"/>
        <c:minorTickMark val="none"/>
        <c:tickLblPos val="nextTo"/>
        <c:crossAx val="-5305456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(2)'!$X$42:$X$43</c:f>
              <c:numCache>
                <c:formatCode>General</c:formatCode>
                <c:ptCount val="2"/>
                <c:pt idx="0">
                  <c:v>0</c:v>
                </c:pt>
                <c:pt idx="1">
                  <c:v>1</c:v>
                </c:pt>
              </c:numCache>
            </c:numRef>
          </c:xVal>
          <c:yVal>
            <c:numRef>
              <c:f>'SIG (2)'!$Y$42:$Y$43</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53065984"/>
        <c:axId val="-53060000"/>
      </c:scatterChart>
      <c:valAx>
        <c:axId val="-53060000"/>
        <c:scaling>
          <c:orientation val="minMax"/>
          <c:max val="1"/>
          <c:min val="-1"/>
        </c:scaling>
        <c:delete val="1"/>
        <c:axPos val="l"/>
        <c:numFmt formatCode="General" sourceLinked="1"/>
        <c:majorTickMark val="out"/>
        <c:minorTickMark val="none"/>
        <c:tickLblPos val="nextTo"/>
        <c:crossAx val="-53065984"/>
        <c:crossesAt val="0"/>
        <c:crossBetween val="midCat"/>
      </c:valAx>
      <c:valAx>
        <c:axId val="-53065984"/>
        <c:scaling>
          <c:orientation val="minMax"/>
          <c:max val="1"/>
          <c:min val="-1"/>
        </c:scaling>
        <c:delete val="1"/>
        <c:axPos val="b"/>
        <c:numFmt formatCode="General" sourceLinked="1"/>
        <c:majorTickMark val="out"/>
        <c:minorTickMark val="none"/>
        <c:tickLblPos val="nextTo"/>
        <c:crossAx val="-5306000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SIG!$U$5:$U$6</c:f>
              <c:numCache>
                <c:formatCode>General</c:formatCode>
                <c:ptCount val="2"/>
                <c:pt idx="0">
                  <c:v>0</c:v>
                </c:pt>
                <c:pt idx="1">
                  <c:v>-1</c:v>
                </c:pt>
              </c:numCache>
            </c:numRef>
          </c:xVal>
          <c:yVal>
            <c:numRef>
              <c:f>SIG!$V$5:$V$6</c:f>
              <c:numCache>
                <c:formatCode>General</c:formatCode>
                <c:ptCount val="2"/>
                <c:pt idx="0">
                  <c:v>0</c:v>
                </c:pt>
                <c:pt idx="1">
                  <c:v>0</c:v>
                </c:pt>
              </c:numCache>
            </c:numRef>
          </c:yVal>
          <c:smooth val="1"/>
        </c:ser>
        <c:dLbls>
          <c:showLegendKey val="0"/>
          <c:showVal val="0"/>
          <c:showCatName val="0"/>
          <c:showSerName val="0"/>
          <c:showPercent val="0"/>
          <c:showBubbleSize val="0"/>
        </c:dLbls>
        <c:axId val="-283659504"/>
        <c:axId val="-283644272"/>
      </c:scatterChart>
      <c:valAx>
        <c:axId val="-283644272"/>
        <c:scaling>
          <c:orientation val="minMax"/>
          <c:max val="1"/>
          <c:min val="-1"/>
        </c:scaling>
        <c:delete val="1"/>
        <c:axPos val="l"/>
        <c:numFmt formatCode="General" sourceLinked="1"/>
        <c:majorTickMark val="out"/>
        <c:minorTickMark val="none"/>
        <c:tickLblPos val="nextTo"/>
        <c:crossAx val="-283659504"/>
        <c:crossesAt val="0"/>
        <c:crossBetween val="midCat"/>
      </c:valAx>
      <c:valAx>
        <c:axId val="-283659504"/>
        <c:scaling>
          <c:orientation val="minMax"/>
          <c:max val="1"/>
          <c:min val="-1"/>
        </c:scaling>
        <c:delete val="1"/>
        <c:axPos val="b"/>
        <c:numFmt formatCode="General" sourceLinked="1"/>
        <c:majorTickMark val="out"/>
        <c:minorTickMark val="none"/>
        <c:tickLblPos val="nextTo"/>
        <c:crossAx val="-28364427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(2)'!$U$51:$U$52</c:f>
              <c:numCache>
                <c:formatCode>General</c:formatCode>
                <c:ptCount val="2"/>
                <c:pt idx="0">
                  <c:v>0</c:v>
                </c:pt>
                <c:pt idx="1">
                  <c:v>0.99999977048100397</c:v>
                </c:pt>
              </c:numCache>
            </c:numRef>
          </c:xVal>
          <c:yVal>
            <c:numRef>
              <c:f>'SIG (2)'!$V$51:$V$52</c:f>
              <c:numCache>
                <c:formatCode>General</c:formatCode>
                <c:ptCount val="2"/>
                <c:pt idx="0">
                  <c:v>0</c:v>
                </c:pt>
                <c:pt idx="1">
                  <c:v>6.7752338656861541E-4</c:v>
                </c:pt>
              </c:numCache>
            </c:numRef>
          </c:yVal>
          <c:smooth val="1"/>
        </c:ser>
        <c:dLbls>
          <c:showLegendKey val="0"/>
          <c:showVal val="0"/>
          <c:showCatName val="0"/>
          <c:showSerName val="0"/>
          <c:showPercent val="0"/>
          <c:showBubbleSize val="0"/>
        </c:dLbls>
        <c:axId val="-53063808"/>
        <c:axId val="-53064896"/>
      </c:scatterChart>
      <c:valAx>
        <c:axId val="-53064896"/>
        <c:scaling>
          <c:orientation val="minMax"/>
          <c:max val="1"/>
          <c:min val="-1"/>
        </c:scaling>
        <c:delete val="1"/>
        <c:axPos val="l"/>
        <c:numFmt formatCode="General" sourceLinked="1"/>
        <c:majorTickMark val="out"/>
        <c:minorTickMark val="none"/>
        <c:tickLblPos val="nextTo"/>
        <c:crossAx val="-53063808"/>
        <c:crossesAt val="0"/>
        <c:crossBetween val="midCat"/>
      </c:valAx>
      <c:valAx>
        <c:axId val="-53063808"/>
        <c:scaling>
          <c:orientation val="minMax"/>
          <c:max val="1"/>
          <c:min val="-1"/>
        </c:scaling>
        <c:delete val="1"/>
        <c:axPos val="b"/>
        <c:numFmt formatCode="General" sourceLinked="1"/>
        <c:majorTickMark val="out"/>
        <c:minorTickMark val="none"/>
        <c:tickLblPos val="nextTo"/>
        <c:crossAx val="-5306489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(2)'!$W$50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(2)'!$X$51:$X$52</c:f>
              <c:numCache>
                <c:formatCode>General</c:formatCode>
                <c:ptCount val="2"/>
                <c:pt idx="0">
                  <c:v>0</c:v>
                </c:pt>
                <c:pt idx="1">
                  <c:v>0.99912283009885838</c:v>
                </c:pt>
              </c:numCache>
            </c:numRef>
          </c:xVal>
          <c:yVal>
            <c:numRef>
              <c:f>'SIG (2)'!$Y$51:$Y$52</c:f>
              <c:numCache>
                <c:formatCode>General</c:formatCode>
                <c:ptCount val="2"/>
                <c:pt idx="0">
                  <c:v>0</c:v>
                </c:pt>
                <c:pt idx="1">
                  <c:v>4.187565372919981E-2</c:v>
                </c:pt>
              </c:numCache>
            </c:numRef>
          </c:yVal>
          <c:smooth val="1"/>
        </c:ser>
        <c:dLbls>
          <c:showLegendKey val="0"/>
          <c:showVal val="0"/>
          <c:showCatName val="0"/>
          <c:showSerName val="0"/>
          <c:showPercent val="0"/>
          <c:showBubbleSize val="0"/>
        </c:dLbls>
        <c:axId val="-53052384"/>
        <c:axId val="-53062176"/>
      </c:scatterChart>
      <c:valAx>
        <c:axId val="-53062176"/>
        <c:scaling>
          <c:orientation val="minMax"/>
          <c:max val="1"/>
          <c:min val="-1"/>
        </c:scaling>
        <c:delete val="1"/>
        <c:axPos val="l"/>
        <c:numFmt formatCode="General" sourceLinked="1"/>
        <c:majorTickMark val="out"/>
        <c:minorTickMark val="none"/>
        <c:tickLblPos val="nextTo"/>
        <c:crossAx val="-53052384"/>
        <c:crossesAt val="0"/>
        <c:crossBetween val="midCat"/>
      </c:valAx>
      <c:valAx>
        <c:axId val="-53052384"/>
        <c:scaling>
          <c:orientation val="minMax"/>
          <c:max val="1"/>
          <c:min val="-1"/>
        </c:scaling>
        <c:delete val="1"/>
        <c:axPos val="b"/>
        <c:numFmt formatCode="General" sourceLinked="1"/>
        <c:majorTickMark val="out"/>
        <c:minorTickMark val="none"/>
        <c:tickLblPos val="nextTo"/>
        <c:crossAx val="-5306217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(2)'!$Q$44:$Q$45</c:f>
              <c:numCache>
                <c:formatCode>General</c:formatCode>
                <c:ptCount val="2"/>
                <c:pt idx="0">
                  <c:v>0</c:v>
                </c:pt>
                <c:pt idx="1">
                  <c:v>0.99183662561452146</c:v>
                </c:pt>
              </c:numCache>
            </c:numRef>
          </c:xVal>
          <c:yVal>
            <c:numRef>
              <c:f>'SIG (2)'!$R$44:$R$45</c:f>
              <c:numCache>
                <c:formatCode>General</c:formatCode>
                <c:ptCount val="2"/>
                <c:pt idx="0">
                  <c:v>0</c:v>
                </c:pt>
                <c:pt idx="1">
                  <c:v>0.12751512886555658</c:v>
                </c:pt>
              </c:numCache>
            </c:numRef>
          </c:yVal>
          <c:smooth val="1"/>
        </c:ser>
        <c:dLbls>
          <c:showLegendKey val="0"/>
          <c:showVal val="0"/>
          <c:showCatName val="0"/>
          <c:showSerName val="0"/>
          <c:showPercent val="0"/>
          <c:showBubbleSize val="0"/>
        </c:dLbls>
        <c:axId val="-53056192"/>
        <c:axId val="-53056736"/>
      </c:scatterChart>
      <c:valAx>
        <c:axId val="-53056736"/>
        <c:scaling>
          <c:orientation val="minMax"/>
          <c:max val="1"/>
          <c:min val="-1"/>
        </c:scaling>
        <c:delete val="1"/>
        <c:axPos val="l"/>
        <c:numFmt formatCode="General" sourceLinked="1"/>
        <c:majorTickMark val="out"/>
        <c:minorTickMark val="none"/>
        <c:tickLblPos val="nextTo"/>
        <c:crossAx val="-53056192"/>
        <c:crossesAt val="0"/>
        <c:crossBetween val="midCat"/>
      </c:valAx>
      <c:valAx>
        <c:axId val="-53056192"/>
        <c:scaling>
          <c:orientation val="minMax"/>
          <c:max val="1"/>
          <c:min val="-1"/>
        </c:scaling>
        <c:delete val="1"/>
        <c:axPos val="b"/>
        <c:numFmt formatCode="General" sourceLinked="1"/>
        <c:majorTickMark val="out"/>
        <c:minorTickMark val="none"/>
        <c:tickLblPos val="nextTo"/>
        <c:crossAx val="-53056736"/>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(2)'!$U$55:$U$56</c:f>
              <c:numCache>
                <c:formatCode>General</c:formatCode>
                <c:ptCount val="2"/>
                <c:pt idx="0">
                  <c:v>0</c:v>
                </c:pt>
                <c:pt idx="1">
                  <c:v>0.98935339811145717</c:v>
                </c:pt>
              </c:numCache>
            </c:numRef>
          </c:xVal>
          <c:yVal>
            <c:numRef>
              <c:f>'SIG (2)'!$V$55:$V$56</c:f>
              <c:numCache>
                <c:formatCode>General</c:formatCode>
                <c:ptCount val="2"/>
                <c:pt idx="0">
                  <c:v>0</c:v>
                </c:pt>
                <c:pt idx="1">
                  <c:v>0.14553299847564666</c:v>
                </c:pt>
              </c:numCache>
            </c:numRef>
          </c:yVal>
          <c:smooth val="1"/>
        </c:ser>
        <c:dLbls>
          <c:showLegendKey val="0"/>
          <c:showVal val="0"/>
          <c:showCatName val="0"/>
          <c:showSerName val="0"/>
          <c:showPercent val="0"/>
          <c:showBubbleSize val="0"/>
        </c:dLbls>
        <c:axId val="-52574496"/>
        <c:axId val="-52570688"/>
      </c:scatterChart>
      <c:valAx>
        <c:axId val="-52570688"/>
        <c:scaling>
          <c:orientation val="minMax"/>
          <c:max val="1"/>
          <c:min val="-1"/>
        </c:scaling>
        <c:delete val="1"/>
        <c:axPos val="l"/>
        <c:numFmt formatCode="General" sourceLinked="1"/>
        <c:majorTickMark val="out"/>
        <c:minorTickMark val="none"/>
        <c:tickLblPos val="nextTo"/>
        <c:crossAx val="-52574496"/>
        <c:crossesAt val="0"/>
        <c:crossBetween val="midCat"/>
      </c:valAx>
      <c:valAx>
        <c:axId val="-52574496"/>
        <c:scaling>
          <c:orientation val="minMax"/>
          <c:max val="1"/>
          <c:min val="-1"/>
        </c:scaling>
        <c:delete val="1"/>
        <c:axPos val="b"/>
        <c:numFmt formatCode="General" sourceLinked="1"/>
        <c:majorTickMark val="out"/>
        <c:minorTickMark val="none"/>
        <c:tickLblPos val="nextTo"/>
        <c:crossAx val="-5257068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(2)'!$X$55:$X$56</c:f>
              <c:numCache>
                <c:formatCode>General</c:formatCode>
                <c:ptCount val="2"/>
                <c:pt idx="0">
                  <c:v>0</c:v>
                </c:pt>
                <c:pt idx="1">
                  <c:v>0.99733095176939068</c:v>
                </c:pt>
              </c:numCache>
            </c:numRef>
          </c:xVal>
          <c:yVal>
            <c:numRef>
              <c:f>'SIG (2)'!$Y$55:$Y$56</c:f>
              <c:numCache>
                <c:formatCode>General</c:formatCode>
                <c:ptCount val="2"/>
                <c:pt idx="0">
                  <c:v>0</c:v>
                </c:pt>
                <c:pt idx="1">
                  <c:v>7.3013510001652529E-2</c:v>
                </c:pt>
              </c:numCache>
            </c:numRef>
          </c:yVal>
          <c:smooth val="1"/>
        </c:ser>
        <c:dLbls>
          <c:showLegendKey val="0"/>
          <c:showVal val="0"/>
          <c:showCatName val="0"/>
          <c:showSerName val="0"/>
          <c:showPercent val="0"/>
          <c:showBubbleSize val="0"/>
        </c:dLbls>
        <c:axId val="-52573952"/>
        <c:axId val="-52571776"/>
      </c:scatterChart>
      <c:valAx>
        <c:axId val="-52571776"/>
        <c:scaling>
          <c:orientation val="minMax"/>
          <c:max val="1"/>
          <c:min val="-1"/>
        </c:scaling>
        <c:delete val="1"/>
        <c:axPos val="l"/>
        <c:numFmt formatCode="General" sourceLinked="1"/>
        <c:majorTickMark val="out"/>
        <c:minorTickMark val="none"/>
        <c:tickLblPos val="nextTo"/>
        <c:crossAx val="-52573952"/>
        <c:crossesAt val="0"/>
        <c:crossBetween val="midCat"/>
      </c:valAx>
      <c:valAx>
        <c:axId val="-52573952"/>
        <c:scaling>
          <c:orientation val="minMax"/>
          <c:max val="1"/>
          <c:min val="-1"/>
        </c:scaling>
        <c:delete val="1"/>
        <c:axPos val="b"/>
        <c:numFmt formatCode="General" sourceLinked="1"/>
        <c:majorTickMark val="out"/>
        <c:minorTickMark val="none"/>
        <c:tickLblPos val="nextTo"/>
        <c:crossAx val="-5257177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(2)'!$U$60:$U$61</c:f>
              <c:numCache>
                <c:formatCode>General</c:formatCode>
                <c:ptCount val="2"/>
                <c:pt idx="0">
                  <c:v>0</c:v>
                </c:pt>
                <c:pt idx="1">
                  <c:v>0.99998735675194306</c:v>
                </c:pt>
              </c:numCache>
            </c:numRef>
          </c:xVal>
          <c:yVal>
            <c:numRef>
              <c:f>'SIG (2)'!$V$60:$V$61</c:f>
              <c:numCache>
                <c:formatCode>General</c:formatCode>
                <c:ptCount val="2"/>
                <c:pt idx="0">
                  <c:v>0</c:v>
                </c:pt>
                <c:pt idx="1">
                  <c:v>5.0285521039622827E-3</c:v>
                </c:pt>
              </c:numCache>
            </c:numRef>
          </c:yVal>
          <c:smooth val="1"/>
        </c:ser>
        <c:dLbls>
          <c:showLegendKey val="0"/>
          <c:showVal val="0"/>
          <c:showCatName val="0"/>
          <c:showSerName val="0"/>
          <c:showPercent val="0"/>
          <c:showBubbleSize val="0"/>
        </c:dLbls>
        <c:axId val="-52561440"/>
        <c:axId val="-52576128"/>
      </c:scatterChart>
      <c:valAx>
        <c:axId val="-52576128"/>
        <c:scaling>
          <c:orientation val="minMax"/>
          <c:max val="1"/>
          <c:min val="-1"/>
        </c:scaling>
        <c:delete val="1"/>
        <c:axPos val="l"/>
        <c:numFmt formatCode="General" sourceLinked="1"/>
        <c:majorTickMark val="out"/>
        <c:minorTickMark val="none"/>
        <c:tickLblPos val="nextTo"/>
        <c:crossAx val="-52561440"/>
        <c:crossesAt val="0"/>
        <c:crossBetween val="midCat"/>
      </c:valAx>
      <c:valAx>
        <c:axId val="-52561440"/>
        <c:scaling>
          <c:orientation val="minMax"/>
          <c:max val="1"/>
          <c:min val="-1"/>
        </c:scaling>
        <c:delete val="1"/>
        <c:axPos val="b"/>
        <c:numFmt formatCode="General" sourceLinked="1"/>
        <c:majorTickMark val="out"/>
        <c:minorTickMark val="none"/>
        <c:tickLblPos val="nextTo"/>
        <c:crossAx val="-5257612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(2)'!$Q$76:$Q$77</c:f>
              <c:numCache>
                <c:formatCode>General</c:formatCode>
                <c:ptCount val="2"/>
                <c:pt idx="0">
                  <c:v>0</c:v>
                </c:pt>
                <c:pt idx="1">
                  <c:v>0.90814317382508136</c:v>
                </c:pt>
              </c:numCache>
            </c:numRef>
          </c:xVal>
          <c:yVal>
            <c:numRef>
              <c:f>'SIG (2)'!$R$76:$R$77</c:f>
              <c:numCache>
                <c:formatCode>General</c:formatCode>
                <c:ptCount val="2"/>
                <c:pt idx="0">
                  <c:v>0</c:v>
                </c:pt>
                <c:pt idx="1">
                  <c:v>0.41865973753742797</c:v>
                </c:pt>
              </c:numCache>
            </c:numRef>
          </c:yVal>
          <c:smooth val="1"/>
        </c:ser>
        <c:dLbls>
          <c:showLegendKey val="0"/>
          <c:showVal val="0"/>
          <c:showCatName val="0"/>
          <c:showSerName val="0"/>
          <c:showPercent val="0"/>
          <c:showBubbleSize val="0"/>
        </c:dLbls>
        <c:axId val="-52563072"/>
        <c:axId val="-52564704"/>
      </c:scatterChart>
      <c:valAx>
        <c:axId val="-52564704"/>
        <c:scaling>
          <c:orientation val="minMax"/>
          <c:max val="1"/>
          <c:min val="-1"/>
        </c:scaling>
        <c:delete val="1"/>
        <c:axPos val="l"/>
        <c:numFmt formatCode="General" sourceLinked="1"/>
        <c:majorTickMark val="out"/>
        <c:minorTickMark val="none"/>
        <c:tickLblPos val="nextTo"/>
        <c:crossAx val="-52563072"/>
        <c:crossesAt val="0"/>
        <c:crossBetween val="midCat"/>
      </c:valAx>
      <c:valAx>
        <c:axId val="-52563072"/>
        <c:scaling>
          <c:orientation val="minMax"/>
          <c:max val="1"/>
          <c:min val="-1"/>
        </c:scaling>
        <c:delete val="1"/>
        <c:axPos val="b"/>
        <c:numFmt formatCode="General" sourceLinked="1"/>
        <c:majorTickMark val="out"/>
        <c:minorTickMark val="none"/>
        <c:tickLblPos val="nextTo"/>
        <c:crossAx val="-52564704"/>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(2)'!$U$76:$U$77</c:f>
              <c:numCache>
                <c:formatCode>General</c:formatCode>
                <c:ptCount val="2"/>
                <c:pt idx="0">
                  <c:v>0</c:v>
                </c:pt>
                <c:pt idx="1">
                  <c:v>0.85264016435409218</c:v>
                </c:pt>
              </c:numCache>
            </c:numRef>
          </c:xVal>
          <c:yVal>
            <c:numRef>
              <c:f>'SIG (2)'!$V$76:$V$77</c:f>
              <c:numCache>
                <c:formatCode>General</c:formatCode>
                <c:ptCount val="2"/>
                <c:pt idx="0">
                  <c:v>0</c:v>
                </c:pt>
                <c:pt idx="1">
                  <c:v>0.52249856471594891</c:v>
                </c:pt>
              </c:numCache>
            </c:numRef>
          </c:yVal>
          <c:smooth val="1"/>
        </c:ser>
        <c:dLbls>
          <c:showLegendKey val="0"/>
          <c:showVal val="0"/>
          <c:showCatName val="0"/>
          <c:showSerName val="0"/>
          <c:showPercent val="0"/>
          <c:showBubbleSize val="0"/>
        </c:dLbls>
        <c:axId val="-52575040"/>
        <c:axId val="-52560896"/>
      </c:scatterChart>
      <c:valAx>
        <c:axId val="-52560896"/>
        <c:scaling>
          <c:orientation val="minMax"/>
          <c:max val="1"/>
          <c:min val="-1"/>
        </c:scaling>
        <c:delete val="1"/>
        <c:axPos val="l"/>
        <c:numFmt formatCode="General" sourceLinked="1"/>
        <c:majorTickMark val="out"/>
        <c:minorTickMark val="none"/>
        <c:tickLblPos val="nextTo"/>
        <c:crossAx val="-52575040"/>
        <c:crossesAt val="0"/>
        <c:crossBetween val="midCat"/>
      </c:valAx>
      <c:valAx>
        <c:axId val="-52575040"/>
        <c:scaling>
          <c:orientation val="minMax"/>
          <c:max val="1"/>
          <c:min val="-1"/>
        </c:scaling>
        <c:delete val="1"/>
        <c:axPos val="b"/>
        <c:numFmt formatCode="General" sourceLinked="1"/>
        <c:majorTickMark val="out"/>
        <c:minorTickMark val="none"/>
        <c:tickLblPos val="nextTo"/>
        <c:crossAx val="-5256089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(2)'!$T$50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(2)'!$X$76:$X$77</c:f>
              <c:numCache>
                <c:formatCode>General</c:formatCode>
                <c:ptCount val="2"/>
                <c:pt idx="0">
                  <c:v>0</c:v>
                </c:pt>
                <c:pt idx="1">
                  <c:v>0.95105651629515353</c:v>
                </c:pt>
              </c:numCache>
            </c:numRef>
          </c:xVal>
          <c:yVal>
            <c:numRef>
              <c:f>'SIG (2)'!$Y$76:$Y$77</c:f>
              <c:numCache>
                <c:formatCode>General</c:formatCode>
                <c:ptCount val="2"/>
                <c:pt idx="0">
                  <c:v>0</c:v>
                </c:pt>
                <c:pt idx="1">
                  <c:v>0.30901699437494751</c:v>
                </c:pt>
              </c:numCache>
            </c:numRef>
          </c:yVal>
          <c:smooth val="1"/>
        </c:ser>
        <c:dLbls>
          <c:showLegendKey val="0"/>
          <c:showVal val="0"/>
          <c:showCatName val="0"/>
          <c:showSerName val="0"/>
          <c:showPercent val="0"/>
          <c:showBubbleSize val="0"/>
        </c:dLbls>
        <c:axId val="-52573408"/>
        <c:axId val="-52566336"/>
      </c:scatterChart>
      <c:valAx>
        <c:axId val="-52566336"/>
        <c:scaling>
          <c:orientation val="minMax"/>
          <c:max val="1"/>
          <c:min val="-1"/>
        </c:scaling>
        <c:delete val="1"/>
        <c:axPos val="l"/>
        <c:numFmt formatCode="General" sourceLinked="1"/>
        <c:majorTickMark val="out"/>
        <c:minorTickMark val="none"/>
        <c:tickLblPos val="nextTo"/>
        <c:crossAx val="-52573408"/>
        <c:crossesAt val="0"/>
        <c:crossBetween val="midCat"/>
      </c:valAx>
      <c:valAx>
        <c:axId val="-52573408"/>
        <c:scaling>
          <c:orientation val="minMax"/>
          <c:max val="1"/>
          <c:min val="-1"/>
        </c:scaling>
        <c:delete val="1"/>
        <c:axPos val="b"/>
        <c:numFmt formatCode="General" sourceLinked="1"/>
        <c:majorTickMark val="out"/>
        <c:minorTickMark val="none"/>
        <c:tickLblPos val="nextTo"/>
        <c:crossAx val="-5256633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(5)'!#REF!</c:f>
              <c:numCache>
                <c:formatCode>General</c:formatCode>
                <c:ptCount val="1"/>
                <c:pt idx="0">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spPr>
            <a:ln cap="sq">
              <a:solidFill>
                <a:schemeClr val="tx1"/>
              </a:solidFill>
              <a:prstDash val="solid"/>
              <a:bevel/>
              <a:headEnd type="diamond" w="lg" len="lg"/>
              <a:tailEnd type="stealth" w="lg" len="lg"/>
            </a:ln>
          </c:spPr>
          <c:marker>
            <c:symbol val="none"/>
          </c:marker>
          <c:xVal>
            <c:numRef>
              <c:f>'SIG (3)'!#¡REF!</c:f>
            </c:numRef>
          </c:xVal>
          <c:yVal>
            <c:numRef>
              <c:f>'SIG (3)'!#¡REF!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'SIG (5)'!#REF!</c15:sqref>
                        </c15:formulaRef>
                      </c:ext>
                    </c:extLst>
                    <c:strCache>
                      <c:ptCount val="1"/>
                      <c:pt idx="0">
                        <c:v>#REF!</c:v>
                      </c:pt>
                    </c:strCache>
                  </c:strRef>
                </c15:tx>
              </c15:filteredSeriesTitle>
            </c:ext>
          </c:extLst>
        </c:ser>
        <c:dLbls>
          <c:showLegendKey val="0"/>
          <c:showVal val="0"/>
          <c:showCatName val="0"/>
          <c:showSerName val="0"/>
          <c:showPercent val="0"/>
          <c:showBubbleSize val="0"/>
        </c:dLbls>
        <c:axId val="-52567968"/>
        <c:axId val="-52572320"/>
      </c:scatterChart>
      <c:valAx>
        <c:axId val="-52572320"/>
        <c:scaling>
          <c:orientation val="minMax"/>
          <c:max val="1"/>
          <c:min val="-1"/>
        </c:scaling>
        <c:delete val="1"/>
        <c:axPos val="l"/>
        <c:numFmt formatCode="General" sourceLinked="1"/>
        <c:majorTickMark val="out"/>
        <c:minorTickMark val="none"/>
        <c:tickLblPos val="nextTo"/>
        <c:crossAx val="-52567968"/>
        <c:crossesAt val="0"/>
        <c:crossBetween val="midCat"/>
      </c:valAx>
      <c:valAx>
        <c:axId val="-52567968"/>
        <c:scaling>
          <c:orientation val="minMax"/>
          <c:max val="1"/>
          <c:min val="-1"/>
        </c:scaling>
        <c:delete val="1"/>
        <c:axPos val="b"/>
        <c:numFmt formatCode="General" sourceLinked="1"/>
        <c:majorTickMark val="out"/>
        <c:minorTickMark val="none"/>
        <c:tickLblPos val="nextTo"/>
        <c:crossAx val="-52572320"/>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SIG!$U$19:$U$20</c:f>
              <c:numCache>
                <c:formatCode>General</c:formatCode>
                <c:ptCount val="1"/>
                <c:pt idx="0">
                  <c:v>0.98228725072868861</c:v>
                </c:pt>
              </c:numCache>
            </c:numRef>
          </c:xVal>
          <c:yVal>
            <c:numRef>
              <c:f>SIG!$V$19:$V$20</c:f>
              <c:numCache>
                <c:formatCode>General</c:formatCode>
                <c:ptCount val="1"/>
                <c:pt idx="0">
                  <c:v>0.18738131458572502</c:v>
                </c:pt>
              </c:numCache>
            </c:numRef>
          </c:yVal>
          <c:smooth val="1"/>
        </c:ser>
        <c:dLbls>
          <c:showLegendKey val="0"/>
          <c:showVal val="0"/>
          <c:showCatName val="0"/>
          <c:showSerName val="0"/>
          <c:showPercent val="0"/>
          <c:showBubbleSize val="0"/>
        </c:dLbls>
        <c:axId val="-95478048"/>
        <c:axId val="-95467712"/>
      </c:scatterChart>
      <c:valAx>
        <c:axId val="-95467712"/>
        <c:scaling>
          <c:orientation val="minMax"/>
          <c:max val="1"/>
          <c:min val="-1"/>
        </c:scaling>
        <c:delete val="1"/>
        <c:axPos val="l"/>
        <c:numFmt formatCode="General" sourceLinked="1"/>
        <c:majorTickMark val="out"/>
        <c:minorTickMark val="none"/>
        <c:tickLblPos val="nextTo"/>
        <c:crossAx val="-95478048"/>
        <c:crossesAt val="0"/>
        <c:crossBetween val="midCat"/>
      </c:valAx>
      <c:valAx>
        <c:axId val="-95478048"/>
        <c:scaling>
          <c:orientation val="minMax"/>
          <c:max val="1"/>
          <c:min val="-1"/>
        </c:scaling>
        <c:delete val="1"/>
        <c:axPos val="b"/>
        <c:numFmt formatCode="General" sourceLinked="1"/>
        <c:majorTickMark val="out"/>
        <c:minorTickMark val="none"/>
        <c:tickLblPos val="nextTo"/>
        <c:crossAx val="-9546771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(5)'!$Q$25:$Q$28</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(5)'!$P$6</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(5)'!$Q$7:$Q$8</c:f>
              <c:numCache>
                <c:formatCode>General</c:formatCode>
                <c:ptCount val="2"/>
                <c:pt idx="0">
                  <c:v>0</c:v>
                </c:pt>
                <c:pt idx="1">
                  <c:v>0.90814317382508136</c:v>
                </c:pt>
              </c:numCache>
            </c:numRef>
          </c:xVal>
          <c:yVal>
            <c:numRef>
              <c:f>'SIG (5)'!$R$7:$R$8</c:f>
              <c:numCache>
                <c:formatCode>General</c:formatCode>
                <c:ptCount val="2"/>
                <c:pt idx="0">
                  <c:v>0</c:v>
                </c:pt>
                <c:pt idx="1">
                  <c:v>0.41865973753742797</c:v>
                </c:pt>
              </c:numCache>
            </c:numRef>
          </c:yVal>
          <c:smooth val="1"/>
        </c:ser>
        <c:dLbls>
          <c:showLegendKey val="0"/>
          <c:showVal val="0"/>
          <c:showCatName val="0"/>
          <c:showSerName val="0"/>
          <c:showPercent val="0"/>
          <c:showBubbleSize val="0"/>
        </c:dLbls>
        <c:axId val="-53928464"/>
        <c:axId val="-53932272"/>
      </c:scatterChart>
      <c:valAx>
        <c:axId val="-53932272"/>
        <c:scaling>
          <c:orientation val="minMax"/>
          <c:max val="1"/>
          <c:min val="-1"/>
        </c:scaling>
        <c:delete val="1"/>
        <c:axPos val="l"/>
        <c:numFmt formatCode="General" sourceLinked="1"/>
        <c:majorTickMark val="out"/>
        <c:minorTickMark val="none"/>
        <c:tickLblPos val="nextTo"/>
        <c:crossAx val="-53928464"/>
        <c:crossesAt val="0"/>
        <c:crossBetween val="midCat"/>
      </c:valAx>
      <c:valAx>
        <c:axId val="-53928464"/>
        <c:scaling>
          <c:orientation val="minMax"/>
          <c:max val="1"/>
          <c:min val="-1"/>
        </c:scaling>
        <c:delete val="1"/>
        <c:axPos val="b"/>
        <c:numFmt formatCode="General" sourceLinked="1"/>
        <c:majorTickMark val="out"/>
        <c:minorTickMark val="none"/>
        <c:tickLblPos val="nextTo"/>
        <c:crossAx val="-53932272"/>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(5)'!$Q$25:$Q$28</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(5)'!$T$6</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(5)'!$U$7:$U$8</c:f>
              <c:numCache>
                <c:formatCode>General</c:formatCode>
                <c:ptCount val="2"/>
                <c:pt idx="0">
                  <c:v>0</c:v>
                </c:pt>
                <c:pt idx="1">
                  <c:v>0.85264016435409218</c:v>
                </c:pt>
              </c:numCache>
            </c:numRef>
          </c:xVal>
          <c:yVal>
            <c:numRef>
              <c:f>'SIG (5)'!$V$7:$V$8</c:f>
              <c:numCache>
                <c:formatCode>General</c:formatCode>
                <c:ptCount val="2"/>
                <c:pt idx="0">
                  <c:v>0</c:v>
                </c:pt>
                <c:pt idx="1">
                  <c:v>0.52249856471594891</c:v>
                </c:pt>
              </c:numCache>
            </c:numRef>
          </c:yVal>
          <c:smooth val="1"/>
        </c:ser>
        <c:dLbls>
          <c:showLegendKey val="0"/>
          <c:showVal val="0"/>
          <c:showCatName val="0"/>
          <c:showSerName val="0"/>
          <c:showPercent val="0"/>
          <c:showBubbleSize val="0"/>
        </c:dLbls>
        <c:axId val="-53926288"/>
        <c:axId val="-53937168"/>
      </c:scatterChart>
      <c:valAx>
        <c:axId val="-53937168"/>
        <c:scaling>
          <c:orientation val="minMax"/>
          <c:max val="1"/>
          <c:min val="-1"/>
        </c:scaling>
        <c:delete val="1"/>
        <c:axPos val="l"/>
        <c:numFmt formatCode="General" sourceLinked="1"/>
        <c:majorTickMark val="out"/>
        <c:minorTickMark val="none"/>
        <c:tickLblPos val="nextTo"/>
        <c:crossAx val="-53926288"/>
        <c:crossesAt val="0"/>
        <c:crossBetween val="midCat"/>
      </c:valAx>
      <c:valAx>
        <c:axId val="-53926288"/>
        <c:scaling>
          <c:orientation val="minMax"/>
          <c:max val="1"/>
          <c:min val="-1"/>
        </c:scaling>
        <c:delete val="1"/>
        <c:axPos val="b"/>
        <c:numFmt formatCode="General" sourceLinked="1"/>
        <c:majorTickMark val="out"/>
        <c:minorTickMark val="none"/>
        <c:tickLblPos val="nextTo"/>
        <c:crossAx val="-5393716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(5)'!$Q$25:$Q$28</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(5)'!$W$6</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(5)'!$X$7:$X$8</c:f>
              <c:numCache>
                <c:formatCode>General</c:formatCode>
                <c:ptCount val="2"/>
                <c:pt idx="0">
                  <c:v>0</c:v>
                </c:pt>
                <c:pt idx="1">
                  <c:v>0.95105651629515353</c:v>
                </c:pt>
              </c:numCache>
            </c:numRef>
          </c:xVal>
          <c:yVal>
            <c:numRef>
              <c:f>'SIG (5)'!$Y$7:$Y$8</c:f>
              <c:numCache>
                <c:formatCode>General</c:formatCode>
                <c:ptCount val="2"/>
                <c:pt idx="0">
                  <c:v>0</c:v>
                </c:pt>
                <c:pt idx="1">
                  <c:v>0.30901699437494751</c:v>
                </c:pt>
              </c:numCache>
            </c:numRef>
          </c:yVal>
          <c:smooth val="1"/>
        </c:ser>
        <c:dLbls>
          <c:showLegendKey val="0"/>
          <c:showVal val="0"/>
          <c:showCatName val="0"/>
          <c:showSerName val="0"/>
          <c:showPercent val="0"/>
          <c:showBubbleSize val="0"/>
        </c:dLbls>
        <c:axId val="-53934992"/>
        <c:axId val="-53935536"/>
      </c:scatterChart>
      <c:valAx>
        <c:axId val="-53935536"/>
        <c:scaling>
          <c:orientation val="minMax"/>
          <c:max val="1"/>
          <c:min val="-1"/>
        </c:scaling>
        <c:delete val="1"/>
        <c:axPos val="l"/>
        <c:numFmt formatCode="General" sourceLinked="1"/>
        <c:majorTickMark val="out"/>
        <c:minorTickMark val="none"/>
        <c:tickLblPos val="nextTo"/>
        <c:crossAx val="-53934992"/>
        <c:crossesAt val="0"/>
        <c:crossBetween val="midCat"/>
      </c:valAx>
      <c:valAx>
        <c:axId val="-53934992"/>
        <c:scaling>
          <c:orientation val="minMax"/>
          <c:max val="1"/>
          <c:min val="-1"/>
        </c:scaling>
        <c:delete val="1"/>
        <c:axPos val="b"/>
        <c:numFmt formatCode="General" sourceLinked="1"/>
        <c:majorTickMark val="out"/>
        <c:minorTickMark val="none"/>
        <c:tickLblPos val="nextTo"/>
        <c:crossAx val="-5393553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(6)'!#REF!</c:f>
              <c:numCache>
                <c:formatCode>General</c:formatCode>
                <c:ptCount val="1"/>
                <c:pt idx="0">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spPr>
            <a:ln cap="sq">
              <a:solidFill>
                <a:schemeClr val="tx1"/>
              </a:solidFill>
              <a:prstDash val="solid"/>
              <a:bevel/>
              <a:headEnd type="diamond" w="lg" len="lg"/>
              <a:tailEnd type="stealth" w="lg" len="lg"/>
            </a:ln>
          </c:spPr>
          <c:marker>
            <c:symbol val="none"/>
          </c:marker>
          <c:xVal>
            <c:numRef>
              <c:f>'SIG (3)'!#¡REF!</c:f>
            </c:numRef>
          </c:xVal>
          <c:yVal>
            <c:numRef>
              <c:f>'SIG (3)'!#¡REF!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'SIG (6)'!#REF!</c15:sqref>
                        </c15:formulaRef>
                      </c:ext>
                    </c:extLst>
                    <c:strCache>
                      <c:ptCount val="1"/>
                      <c:pt idx="0">
                        <c:v>#REF!</c:v>
                      </c:pt>
                    </c:strCache>
                  </c:strRef>
                </c15:tx>
              </c15:filteredSeriesTitle>
            </c:ext>
          </c:extLst>
        </c:ser>
        <c:dLbls>
          <c:showLegendKey val="0"/>
          <c:showVal val="0"/>
          <c:showCatName val="0"/>
          <c:showSerName val="0"/>
          <c:showPercent val="0"/>
          <c:showBubbleSize val="0"/>
        </c:dLbls>
        <c:axId val="-53929552"/>
        <c:axId val="-53933904"/>
      </c:scatterChart>
      <c:valAx>
        <c:axId val="-53933904"/>
        <c:scaling>
          <c:orientation val="minMax"/>
          <c:max val="1"/>
          <c:min val="-1"/>
        </c:scaling>
        <c:delete val="1"/>
        <c:axPos val="l"/>
        <c:numFmt formatCode="General" sourceLinked="1"/>
        <c:majorTickMark val="out"/>
        <c:minorTickMark val="none"/>
        <c:tickLblPos val="nextTo"/>
        <c:crossAx val="-53929552"/>
        <c:crossesAt val="0"/>
        <c:crossBetween val="midCat"/>
      </c:valAx>
      <c:valAx>
        <c:axId val="-53929552"/>
        <c:scaling>
          <c:orientation val="minMax"/>
          <c:max val="1"/>
          <c:min val="-1"/>
        </c:scaling>
        <c:delete val="1"/>
        <c:axPos val="b"/>
        <c:numFmt formatCode="General" sourceLinked="1"/>
        <c:majorTickMark val="out"/>
        <c:minorTickMark val="none"/>
        <c:tickLblPos val="nextTo"/>
        <c:crossAx val="-53933904"/>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(6)'!$P$10</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(6)'!$U$7:$U$8</c:f>
              <c:numCache>
                <c:formatCode>General</c:formatCode>
                <c:ptCount val="2"/>
                <c:pt idx="0">
                  <c:v>0</c:v>
                </c:pt>
                <c:pt idx="1">
                  <c:v>1</c:v>
                </c:pt>
              </c:numCache>
            </c:numRef>
          </c:xVal>
          <c:yVal>
            <c:numRef>
              <c:f>'SIG (6)'!$V$7:$V$8</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53926832"/>
        <c:axId val="-53924112"/>
      </c:scatterChart>
      <c:valAx>
        <c:axId val="-53924112"/>
        <c:scaling>
          <c:orientation val="minMax"/>
          <c:max val="1"/>
          <c:min val="-1"/>
        </c:scaling>
        <c:delete val="1"/>
        <c:axPos val="l"/>
        <c:numFmt formatCode="General" sourceLinked="1"/>
        <c:majorTickMark val="out"/>
        <c:minorTickMark val="none"/>
        <c:tickLblPos val="nextTo"/>
        <c:crossAx val="-53926832"/>
        <c:crossesAt val="0"/>
        <c:crossBetween val="midCat"/>
      </c:valAx>
      <c:valAx>
        <c:axId val="-53926832"/>
        <c:scaling>
          <c:orientation val="minMax"/>
          <c:max val="1"/>
          <c:min val="-1"/>
        </c:scaling>
        <c:delete val="1"/>
        <c:axPos val="b"/>
        <c:numFmt formatCode="General" sourceLinked="1"/>
        <c:majorTickMark val="out"/>
        <c:minorTickMark val="none"/>
        <c:tickLblPos val="nextTo"/>
        <c:crossAx val="-5392411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(6)'!$T$6</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(6)'!$X$7:$X$8</c:f>
              <c:numCache>
                <c:formatCode>General</c:formatCode>
                <c:ptCount val="2"/>
                <c:pt idx="0">
                  <c:v>0</c:v>
                </c:pt>
                <c:pt idx="1">
                  <c:v>0.97492791218182362</c:v>
                </c:pt>
              </c:numCache>
            </c:numRef>
          </c:xVal>
          <c:yVal>
            <c:numRef>
              <c:f>'SIG (6)'!$Y$7:$Y$8</c:f>
              <c:numCache>
                <c:formatCode>General</c:formatCode>
                <c:ptCount val="2"/>
                <c:pt idx="0">
                  <c:v>0</c:v>
                </c:pt>
                <c:pt idx="1">
                  <c:v>0.2225209339563145</c:v>
                </c:pt>
              </c:numCache>
            </c:numRef>
          </c:yVal>
          <c:smooth val="1"/>
        </c:ser>
        <c:dLbls>
          <c:showLegendKey val="0"/>
          <c:showVal val="0"/>
          <c:showCatName val="0"/>
          <c:showSerName val="0"/>
          <c:showPercent val="0"/>
          <c:showBubbleSize val="0"/>
        </c:dLbls>
        <c:axId val="-53924656"/>
        <c:axId val="-53934448"/>
      </c:scatterChart>
      <c:valAx>
        <c:axId val="-53934448"/>
        <c:scaling>
          <c:orientation val="minMax"/>
          <c:max val="1"/>
          <c:min val="-1"/>
        </c:scaling>
        <c:delete val="1"/>
        <c:axPos val="l"/>
        <c:numFmt formatCode="General" sourceLinked="1"/>
        <c:majorTickMark val="out"/>
        <c:minorTickMark val="none"/>
        <c:tickLblPos val="nextTo"/>
        <c:crossAx val="-53924656"/>
        <c:crossesAt val="0"/>
        <c:crossBetween val="midCat"/>
      </c:valAx>
      <c:valAx>
        <c:axId val="-53924656"/>
        <c:scaling>
          <c:orientation val="minMax"/>
          <c:max val="1"/>
          <c:min val="-1"/>
        </c:scaling>
        <c:delete val="1"/>
        <c:axPos val="b"/>
        <c:numFmt formatCode="General" sourceLinked="1"/>
        <c:majorTickMark val="out"/>
        <c:minorTickMark val="none"/>
        <c:tickLblPos val="nextTo"/>
        <c:crossAx val="-5393444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(6)'!$W$17</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(6)'!$X$18:$X$19</c:f>
              <c:numCache>
                <c:formatCode>General</c:formatCode>
                <c:ptCount val="2"/>
                <c:pt idx="0">
                  <c:v>0</c:v>
                </c:pt>
                <c:pt idx="1">
                  <c:v>0.98716931816906084</c:v>
                </c:pt>
              </c:numCache>
            </c:numRef>
          </c:xVal>
          <c:yVal>
            <c:numRef>
              <c:f>'SIG (6)'!$Y$18:$Y$19</c:f>
              <c:numCache>
                <c:formatCode>General</c:formatCode>
                <c:ptCount val="2"/>
                <c:pt idx="0">
                  <c:v>0</c:v>
                </c:pt>
                <c:pt idx="1">
                  <c:v>0.15967697788232224</c:v>
                </c:pt>
              </c:numCache>
            </c:numRef>
          </c:yVal>
          <c:smooth val="1"/>
        </c:ser>
        <c:dLbls>
          <c:showLegendKey val="0"/>
          <c:showVal val="0"/>
          <c:showCatName val="0"/>
          <c:showSerName val="0"/>
          <c:showPercent val="0"/>
          <c:showBubbleSize val="0"/>
        </c:dLbls>
        <c:axId val="-53933360"/>
        <c:axId val="-53932816"/>
      </c:scatterChart>
      <c:valAx>
        <c:axId val="-53932816"/>
        <c:scaling>
          <c:orientation val="minMax"/>
          <c:max val="1"/>
          <c:min val="-1"/>
        </c:scaling>
        <c:delete val="1"/>
        <c:axPos val="l"/>
        <c:numFmt formatCode="General" sourceLinked="1"/>
        <c:majorTickMark val="out"/>
        <c:minorTickMark val="none"/>
        <c:tickLblPos val="nextTo"/>
        <c:crossAx val="-53933360"/>
        <c:crossesAt val="0"/>
        <c:crossBetween val="midCat"/>
      </c:valAx>
      <c:valAx>
        <c:axId val="-53933360"/>
        <c:scaling>
          <c:orientation val="minMax"/>
          <c:max val="1"/>
          <c:min val="-1"/>
        </c:scaling>
        <c:delete val="1"/>
        <c:axPos val="b"/>
        <c:numFmt formatCode="General" sourceLinked="1"/>
        <c:majorTickMark val="out"/>
        <c:minorTickMark val="none"/>
        <c:tickLblPos val="nextTo"/>
        <c:crossAx val="-5393281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(6)'!$T$17</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(6)'!$U$18:$U$19</c:f>
              <c:numCache>
                <c:formatCode>General</c:formatCode>
                <c:ptCount val="2"/>
                <c:pt idx="0">
                  <c:v>0</c:v>
                </c:pt>
                <c:pt idx="1">
                  <c:v>0.96900718345022063</c:v>
                </c:pt>
              </c:numCache>
            </c:numRef>
          </c:xVal>
          <c:yVal>
            <c:numRef>
              <c:f>'SIG (6)'!$V$18:$V$19</c:f>
              <c:numCache>
                <c:formatCode>General</c:formatCode>
                <c:ptCount val="2"/>
                <c:pt idx="0">
                  <c:v>0</c:v>
                </c:pt>
                <c:pt idx="1">
                  <c:v>0.24703254526857465</c:v>
                </c:pt>
              </c:numCache>
            </c:numRef>
          </c:yVal>
          <c:smooth val="1"/>
        </c:ser>
        <c:dLbls>
          <c:showLegendKey val="0"/>
          <c:showVal val="0"/>
          <c:showCatName val="0"/>
          <c:showSerName val="0"/>
          <c:showPercent val="0"/>
          <c:showBubbleSize val="0"/>
        </c:dLbls>
        <c:axId val="-50236736"/>
        <c:axId val="-50243808"/>
      </c:scatterChart>
      <c:valAx>
        <c:axId val="-50243808"/>
        <c:scaling>
          <c:orientation val="minMax"/>
          <c:max val="1"/>
          <c:min val="-1"/>
        </c:scaling>
        <c:delete val="1"/>
        <c:axPos val="l"/>
        <c:numFmt formatCode="General" sourceLinked="1"/>
        <c:majorTickMark val="out"/>
        <c:minorTickMark val="none"/>
        <c:tickLblPos val="nextTo"/>
        <c:crossAx val="-50236736"/>
        <c:crossesAt val="0"/>
        <c:crossBetween val="midCat"/>
      </c:valAx>
      <c:valAx>
        <c:axId val="-50236736"/>
        <c:scaling>
          <c:orientation val="minMax"/>
          <c:max val="1"/>
          <c:min val="-1"/>
        </c:scaling>
        <c:delete val="1"/>
        <c:axPos val="b"/>
        <c:numFmt formatCode="General" sourceLinked="1"/>
        <c:majorTickMark val="out"/>
        <c:minorTickMark val="none"/>
        <c:tickLblPos val="nextTo"/>
        <c:crossAx val="-5024380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(6)'!$S$1:$S$4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(6)'!$P$10</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(6)'!$Q$11:$Q$12</c:f>
              <c:numCache>
                <c:formatCode>General</c:formatCode>
                <c:ptCount val="2"/>
                <c:pt idx="0">
                  <c:v>0</c:v>
                </c:pt>
                <c:pt idx="1">
                  <c:v>0.98745016728716439</c:v>
                </c:pt>
              </c:numCache>
            </c:numRef>
          </c:xVal>
          <c:yVal>
            <c:numRef>
              <c:f>'SIG (6)'!$R$11:$R$12</c:f>
              <c:numCache>
                <c:formatCode>General</c:formatCode>
                <c:ptCount val="2"/>
                <c:pt idx="0">
                  <c:v>0</c:v>
                </c:pt>
                <c:pt idx="1">
                  <c:v>0.15793089350900011</c:v>
                </c:pt>
              </c:numCache>
            </c:numRef>
          </c:yVal>
          <c:smooth val="1"/>
        </c:ser>
        <c:dLbls>
          <c:showLegendKey val="0"/>
          <c:showVal val="0"/>
          <c:showCatName val="0"/>
          <c:showSerName val="0"/>
          <c:showPercent val="0"/>
          <c:showBubbleSize val="0"/>
        </c:dLbls>
        <c:axId val="-50234560"/>
        <c:axId val="-50235104"/>
      </c:scatterChart>
      <c:valAx>
        <c:axId val="-50235104"/>
        <c:scaling>
          <c:orientation val="minMax"/>
          <c:max val="1"/>
          <c:min val="-1"/>
        </c:scaling>
        <c:delete val="1"/>
        <c:axPos val="l"/>
        <c:numFmt formatCode="General" sourceLinked="1"/>
        <c:majorTickMark val="out"/>
        <c:minorTickMark val="none"/>
        <c:tickLblPos val="nextTo"/>
        <c:crossAx val="-50234560"/>
        <c:crossesAt val="0"/>
        <c:crossBetween val="midCat"/>
      </c:valAx>
      <c:valAx>
        <c:axId val="-50234560"/>
        <c:scaling>
          <c:orientation val="minMax"/>
          <c:max val="1"/>
          <c:min val="-1"/>
        </c:scaling>
        <c:delete val="1"/>
        <c:axPos val="b"/>
        <c:numFmt formatCode="General" sourceLinked="1"/>
        <c:majorTickMark val="out"/>
        <c:minorTickMark val="none"/>
        <c:tickLblPos val="nextTo"/>
        <c:crossAx val="-50235104"/>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(7)'!$T$6</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(7)'!$U$7:$U$8</c:f>
              <c:numCache>
                <c:formatCode>General</c:formatCode>
                <c:ptCount val="2"/>
                <c:pt idx="0">
                  <c:v>0</c:v>
                </c:pt>
                <c:pt idx="1">
                  <c:v>0.80901699437494734</c:v>
                </c:pt>
              </c:numCache>
            </c:numRef>
          </c:xVal>
          <c:yVal>
            <c:numRef>
              <c:f>'SIG (7)'!$V$7:$V$8</c:f>
              <c:numCache>
                <c:formatCode>General</c:formatCode>
                <c:ptCount val="2"/>
                <c:pt idx="0">
                  <c:v>0</c:v>
                </c:pt>
                <c:pt idx="1">
                  <c:v>0.58778525229247325</c:v>
                </c:pt>
              </c:numCache>
            </c:numRef>
          </c:yVal>
          <c:smooth val="1"/>
        </c:ser>
        <c:dLbls>
          <c:showLegendKey val="0"/>
          <c:showVal val="0"/>
          <c:showCatName val="0"/>
          <c:showSerName val="0"/>
          <c:showPercent val="0"/>
          <c:showBubbleSize val="0"/>
        </c:dLbls>
        <c:axId val="-50232384"/>
        <c:axId val="-50240544"/>
      </c:scatterChart>
      <c:valAx>
        <c:axId val="-50240544"/>
        <c:scaling>
          <c:orientation val="minMax"/>
          <c:max val="1"/>
          <c:min val="-1"/>
        </c:scaling>
        <c:delete val="1"/>
        <c:axPos val="l"/>
        <c:numFmt formatCode="General" sourceLinked="1"/>
        <c:majorTickMark val="out"/>
        <c:minorTickMark val="none"/>
        <c:tickLblPos val="nextTo"/>
        <c:crossAx val="-50232384"/>
        <c:crossesAt val="0"/>
        <c:crossBetween val="midCat"/>
      </c:valAx>
      <c:valAx>
        <c:axId val="-50232384"/>
        <c:scaling>
          <c:orientation val="minMax"/>
          <c:max val="1"/>
          <c:min val="-1"/>
        </c:scaling>
        <c:delete val="1"/>
        <c:axPos val="b"/>
        <c:numFmt formatCode="General" sourceLinked="1"/>
        <c:majorTickMark val="out"/>
        <c:minorTickMark val="none"/>
        <c:tickLblPos val="nextTo"/>
        <c:crossAx val="-5024054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SIG!$X$19:$X$20</c:f>
              <c:numCache>
                <c:formatCode>General</c:formatCode>
                <c:ptCount val="1"/>
                <c:pt idx="0">
                  <c:v>-0.2789911060392295</c:v>
                </c:pt>
              </c:numCache>
            </c:numRef>
          </c:xVal>
          <c:yVal>
            <c:numRef>
              <c:f>SIG!$Y$19:$Y$20</c:f>
              <c:numCache>
                <c:formatCode>General</c:formatCode>
                <c:ptCount val="1"/>
                <c:pt idx="0">
                  <c:v>0.96029368567694295</c:v>
                </c:pt>
              </c:numCache>
            </c:numRef>
          </c:yVal>
          <c:smooth val="1"/>
        </c:ser>
        <c:dLbls>
          <c:showLegendKey val="0"/>
          <c:showVal val="0"/>
          <c:showCatName val="0"/>
          <c:showSerName val="0"/>
          <c:showPercent val="0"/>
          <c:showBubbleSize val="0"/>
        </c:dLbls>
        <c:axId val="-95474240"/>
        <c:axId val="-95472064"/>
      </c:scatterChart>
      <c:valAx>
        <c:axId val="-95472064"/>
        <c:scaling>
          <c:orientation val="minMax"/>
          <c:max val="1"/>
          <c:min val="-1"/>
        </c:scaling>
        <c:delete val="1"/>
        <c:axPos val="l"/>
        <c:numFmt formatCode="General" sourceLinked="1"/>
        <c:majorTickMark val="out"/>
        <c:minorTickMark val="none"/>
        <c:tickLblPos val="nextTo"/>
        <c:crossAx val="-95474240"/>
        <c:crossesAt val="0"/>
        <c:crossBetween val="midCat"/>
      </c:valAx>
      <c:valAx>
        <c:axId val="-95474240"/>
        <c:scaling>
          <c:orientation val="minMax"/>
          <c:max val="1"/>
          <c:min val="-1"/>
        </c:scaling>
        <c:delete val="1"/>
        <c:axPos val="b"/>
        <c:numFmt formatCode="General" sourceLinked="1"/>
        <c:majorTickMark val="out"/>
        <c:minorTickMark val="none"/>
        <c:tickLblPos val="nextTo"/>
        <c:crossAx val="-9547206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(7)'!$W$6</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(7)'!$X$7:$X$8</c:f>
              <c:numCache>
                <c:formatCode>General</c:formatCode>
                <c:ptCount val="2"/>
                <c:pt idx="0">
                  <c:v>0</c:v>
                </c:pt>
                <c:pt idx="1">
                  <c:v>1</c:v>
                </c:pt>
              </c:numCache>
            </c:numRef>
          </c:xVal>
          <c:yVal>
            <c:numRef>
              <c:f>'SIG (7)'!$Y$7:$Y$8</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50230752"/>
        <c:axId val="-50234016"/>
      </c:scatterChart>
      <c:valAx>
        <c:axId val="-50234016"/>
        <c:scaling>
          <c:orientation val="minMax"/>
          <c:max val="1"/>
          <c:min val="-1"/>
        </c:scaling>
        <c:delete val="1"/>
        <c:axPos val="l"/>
        <c:numFmt formatCode="General" sourceLinked="1"/>
        <c:majorTickMark val="out"/>
        <c:minorTickMark val="none"/>
        <c:tickLblPos val="nextTo"/>
        <c:crossAx val="-50230752"/>
        <c:crossesAt val="0"/>
        <c:crossBetween val="midCat"/>
      </c:valAx>
      <c:valAx>
        <c:axId val="-50230752"/>
        <c:scaling>
          <c:orientation val="minMax"/>
          <c:max val="1"/>
          <c:min val="-1"/>
        </c:scaling>
        <c:delete val="1"/>
        <c:axPos val="b"/>
        <c:numFmt formatCode="General" sourceLinked="1"/>
        <c:majorTickMark val="out"/>
        <c:minorTickMark val="none"/>
        <c:tickLblPos val="nextTo"/>
        <c:crossAx val="-5023401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(7)'!$T$15</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(7)'!$U$16:$U$17</c:f>
              <c:numCache>
                <c:formatCode>General</c:formatCode>
                <c:ptCount val="2"/>
                <c:pt idx="0">
                  <c:v>0</c:v>
                </c:pt>
                <c:pt idx="1">
                  <c:v>0.99999977048100397</c:v>
                </c:pt>
              </c:numCache>
            </c:numRef>
          </c:xVal>
          <c:yVal>
            <c:numRef>
              <c:f>'SIG (7)'!$V$16:$V$17</c:f>
              <c:numCache>
                <c:formatCode>General</c:formatCode>
                <c:ptCount val="2"/>
                <c:pt idx="0">
                  <c:v>0</c:v>
                </c:pt>
                <c:pt idx="1">
                  <c:v>6.7752338656861541E-4</c:v>
                </c:pt>
              </c:numCache>
            </c:numRef>
          </c:yVal>
          <c:smooth val="1"/>
        </c:ser>
        <c:dLbls>
          <c:showLegendKey val="0"/>
          <c:showVal val="0"/>
          <c:showCatName val="0"/>
          <c:showSerName val="0"/>
          <c:showPercent val="0"/>
          <c:showBubbleSize val="0"/>
        </c:dLbls>
        <c:axId val="-50237824"/>
        <c:axId val="-50242720"/>
      </c:scatterChart>
      <c:valAx>
        <c:axId val="-50242720"/>
        <c:scaling>
          <c:orientation val="minMax"/>
          <c:max val="1"/>
          <c:min val="-1"/>
        </c:scaling>
        <c:delete val="1"/>
        <c:axPos val="l"/>
        <c:numFmt formatCode="General" sourceLinked="1"/>
        <c:majorTickMark val="out"/>
        <c:minorTickMark val="none"/>
        <c:tickLblPos val="nextTo"/>
        <c:crossAx val="-50237824"/>
        <c:crossesAt val="0"/>
        <c:crossBetween val="midCat"/>
      </c:valAx>
      <c:valAx>
        <c:axId val="-50237824"/>
        <c:scaling>
          <c:orientation val="minMax"/>
          <c:max val="1"/>
          <c:min val="-1"/>
        </c:scaling>
        <c:delete val="1"/>
        <c:axPos val="b"/>
        <c:numFmt formatCode="General" sourceLinked="1"/>
        <c:majorTickMark val="out"/>
        <c:minorTickMark val="none"/>
        <c:tickLblPos val="nextTo"/>
        <c:crossAx val="-5024272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(7)'!$W$15</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(7)'!$X$16:$X$17</c:f>
              <c:numCache>
                <c:formatCode>General</c:formatCode>
                <c:ptCount val="2"/>
                <c:pt idx="0">
                  <c:v>0</c:v>
                </c:pt>
                <c:pt idx="1">
                  <c:v>0.99912283009885838</c:v>
                </c:pt>
              </c:numCache>
            </c:numRef>
          </c:xVal>
          <c:yVal>
            <c:numRef>
              <c:f>'SIG (7)'!$Y$16:$Y$17</c:f>
              <c:numCache>
                <c:formatCode>General</c:formatCode>
                <c:ptCount val="2"/>
                <c:pt idx="0">
                  <c:v>0</c:v>
                </c:pt>
                <c:pt idx="1">
                  <c:v>4.187565372919981E-2</c:v>
                </c:pt>
              </c:numCache>
            </c:numRef>
          </c:yVal>
          <c:smooth val="1"/>
        </c:ser>
        <c:dLbls>
          <c:showLegendKey val="0"/>
          <c:showVal val="0"/>
          <c:showCatName val="0"/>
          <c:showSerName val="0"/>
          <c:showPercent val="0"/>
          <c:showBubbleSize val="0"/>
        </c:dLbls>
        <c:axId val="-50241632"/>
        <c:axId val="-50242176"/>
      </c:scatterChart>
      <c:valAx>
        <c:axId val="-50242176"/>
        <c:scaling>
          <c:orientation val="minMax"/>
          <c:max val="1"/>
          <c:min val="-1"/>
        </c:scaling>
        <c:delete val="1"/>
        <c:axPos val="l"/>
        <c:numFmt formatCode="General" sourceLinked="1"/>
        <c:majorTickMark val="out"/>
        <c:minorTickMark val="none"/>
        <c:tickLblPos val="nextTo"/>
        <c:crossAx val="-50241632"/>
        <c:crossesAt val="0"/>
        <c:crossBetween val="midCat"/>
      </c:valAx>
      <c:valAx>
        <c:axId val="-50241632"/>
        <c:scaling>
          <c:orientation val="minMax"/>
          <c:max val="1"/>
          <c:min val="-1"/>
        </c:scaling>
        <c:delete val="1"/>
        <c:axPos val="b"/>
        <c:numFmt formatCode="General" sourceLinked="1"/>
        <c:majorTickMark val="out"/>
        <c:minorTickMark val="none"/>
        <c:tickLblPos val="nextTo"/>
        <c:crossAx val="-5024217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(7)'!$Q$9:$Q$10</c:f>
              <c:numCache>
                <c:formatCode>General</c:formatCode>
                <c:ptCount val="2"/>
                <c:pt idx="0">
                  <c:v>0</c:v>
                </c:pt>
                <c:pt idx="1">
                  <c:v>0.99183662561452146</c:v>
                </c:pt>
              </c:numCache>
            </c:numRef>
          </c:xVal>
          <c:yVal>
            <c:numRef>
              <c:f>'SIG (7)'!$R$9:$R$10</c:f>
              <c:numCache>
                <c:formatCode>General</c:formatCode>
                <c:ptCount val="2"/>
                <c:pt idx="0">
                  <c:v>0</c:v>
                </c:pt>
                <c:pt idx="1">
                  <c:v>0.12751512886555658</c:v>
                </c:pt>
              </c:numCache>
            </c:numRef>
          </c:yVal>
          <c:smooth val="1"/>
        </c:ser>
        <c:dLbls>
          <c:showLegendKey val="0"/>
          <c:showVal val="0"/>
          <c:showCatName val="0"/>
          <c:showSerName val="0"/>
          <c:showPercent val="0"/>
          <c:showBubbleSize val="0"/>
        </c:dLbls>
        <c:axId val="-50239456"/>
        <c:axId val="-50231840"/>
      </c:scatterChart>
      <c:valAx>
        <c:axId val="-50231840"/>
        <c:scaling>
          <c:orientation val="minMax"/>
          <c:max val="1"/>
          <c:min val="-1"/>
        </c:scaling>
        <c:delete val="1"/>
        <c:axPos val="l"/>
        <c:numFmt formatCode="General" sourceLinked="1"/>
        <c:majorTickMark val="out"/>
        <c:minorTickMark val="none"/>
        <c:tickLblPos val="nextTo"/>
        <c:crossAx val="-50239456"/>
        <c:crossesAt val="0"/>
        <c:crossBetween val="midCat"/>
      </c:valAx>
      <c:valAx>
        <c:axId val="-50239456"/>
        <c:scaling>
          <c:orientation val="minMax"/>
          <c:max val="1"/>
          <c:min val="-1"/>
        </c:scaling>
        <c:delete val="1"/>
        <c:axPos val="b"/>
        <c:numFmt formatCode="General" sourceLinked="1"/>
        <c:majorTickMark val="out"/>
        <c:minorTickMark val="none"/>
        <c:tickLblPos val="nextTo"/>
        <c:crossAx val="-50231840"/>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(7)'!$T$19</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(7)'!$U$20:$U$21</c:f>
              <c:numCache>
                <c:formatCode>General</c:formatCode>
                <c:ptCount val="2"/>
                <c:pt idx="0">
                  <c:v>0</c:v>
                </c:pt>
                <c:pt idx="1">
                  <c:v>0.98935339811145717</c:v>
                </c:pt>
              </c:numCache>
            </c:numRef>
          </c:xVal>
          <c:yVal>
            <c:numRef>
              <c:f>'SIG (7)'!$V$20:$V$21</c:f>
              <c:numCache>
                <c:formatCode>General</c:formatCode>
                <c:ptCount val="2"/>
                <c:pt idx="0">
                  <c:v>0</c:v>
                </c:pt>
                <c:pt idx="1">
                  <c:v>0.14553299847564666</c:v>
                </c:pt>
              </c:numCache>
            </c:numRef>
          </c:yVal>
          <c:smooth val="1"/>
        </c:ser>
        <c:dLbls>
          <c:showLegendKey val="0"/>
          <c:showVal val="0"/>
          <c:showCatName val="0"/>
          <c:showSerName val="0"/>
          <c:showPercent val="0"/>
          <c:showBubbleSize val="0"/>
        </c:dLbls>
        <c:axId val="-47711760"/>
        <c:axId val="-50236192"/>
      </c:scatterChart>
      <c:valAx>
        <c:axId val="-50236192"/>
        <c:scaling>
          <c:orientation val="minMax"/>
          <c:max val="1"/>
          <c:min val="-1"/>
        </c:scaling>
        <c:delete val="1"/>
        <c:axPos val="l"/>
        <c:numFmt formatCode="General" sourceLinked="1"/>
        <c:majorTickMark val="out"/>
        <c:minorTickMark val="none"/>
        <c:tickLblPos val="nextTo"/>
        <c:crossAx val="-47711760"/>
        <c:crossesAt val="0"/>
        <c:crossBetween val="midCat"/>
      </c:valAx>
      <c:valAx>
        <c:axId val="-47711760"/>
        <c:scaling>
          <c:orientation val="minMax"/>
          <c:max val="1"/>
          <c:min val="-1"/>
        </c:scaling>
        <c:delete val="1"/>
        <c:axPos val="b"/>
        <c:numFmt formatCode="General" sourceLinked="1"/>
        <c:majorTickMark val="out"/>
        <c:minorTickMark val="none"/>
        <c:tickLblPos val="nextTo"/>
        <c:crossAx val="-5023619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(7)'!$W$19</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(7)'!$X$20:$X$21</c:f>
              <c:numCache>
                <c:formatCode>General</c:formatCode>
                <c:ptCount val="2"/>
                <c:pt idx="0">
                  <c:v>0</c:v>
                </c:pt>
                <c:pt idx="1">
                  <c:v>0.99733095176939068</c:v>
                </c:pt>
              </c:numCache>
            </c:numRef>
          </c:xVal>
          <c:yVal>
            <c:numRef>
              <c:f>'SIG (7)'!$Y$20:$Y$21</c:f>
              <c:numCache>
                <c:formatCode>General</c:formatCode>
                <c:ptCount val="2"/>
                <c:pt idx="0">
                  <c:v>0</c:v>
                </c:pt>
                <c:pt idx="1">
                  <c:v>7.3013510001652529E-2</c:v>
                </c:pt>
              </c:numCache>
            </c:numRef>
          </c:yVal>
          <c:smooth val="1"/>
        </c:ser>
        <c:dLbls>
          <c:showLegendKey val="0"/>
          <c:showVal val="0"/>
          <c:showCatName val="0"/>
          <c:showSerName val="0"/>
          <c:showPercent val="0"/>
          <c:showBubbleSize val="0"/>
        </c:dLbls>
        <c:axId val="-47709584"/>
        <c:axId val="-47724816"/>
      </c:scatterChart>
      <c:valAx>
        <c:axId val="-47724816"/>
        <c:scaling>
          <c:orientation val="minMax"/>
          <c:max val="1"/>
          <c:min val="-1"/>
        </c:scaling>
        <c:delete val="1"/>
        <c:axPos val="l"/>
        <c:numFmt formatCode="General" sourceLinked="1"/>
        <c:majorTickMark val="out"/>
        <c:minorTickMark val="none"/>
        <c:tickLblPos val="nextTo"/>
        <c:crossAx val="-47709584"/>
        <c:crossesAt val="0"/>
        <c:crossBetween val="midCat"/>
      </c:valAx>
      <c:valAx>
        <c:axId val="-47709584"/>
        <c:scaling>
          <c:orientation val="minMax"/>
          <c:max val="1"/>
          <c:min val="-1"/>
        </c:scaling>
        <c:delete val="1"/>
        <c:axPos val="b"/>
        <c:numFmt formatCode="General" sourceLinked="1"/>
        <c:majorTickMark val="out"/>
        <c:minorTickMark val="none"/>
        <c:tickLblPos val="nextTo"/>
        <c:crossAx val="-4772481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(7)'!$S$1:$S$4</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(7)'!$T$24</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(7)'!$U$25:$U$26</c:f>
              <c:numCache>
                <c:formatCode>General</c:formatCode>
                <c:ptCount val="2"/>
                <c:pt idx="0">
                  <c:v>0</c:v>
                </c:pt>
                <c:pt idx="1">
                  <c:v>0.99998735675194306</c:v>
                </c:pt>
              </c:numCache>
            </c:numRef>
          </c:xVal>
          <c:yVal>
            <c:numRef>
              <c:f>'SIG (7)'!$V$25:$V$26</c:f>
              <c:numCache>
                <c:formatCode>General</c:formatCode>
                <c:ptCount val="2"/>
                <c:pt idx="0">
                  <c:v>0</c:v>
                </c:pt>
                <c:pt idx="1">
                  <c:v>5.0285521039622827E-3</c:v>
                </c:pt>
              </c:numCache>
            </c:numRef>
          </c:yVal>
          <c:smooth val="1"/>
        </c:ser>
        <c:dLbls>
          <c:showLegendKey val="0"/>
          <c:showVal val="0"/>
          <c:showCatName val="0"/>
          <c:showSerName val="0"/>
          <c:showPercent val="0"/>
          <c:showBubbleSize val="0"/>
        </c:dLbls>
        <c:axId val="-47710128"/>
        <c:axId val="-47710672"/>
      </c:scatterChart>
      <c:valAx>
        <c:axId val="-47710672"/>
        <c:scaling>
          <c:orientation val="minMax"/>
          <c:max val="1"/>
          <c:min val="-1"/>
        </c:scaling>
        <c:delete val="1"/>
        <c:axPos val="l"/>
        <c:numFmt formatCode="General" sourceLinked="1"/>
        <c:majorTickMark val="out"/>
        <c:minorTickMark val="none"/>
        <c:tickLblPos val="nextTo"/>
        <c:crossAx val="-47710128"/>
        <c:crossesAt val="0"/>
        <c:crossBetween val="midCat"/>
      </c:valAx>
      <c:valAx>
        <c:axId val="-47710128"/>
        <c:scaling>
          <c:orientation val="minMax"/>
          <c:max val="1"/>
          <c:min val="-1"/>
        </c:scaling>
        <c:delete val="1"/>
        <c:axPos val="b"/>
        <c:numFmt formatCode="General" sourceLinked="1"/>
        <c:majorTickMark val="out"/>
        <c:minorTickMark val="none"/>
        <c:tickLblPos val="nextTo"/>
        <c:crossAx val="-4771067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(8)'!$Q$14:$Q$17</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spPr>
            <a:ln cap="sq">
              <a:solidFill>
                <a:schemeClr val="tx1"/>
              </a:solidFill>
              <a:prstDash val="solid"/>
              <a:bevel/>
              <a:headEnd type="diamond" w="lg" len="lg"/>
              <a:tailEnd type="stealth" w="lg" len="lg"/>
            </a:ln>
          </c:spPr>
          <c:marker>
            <c:symbol val="none"/>
          </c:marker>
          <c:xVal>
            <c:numRef>
              <c:f>'SIG (8)'!#REF!</c:f>
            </c:numRef>
          </c:xVal>
          <c:yVal>
            <c:numRef>
              <c:f>'SIG (8)'!#REF!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'SIG (8)'!#REF!</c15:sqref>
                        </c15:formulaRef>
                      </c:ext>
                    </c:extLst>
                    <c:strCache>
                      <c:ptCount val="1"/>
                      <c:pt idx="0">
                        <c:v>#REF!</c:v>
                      </c:pt>
                    </c:strCache>
                  </c:strRef>
                </c15:tx>
              </c15:filteredSeriesTitle>
            </c:ext>
          </c:extLst>
        </c:ser>
        <c:dLbls>
          <c:showLegendKey val="0"/>
          <c:showVal val="0"/>
          <c:showCatName val="0"/>
          <c:showSerName val="0"/>
          <c:showPercent val="0"/>
          <c:showBubbleSize val="0"/>
        </c:dLbls>
        <c:axId val="-47719376"/>
        <c:axId val="-47711216"/>
      </c:scatterChart>
      <c:valAx>
        <c:axId val="-47711216"/>
        <c:scaling>
          <c:orientation val="minMax"/>
          <c:max val="1"/>
          <c:min val="-1"/>
        </c:scaling>
        <c:delete val="1"/>
        <c:axPos val="l"/>
        <c:numFmt formatCode="General" sourceLinked="1"/>
        <c:majorTickMark val="out"/>
        <c:minorTickMark val="none"/>
        <c:tickLblPos val="nextTo"/>
        <c:crossAx val="-47719376"/>
        <c:crossesAt val="0"/>
        <c:crossBetween val="midCat"/>
      </c:valAx>
      <c:valAx>
        <c:axId val="-47719376"/>
        <c:scaling>
          <c:orientation val="minMax"/>
          <c:max val="1"/>
          <c:min val="-1"/>
        </c:scaling>
        <c:delete val="1"/>
        <c:axPos val="b"/>
        <c:numFmt formatCode="General" sourceLinked="1"/>
        <c:majorTickMark val="out"/>
        <c:minorTickMark val="none"/>
        <c:tickLblPos val="nextTo"/>
        <c:crossAx val="-47711216"/>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(8)'!$T$8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(8)'!$U$9:$U$10</c:f>
              <c:numCache>
                <c:formatCode>General</c:formatCode>
                <c:ptCount val="2"/>
                <c:pt idx="0">
                  <c:v>0</c:v>
                </c:pt>
                <c:pt idx="1">
                  <c:v>0.98220787683274058</c:v>
                </c:pt>
              </c:numCache>
            </c:numRef>
          </c:xVal>
          <c:yVal>
            <c:numRef>
              <c:f>'SIG (8)'!$V$9:$V$10</c:f>
              <c:numCache>
                <c:formatCode>General</c:formatCode>
                <c:ptCount val="2"/>
                <c:pt idx="0">
                  <c:v>0</c:v>
                </c:pt>
                <c:pt idx="1">
                  <c:v>0.18779692938842166</c:v>
                </c:pt>
              </c:numCache>
            </c:numRef>
          </c:yVal>
          <c:smooth val="1"/>
        </c:ser>
        <c:dLbls>
          <c:showLegendKey val="0"/>
          <c:showVal val="0"/>
          <c:showCatName val="0"/>
          <c:showSerName val="0"/>
          <c:showPercent val="0"/>
          <c:showBubbleSize val="0"/>
        </c:dLbls>
        <c:axId val="-47708496"/>
        <c:axId val="-47723184"/>
      </c:scatterChart>
      <c:valAx>
        <c:axId val="-47723184"/>
        <c:scaling>
          <c:orientation val="minMax"/>
          <c:max val="1"/>
          <c:min val="-1"/>
        </c:scaling>
        <c:delete val="1"/>
        <c:axPos val="l"/>
        <c:numFmt formatCode="General" sourceLinked="1"/>
        <c:majorTickMark val="out"/>
        <c:minorTickMark val="none"/>
        <c:tickLblPos val="nextTo"/>
        <c:crossAx val="-47708496"/>
        <c:crossesAt val="0"/>
        <c:crossBetween val="midCat"/>
      </c:valAx>
      <c:valAx>
        <c:axId val="-47708496"/>
        <c:scaling>
          <c:orientation val="minMax"/>
          <c:max val="1"/>
          <c:min val="-1"/>
        </c:scaling>
        <c:delete val="1"/>
        <c:axPos val="b"/>
        <c:numFmt formatCode="General" sourceLinked="1"/>
        <c:majorTickMark val="out"/>
        <c:minorTickMark val="none"/>
        <c:tickLblPos val="nextTo"/>
        <c:crossAx val="-47723184"/>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(8)'!$P$8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 (8)'!$Q$9:$Q$10</c:f>
              <c:numCache>
                <c:formatCode>General</c:formatCode>
                <c:ptCount val="2"/>
                <c:pt idx="0">
                  <c:v>0</c:v>
                </c:pt>
                <c:pt idx="1">
                  <c:v>0.98662939133096661</c:v>
                </c:pt>
              </c:numCache>
            </c:numRef>
          </c:xVal>
          <c:yVal>
            <c:numRef>
              <c:f>'SIG (8)'!$R$9:$R$10</c:f>
              <c:numCache>
                <c:formatCode>General</c:formatCode>
                <c:ptCount val="2"/>
                <c:pt idx="0">
                  <c:v>0</c:v>
                </c:pt>
                <c:pt idx="1">
                  <c:v>0.16297988882646339</c:v>
                </c:pt>
              </c:numCache>
            </c:numRef>
          </c:yVal>
          <c:smooth val="1"/>
        </c:ser>
        <c:dLbls>
          <c:showLegendKey val="0"/>
          <c:showVal val="0"/>
          <c:showCatName val="0"/>
          <c:showSerName val="0"/>
          <c:showPercent val="0"/>
          <c:showBubbleSize val="0"/>
        </c:dLbls>
        <c:axId val="-47723728"/>
        <c:axId val="-47707408"/>
      </c:scatterChart>
      <c:valAx>
        <c:axId val="-47707408"/>
        <c:scaling>
          <c:orientation val="minMax"/>
          <c:max val="1"/>
          <c:min val="-1"/>
        </c:scaling>
        <c:delete val="1"/>
        <c:axPos val="l"/>
        <c:numFmt formatCode="General" sourceLinked="1"/>
        <c:majorTickMark val="out"/>
        <c:minorTickMark val="none"/>
        <c:tickLblPos val="nextTo"/>
        <c:crossAx val="-47723728"/>
        <c:crossesAt val="0"/>
        <c:crossBetween val="midCat"/>
      </c:valAx>
      <c:valAx>
        <c:axId val="-47723728"/>
        <c:scaling>
          <c:orientation val="minMax"/>
          <c:max val="1"/>
          <c:min val="-1"/>
        </c:scaling>
        <c:delete val="1"/>
        <c:axPos val="b"/>
        <c:numFmt formatCode="General" sourceLinked="1"/>
        <c:majorTickMark val="out"/>
        <c:minorTickMark val="none"/>
        <c:tickLblPos val="nextTo"/>
        <c:crossAx val="-47707408"/>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SIG!$X$30:$X$31</c:f>
              <c:numCache>
                <c:formatCode>General</c:formatCode>
                <c:ptCount val="1"/>
                <c:pt idx="0">
                  <c:v>0</c:v>
                </c:pt>
              </c:numCache>
            </c:numRef>
          </c:xVal>
          <c:yVal>
            <c:numRef>
              <c:f>SIG!$Y$30:$Y$31</c:f>
              <c:numCache>
                <c:formatCode>General</c:formatCode>
                <c:ptCount val="1"/>
                <c:pt idx="0">
                  <c:v>0</c:v>
                </c:pt>
              </c:numCache>
            </c:numRef>
          </c:yVal>
          <c:smooth val="1"/>
        </c:ser>
        <c:dLbls>
          <c:showLegendKey val="0"/>
          <c:showVal val="0"/>
          <c:showCatName val="0"/>
          <c:showSerName val="0"/>
          <c:showPercent val="0"/>
          <c:showBubbleSize val="0"/>
        </c:dLbls>
        <c:axId val="-95476960"/>
        <c:axId val="-95469888"/>
      </c:scatterChart>
      <c:valAx>
        <c:axId val="-95469888"/>
        <c:scaling>
          <c:orientation val="minMax"/>
          <c:max val="1"/>
          <c:min val="-1"/>
        </c:scaling>
        <c:delete val="1"/>
        <c:axPos val="l"/>
        <c:numFmt formatCode="General" sourceLinked="1"/>
        <c:majorTickMark val="out"/>
        <c:minorTickMark val="none"/>
        <c:tickLblPos val="nextTo"/>
        <c:crossAx val="-95476960"/>
        <c:crossesAt val="0"/>
        <c:crossBetween val="midCat"/>
      </c:valAx>
      <c:valAx>
        <c:axId val="-95476960"/>
        <c:scaling>
          <c:orientation val="minMax"/>
          <c:max val="1"/>
          <c:min val="-1"/>
        </c:scaling>
        <c:delete val="1"/>
        <c:axPos val="b"/>
        <c:numFmt formatCode="General" sourceLinked="1"/>
        <c:majorTickMark val="out"/>
        <c:minorTickMark val="none"/>
        <c:tickLblPos val="nextTo"/>
        <c:crossAx val="-9546988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(8)'!$T$4</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 (8)'!$U$5:$U$6</c:f>
              <c:numCache>
                <c:formatCode>General</c:formatCode>
                <c:ptCount val="2"/>
                <c:pt idx="0">
                  <c:v>0</c:v>
                </c:pt>
                <c:pt idx="1">
                  <c:v>0.99042396669311406</c:v>
                </c:pt>
              </c:numCache>
            </c:numRef>
          </c:xVal>
          <c:yVal>
            <c:numRef>
              <c:f>'SIG (8)'!$V$5:$V$6</c:f>
              <c:numCache>
                <c:formatCode>General</c:formatCode>
                <c:ptCount val="2"/>
                <c:pt idx="0">
                  <c:v>0</c:v>
                </c:pt>
                <c:pt idx="1">
                  <c:v>0.13805928509114207</c:v>
                </c:pt>
              </c:numCache>
            </c:numRef>
          </c:yVal>
          <c:smooth val="1"/>
        </c:ser>
        <c:dLbls>
          <c:showLegendKey val="0"/>
          <c:showVal val="0"/>
          <c:showCatName val="0"/>
          <c:showSerName val="0"/>
          <c:showPercent val="0"/>
          <c:showBubbleSize val="0"/>
        </c:dLbls>
        <c:axId val="-47716656"/>
        <c:axId val="-47722096"/>
      </c:scatterChart>
      <c:valAx>
        <c:axId val="-47722096"/>
        <c:scaling>
          <c:orientation val="minMax"/>
          <c:max val="1"/>
          <c:min val="-1"/>
        </c:scaling>
        <c:delete val="1"/>
        <c:axPos val="l"/>
        <c:numFmt formatCode="General" sourceLinked="1"/>
        <c:majorTickMark val="out"/>
        <c:minorTickMark val="none"/>
        <c:tickLblPos val="nextTo"/>
        <c:crossAx val="-47716656"/>
        <c:crossesAt val="0"/>
        <c:crossBetween val="midCat"/>
      </c:valAx>
      <c:valAx>
        <c:axId val="-47716656"/>
        <c:scaling>
          <c:orientation val="minMax"/>
          <c:max val="1"/>
          <c:min val="-1"/>
        </c:scaling>
        <c:delete val="1"/>
        <c:axPos val="b"/>
        <c:numFmt formatCode="General" sourceLinked="1"/>
        <c:majorTickMark val="out"/>
        <c:minorTickMark val="none"/>
        <c:tickLblPos val="nextTo"/>
        <c:crossAx val="-4772209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Aplicación!$X$9:$X$10</c:f>
              <c:numCache>
                <c:formatCode>General</c:formatCode>
                <c:ptCount val="2"/>
                <c:pt idx="0">
                  <c:v>0</c:v>
                </c:pt>
                <c:pt idx="1">
                  <c:v>0.88746214817216429</c:v>
                </c:pt>
              </c:numCache>
            </c:numRef>
          </c:xVal>
          <c:yVal>
            <c:numRef>
              <c:f>Aplicación!$Y$9:$Y$10</c:f>
              <c:numCache>
                <c:formatCode>General</c:formatCode>
                <c:ptCount val="2"/>
                <c:pt idx="0">
                  <c:v>0</c:v>
                </c:pt>
                <c:pt idx="1">
                  <c:v>0.46088060879326159</c:v>
                </c:pt>
              </c:numCache>
            </c:numRef>
          </c:yVal>
          <c:smooth val="1"/>
        </c:ser>
        <c:dLbls>
          <c:showLegendKey val="0"/>
          <c:showVal val="0"/>
          <c:showCatName val="0"/>
          <c:showSerName val="0"/>
          <c:showPercent val="0"/>
          <c:showBubbleSize val="0"/>
        </c:dLbls>
        <c:axId val="-47705232"/>
        <c:axId val="-47716112"/>
      </c:scatterChart>
      <c:valAx>
        <c:axId val="-47716112"/>
        <c:scaling>
          <c:orientation val="minMax"/>
          <c:max val="1"/>
          <c:min val="-1"/>
        </c:scaling>
        <c:delete val="1"/>
        <c:axPos val="l"/>
        <c:numFmt formatCode="General" sourceLinked="1"/>
        <c:majorTickMark val="out"/>
        <c:minorTickMark val="none"/>
        <c:tickLblPos val="nextTo"/>
        <c:crossAx val="-47705232"/>
        <c:crossesAt val="0"/>
        <c:crossBetween val="midCat"/>
      </c:valAx>
      <c:valAx>
        <c:axId val="-47705232"/>
        <c:scaling>
          <c:orientation val="minMax"/>
          <c:max val="1"/>
          <c:min val="-1"/>
        </c:scaling>
        <c:delete val="1"/>
        <c:axPos val="b"/>
        <c:numFmt formatCode="General" sourceLinked="1"/>
        <c:majorTickMark val="out"/>
        <c:minorTickMark val="none"/>
        <c:tickLblPos val="nextTo"/>
        <c:crossAx val="-47716112"/>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Aplicación!$T$9:$T$10</c:f>
              <c:numCache>
                <c:formatCode>General</c:formatCode>
                <c:ptCount val="2"/>
                <c:pt idx="0">
                  <c:v>0</c:v>
                </c:pt>
                <c:pt idx="1">
                  <c:v>0.97566696546964993</c:v>
                </c:pt>
              </c:numCache>
            </c:numRef>
          </c:xVal>
          <c:yVal>
            <c:numRef>
              <c:f>Aplicación!$U$9:$U$10</c:f>
              <c:numCache>
                <c:formatCode>General</c:formatCode>
                <c:ptCount val="2"/>
                <c:pt idx="0">
                  <c:v>0</c:v>
                </c:pt>
                <c:pt idx="1">
                  <c:v>0.21925777635296087</c:v>
                </c:pt>
              </c:numCache>
            </c:numRef>
          </c:yVal>
          <c:smooth val="1"/>
        </c:ser>
        <c:dLbls>
          <c:showLegendKey val="0"/>
          <c:showVal val="0"/>
          <c:showCatName val="0"/>
          <c:showSerName val="0"/>
          <c:showPercent val="0"/>
          <c:showBubbleSize val="0"/>
        </c:dLbls>
        <c:axId val="-47713392"/>
        <c:axId val="-47721552"/>
      </c:scatterChart>
      <c:valAx>
        <c:axId val="-47721552"/>
        <c:scaling>
          <c:orientation val="minMax"/>
          <c:max val="1"/>
          <c:min val="-1"/>
        </c:scaling>
        <c:delete val="1"/>
        <c:axPos val="l"/>
        <c:numFmt formatCode="General" sourceLinked="1"/>
        <c:majorTickMark val="out"/>
        <c:minorTickMark val="none"/>
        <c:tickLblPos val="nextTo"/>
        <c:crossAx val="-47713392"/>
        <c:crossesAt val="0"/>
        <c:crossBetween val="midCat"/>
      </c:valAx>
      <c:valAx>
        <c:axId val="-47713392"/>
        <c:scaling>
          <c:orientation val="minMax"/>
          <c:max val="1"/>
          <c:min val="-1"/>
        </c:scaling>
        <c:delete val="1"/>
        <c:axPos val="b"/>
        <c:numFmt formatCode="General" sourceLinked="1"/>
        <c:majorTickMark val="out"/>
        <c:minorTickMark val="none"/>
        <c:tickLblPos val="nextTo"/>
        <c:crossAx val="-47721552"/>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Aplicación!$X$5:$X$6</c:f>
              <c:numCache>
                <c:formatCode>General</c:formatCode>
                <c:ptCount val="2"/>
                <c:pt idx="0">
                  <c:v>0</c:v>
                </c:pt>
                <c:pt idx="1">
                  <c:v>0.98308789330827795</c:v>
                </c:pt>
              </c:numCache>
            </c:numRef>
          </c:xVal>
          <c:yVal>
            <c:numRef>
              <c:f>Aplicación!$Y$5:$Y$6</c:f>
              <c:numCache>
                <c:formatCode>General</c:formatCode>
                <c:ptCount val="2"/>
                <c:pt idx="0">
                  <c:v>0</c:v>
                </c:pt>
                <c:pt idx="1">
                  <c:v>0.18313436059541591</c:v>
                </c:pt>
              </c:numCache>
            </c:numRef>
          </c:yVal>
          <c:smooth val="1"/>
        </c:ser>
        <c:dLbls>
          <c:showLegendKey val="0"/>
          <c:showVal val="0"/>
          <c:showCatName val="0"/>
          <c:showSerName val="0"/>
          <c:showPercent val="0"/>
          <c:showBubbleSize val="0"/>
        </c:dLbls>
        <c:axId val="-47704144"/>
        <c:axId val="-47704688"/>
      </c:scatterChart>
      <c:valAx>
        <c:axId val="-47704688"/>
        <c:scaling>
          <c:orientation val="minMax"/>
          <c:max val="1"/>
          <c:min val="-1"/>
        </c:scaling>
        <c:delete val="1"/>
        <c:axPos val="l"/>
        <c:numFmt formatCode="General" sourceLinked="1"/>
        <c:majorTickMark val="out"/>
        <c:minorTickMark val="none"/>
        <c:tickLblPos val="nextTo"/>
        <c:crossAx val="-47704144"/>
        <c:crossesAt val="0"/>
        <c:crossBetween val="midCat"/>
      </c:valAx>
      <c:valAx>
        <c:axId val="-47704144"/>
        <c:scaling>
          <c:orientation val="minMax"/>
          <c:max val="1"/>
          <c:min val="-1"/>
        </c:scaling>
        <c:delete val="1"/>
        <c:axPos val="b"/>
        <c:numFmt formatCode="General" sourceLinked="1"/>
        <c:majorTickMark val="out"/>
        <c:minorTickMark val="none"/>
        <c:tickLblPos val="nextTo"/>
        <c:crossAx val="-4770468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Aplicación!$AA$5:$AA$6</c:f>
              <c:numCache>
                <c:formatCode>General</c:formatCode>
                <c:ptCount val="2"/>
                <c:pt idx="0">
                  <c:v>0</c:v>
                </c:pt>
                <c:pt idx="1">
                  <c:v>1</c:v>
                </c:pt>
              </c:numCache>
            </c:numRef>
          </c:xVal>
          <c:yVal>
            <c:numRef>
              <c:f>Aplicación!$AB$5:$AB$6</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47703056"/>
        <c:axId val="-47719920"/>
      </c:scatterChart>
      <c:valAx>
        <c:axId val="-47719920"/>
        <c:scaling>
          <c:orientation val="minMax"/>
          <c:max val="1"/>
          <c:min val="-1"/>
        </c:scaling>
        <c:delete val="1"/>
        <c:axPos val="l"/>
        <c:numFmt formatCode="General" sourceLinked="1"/>
        <c:majorTickMark val="out"/>
        <c:minorTickMark val="none"/>
        <c:tickLblPos val="nextTo"/>
        <c:crossAx val="-47703056"/>
        <c:crossesAt val="0"/>
        <c:crossBetween val="midCat"/>
      </c:valAx>
      <c:valAx>
        <c:axId val="-47703056"/>
        <c:scaling>
          <c:orientation val="minMax"/>
          <c:max val="1"/>
          <c:min val="-1"/>
        </c:scaling>
        <c:delete val="1"/>
        <c:axPos val="b"/>
        <c:numFmt formatCode="General" sourceLinked="1"/>
        <c:majorTickMark val="out"/>
        <c:minorTickMark val="none"/>
        <c:tickLblPos val="nextTo"/>
        <c:crossAx val="-47719920"/>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'G Humana'!$X$9:$X$10</c:f>
              <c:numCache>
                <c:formatCode>General</c:formatCode>
                <c:ptCount val="2"/>
                <c:pt idx="0">
                  <c:v>0</c:v>
                </c:pt>
                <c:pt idx="1">
                  <c:v>0.99999862201728096</c:v>
                </c:pt>
              </c:numCache>
            </c:numRef>
          </c:xVal>
          <c:yVal>
            <c:numRef>
              <c:f>'G Humana'!$Y$9:$Y$10</c:f>
              <c:numCache>
                <c:formatCode>General</c:formatCode>
                <c:ptCount val="2"/>
                <c:pt idx="0">
                  <c:v>0</c:v>
                </c:pt>
                <c:pt idx="1">
                  <c:v>1.660109496179568E-3</c:v>
                </c:pt>
              </c:numCache>
            </c:numRef>
          </c:yVal>
          <c:smooth val="1"/>
        </c:ser>
        <c:dLbls>
          <c:showLegendKey val="0"/>
          <c:showVal val="0"/>
          <c:showCatName val="0"/>
          <c:showSerName val="0"/>
          <c:showPercent val="0"/>
          <c:showBubbleSize val="0"/>
        </c:dLbls>
        <c:axId val="-47700880"/>
        <c:axId val="-47697616"/>
      </c:scatterChart>
      <c:valAx>
        <c:axId val="-47697616"/>
        <c:scaling>
          <c:orientation val="minMax"/>
          <c:max val="1"/>
          <c:min val="-1"/>
        </c:scaling>
        <c:delete val="1"/>
        <c:axPos val="l"/>
        <c:numFmt formatCode="General" sourceLinked="1"/>
        <c:majorTickMark val="out"/>
        <c:minorTickMark val="none"/>
        <c:tickLblPos val="nextTo"/>
        <c:crossAx val="-47700880"/>
        <c:crossesAt val="0"/>
        <c:crossBetween val="midCat"/>
      </c:valAx>
      <c:valAx>
        <c:axId val="-47700880"/>
        <c:scaling>
          <c:orientation val="minMax"/>
          <c:max val="1"/>
          <c:min val="-1"/>
        </c:scaling>
        <c:delete val="1"/>
        <c:axPos val="b"/>
        <c:numFmt formatCode="General" sourceLinked="1"/>
        <c:majorTickMark val="out"/>
        <c:minorTickMark val="none"/>
        <c:tickLblPos val="nextTo"/>
        <c:crossAx val="-4769761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chemeClr val="tx1"/>
              </a:solidFill>
              <a:prstDash val="solid"/>
              <a:bevel/>
              <a:headEnd type="diamond" w="lg" len="lg"/>
              <a:tailEnd type="stealth" w="lg" len="lg"/>
            </a:ln>
          </c:spPr>
          <c:marker>
            <c:symbol val="none"/>
          </c:marker>
          <c:xVal>
            <c:numRef>
              <c:f>'G Humana'!$T$9:$T$10</c:f>
              <c:numCache>
                <c:formatCode>General</c:formatCode>
                <c:ptCount val="2"/>
                <c:pt idx="0">
                  <c:v>0</c:v>
                </c:pt>
                <c:pt idx="1">
                  <c:v>0.99999374539184227</c:v>
                </c:pt>
              </c:numCache>
            </c:numRef>
          </c:xVal>
          <c:yVal>
            <c:numRef>
              <c:f>'G Humana'!$U$9:$U$10</c:f>
              <c:numCache>
                <c:formatCode>General</c:formatCode>
                <c:ptCount val="2"/>
                <c:pt idx="0">
                  <c:v>0</c:v>
                </c:pt>
                <c:pt idx="1">
                  <c:v>3.5368315192160246E-3</c:v>
                </c:pt>
              </c:numCache>
            </c:numRef>
          </c:yVal>
          <c:smooth val="1"/>
        </c:ser>
        <c:dLbls>
          <c:showLegendKey val="0"/>
          <c:showVal val="0"/>
          <c:showCatName val="0"/>
          <c:showSerName val="0"/>
          <c:showPercent val="0"/>
          <c:showBubbleSize val="0"/>
        </c:dLbls>
        <c:axId val="-47701424"/>
        <c:axId val="-47698160"/>
      </c:scatterChart>
      <c:valAx>
        <c:axId val="-47698160"/>
        <c:scaling>
          <c:orientation val="minMax"/>
          <c:max val="1"/>
          <c:min val="-1"/>
        </c:scaling>
        <c:delete val="1"/>
        <c:axPos val="l"/>
        <c:numFmt formatCode="General" sourceLinked="1"/>
        <c:majorTickMark val="out"/>
        <c:minorTickMark val="none"/>
        <c:tickLblPos val="nextTo"/>
        <c:crossAx val="-47701424"/>
        <c:crossesAt val="0"/>
        <c:crossBetween val="midCat"/>
      </c:valAx>
      <c:valAx>
        <c:axId val="-47701424"/>
        <c:scaling>
          <c:orientation val="minMax"/>
          <c:max val="1"/>
          <c:min val="-1"/>
        </c:scaling>
        <c:delete val="1"/>
        <c:axPos val="b"/>
        <c:numFmt formatCode="General" sourceLinked="1"/>
        <c:majorTickMark val="out"/>
        <c:minorTickMark val="none"/>
        <c:tickLblPos val="nextTo"/>
        <c:crossAx val="-47698160"/>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'G Humana'!$X$5:$X$6</c:f>
              <c:numCache>
                <c:formatCode>General</c:formatCode>
                <c:ptCount val="2"/>
                <c:pt idx="0">
                  <c:v>0</c:v>
                </c:pt>
                <c:pt idx="1">
                  <c:v>0.99995994537985233</c:v>
                </c:pt>
              </c:numCache>
            </c:numRef>
          </c:xVal>
          <c:yVal>
            <c:numRef>
              <c:f>'G Humana'!$Y$5:$Y$6</c:f>
              <c:numCache>
                <c:formatCode>General</c:formatCode>
                <c:ptCount val="2"/>
                <c:pt idx="0">
                  <c:v>0</c:v>
                </c:pt>
                <c:pt idx="1">
                  <c:v>8.9502869184547359E-3</c:v>
                </c:pt>
              </c:numCache>
            </c:numRef>
          </c:yVal>
          <c:smooth val="1"/>
        </c:ser>
        <c:dLbls>
          <c:showLegendKey val="0"/>
          <c:showVal val="0"/>
          <c:showCatName val="0"/>
          <c:showSerName val="0"/>
          <c:showPercent val="0"/>
          <c:showBubbleSize val="0"/>
        </c:dLbls>
        <c:axId val="-47697072"/>
        <c:axId val="-47699248"/>
      </c:scatterChart>
      <c:valAx>
        <c:axId val="-47699248"/>
        <c:scaling>
          <c:orientation val="minMax"/>
          <c:max val="1"/>
          <c:min val="-1"/>
        </c:scaling>
        <c:delete val="1"/>
        <c:axPos val="l"/>
        <c:numFmt formatCode="General" sourceLinked="1"/>
        <c:majorTickMark val="out"/>
        <c:minorTickMark val="none"/>
        <c:tickLblPos val="nextTo"/>
        <c:crossAx val="-47697072"/>
        <c:crossesAt val="0"/>
        <c:crossBetween val="midCat"/>
      </c:valAx>
      <c:valAx>
        <c:axId val="-47697072"/>
        <c:scaling>
          <c:orientation val="minMax"/>
          <c:max val="1"/>
          <c:min val="-1"/>
        </c:scaling>
        <c:delete val="1"/>
        <c:axPos val="b"/>
        <c:numFmt formatCode="General" sourceLinked="1"/>
        <c:majorTickMark val="out"/>
        <c:minorTickMark val="none"/>
        <c:tickLblPos val="nextTo"/>
        <c:crossAx val="-4769924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 (2)'!$P$3:$P$6</c:f>
              <c:numCache>
                <c:formatCode>0%</c:formatCode>
                <c:ptCount val="4"/>
                <c:pt idx="0">
                  <c:v>0.75</c:v>
                </c:pt>
                <c:pt idx="1">
                  <c:v>0.2</c:v>
                </c:pt>
                <c:pt idx="2">
                  <c:v>0.05</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 (2)'!$P$8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'G Humana'!$AA$5:$AA$6</c:f>
              <c:numCache>
                <c:formatCode>General</c:formatCode>
                <c:ptCount val="2"/>
                <c:pt idx="0">
                  <c:v>0</c:v>
                </c:pt>
                <c:pt idx="1">
                  <c:v>1</c:v>
                </c:pt>
              </c:numCache>
            </c:numRef>
          </c:xVal>
          <c:yVal>
            <c:numRef>
              <c:f>'G Humana'!$AB$5:$AB$6</c:f>
              <c:numCache>
                <c:formatCode>General</c:formatCode>
                <c:ptCount val="2"/>
                <c:pt idx="0">
                  <c:v>0</c:v>
                </c:pt>
                <c:pt idx="1">
                  <c:v>1.22514845490862E-16</c:v>
                </c:pt>
              </c:numCache>
            </c:numRef>
          </c:yVal>
          <c:smooth val="1"/>
        </c:ser>
        <c:dLbls>
          <c:showLegendKey val="0"/>
          <c:showVal val="0"/>
          <c:showCatName val="0"/>
          <c:showSerName val="0"/>
          <c:showPercent val="0"/>
          <c:showBubbleSize val="0"/>
        </c:dLbls>
        <c:axId val="-47695440"/>
        <c:axId val="-47696528"/>
      </c:scatterChart>
      <c:valAx>
        <c:axId val="-47696528"/>
        <c:scaling>
          <c:orientation val="minMax"/>
          <c:max val="1"/>
          <c:min val="-1"/>
        </c:scaling>
        <c:delete val="1"/>
        <c:axPos val="l"/>
        <c:numFmt formatCode="General" sourceLinked="1"/>
        <c:majorTickMark val="out"/>
        <c:minorTickMark val="none"/>
        <c:tickLblPos val="nextTo"/>
        <c:crossAx val="-47695440"/>
        <c:crossesAt val="0"/>
        <c:crossBetween val="midCat"/>
      </c:valAx>
      <c:valAx>
        <c:axId val="-47695440"/>
        <c:scaling>
          <c:orientation val="minMax"/>
          <c:max val="1"/>
          <c:min val="-1"/>
        </c:scaling>
        <c:delete val="1"/>
        <c:axPos val="b"/>
        <c:numFmt formatCode="General" sourceLinked="1"/>
        <c:majorTickMark val="out"/>
        <c:minorTickMark val="none"/>
        <c:tickLblPos val="nextTo"/>
        <c:crossAx val="-4769652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SIG!$U$30:$U$31</c:f>
              <c:numCache>
                <c:formatCode>General</c:formatCode>
                <c:ptCount val="1"/>
                <c:pt idx="0">
                  <c:v>0</c:v>
                </c:pt>
              </c:numCache>
            </c:numRef>
          </c:xVal>
          <c:yVal>
            <c:numRef>
              <c:f>SIG!$V$30:$V$31</c:f>
              <c:numCache>
                <c:formatCode>General</c:formatCode>
                <c:ptCount val="1"/>
                <c:pt idx="0">
                  <c:v>0</c:v>
                </c:pt>
              </c:numCache>
            </c:numRef>
          </c:yVal>
          <c:smooth val="1"/>
        </c:ser>
        <c:dLbls>
          <c:showLegendKey val="0"/>
          <c:showVal val="0"/>
          <c:showCatName val="0"/>
          <c:showSerName val="0"/>
          <c:showPercent val="0"/>
          <c:showBubbleSize val="0"/>
        </c:dLbls>
        <c:axId val="-95472608"/>
        <c:axId val="-95480768"/>
      </c:scatterChart>
      <c:valAx>
        <c:axId val="-95480768"/>
        <c:scaling>
          <c:orientation val="minMax"/>
          <c:max val="1"/>
          <c:min val="-1"/>
        </c:scaling>
        <c:delete val="1"/>
        <c:axPos val="l"/>
        <c:numFmt formatCode="General" sourceLinked="1"/>
        <c:majorTickMark val="out"/>
        <c:minorTickMark val="none"/>
        <c:tickLblPos val="nextTo"/>
        <c:crossAx val="-95472608"/>
        <c:crossesAt val="0"/>
        <c:crossBetween val="midCat"/>
      </c:valAx>
      <c:valAx>
        <c:axId val="-95472608"/>
        <c:scaling>
          <c:orientation val="minMax"/>
          <c:max val="1"/>
          <c:min val="-1"/>
        </c:scaling>
        <c:delete val="1"/>
        <c:axPos val="b"/>
        <c:numFmt formatCode="General" sourceLinked="1"/>
        <c:majorTickMark val="out"/>
        <c:minorTickMark val="none"/>
        <c:tickLblPos val="nextTo"/>
        <c:crossAx val="-95480768"/>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29658792650921E-2"/>
          <c:y val="1.1574058708092163E-2"/>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chemeClr val="tx1"/>
              </a:solidFill>
              <a:prstDash val="solid"/>
              <a:bevel/>
              <a:headEnd type="diamond" w="lg" len="lg"/>
              <a:tailEnd type="stealth" w="lg" len="lg"/>
            </a:ln>
          </c:spPr>
          <c:marker>
            <c:symbol val="none"/>
          </c:marker>
          <c:xVal>
            <c:numRef>
              <c:f>SIG!$Q$23:$Q$24</c:f>
              <c:numCache>
                <c:formatCode>General</c:formatCode>
                <c:ptCount val="2"/>
                <c:pt idx="0">
                  <c:v>0</c:v>
                </c:pt>
                <c:pt idx="1">
                  <c:v>0.98591579898034287</c:v>
                </c:pt>
              </c:numCache>
            </c:numRef>
          </c:xVal>
          <c:yVal>
            <c:numRef>
              <c:f>SIG!$R$23:$R$24</c:f>
              <c:numCache>
                <c:formatCode>General</c:formatCode>
                <c:ptCount val="2"/>
                <c:pt idx="0">
                  <c:v>0</c:v>
                </c:pt>
                <c:pt idx="1">
                  <c:v>0.16724245071438124</c:v>
                </c:pt>
              </c:numCache>
            </c:numRef>
          </c:yVal>
          <c:smooth val="1"/>
        </c:ser>
        <c:dLbls>
          <c:showLegendKey val="0"/>
          <c:showVal val="0"/>
          <c:showCatName val="0"/>
          <c:showSerName val="0"/>
          <c:showPercent val="0"/>
          <c:showBubbleSize val="0"/>
        </c:dLbls>
        <c:axId val="-95479136"/>
        <c:axId val="-95469344"/>
      </c:scatterChart>
      <c:valAx>
        <c:axId val="-95469344"/>
        <c:scaling>
          <c:orientation val="minMax"/>
          <c:max val="1"/>
          <c:min val="-1"/>
        </c:scaling>
        <c:delete val="1"/>
        <c:axPos val="l"/>
        <c:numFmt formatCode="General" sourceLinked="1"/>
        <c:majorTickMark val="out"/>
        <c:minorTickMark val="none"/>
        <c:tickLblPos val="nextTo"/>
        <c:crossAx val="-95479136"/>
        <c:crossesAt val="0"/>
        <c:crossBetween val="midCat"/>
      </c:valAx>
      <c:valAx>
        <c:axId val="-95479136"/>
        <c:scaling>
          <c:orientation val="minMax"/>
          <c:max val="1"/>
          <c:min val="-1"/>
        </c:scaling>
        <c:delete val="1"/>
        <c:axPos val="b"/>
        <c:numFmt formatCode="General" sourceLinked="1"/>
        <c:majorTickMark val="out"/>
        <c:minorTickMark val="none"/>
        <c:tickLblPos val="nextTo"/>
        <c:crossAx val="-95469344"/>
        <c:crossesAt val="0"/>
        <c:crossBetween val="midCat"/>
      </c:valAx>
    </c:plotArea>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1084310663699"/>
          <c:y val="2.0502452570268152E-3"/>
          <c:w val="0.80286945263917486"/>
          <c:h val="0.98842592592592593"/>
        </c:manualLayout>
      </c:layout>
      <c:doughnutChart>
        <c:varyColors val="1"/>
        <c:ser>
          <c:idx val="0"/>
          <c:order val="0"/>
          <c:dPt>
            <c:idx val="0"/>
            <c:bubble3D val="0"/>
            <c:spPr>
              <a:solidFill>
                <a:srgbClr val="FF0000"/>
              </a:solidFill>
              <a:scene3d>
                <a:camera prst="orthographicFront"/>
                <a:lightRig rig="threePt" dir="t"/>
              </a:scene3d>
              <a:sp3d prstMaterial="metal">
                <a:bevelT/>
                <a:bevelB/>
              </a:sp3d>
            </c:spPr>
          </c:dPt>
          <c:dPt>
            <c:idx val="1"/>
            <c:bubble3D val="0"/>
            <c:spPr>
              <a:solidFill>
                <a:srgbClr val="FFFF00"/>
              </a:solidFill>
              <a:scene3d>
                <a:camera prst="orthographicFront"/>
                <a:lightRig rig="threePt" dir="t"/>
              </a:scene3d>
              <a:sp3d prstMaterial="metal">
                <a:bevelT/>
              </a:sp3d>
            </c:spPr>
          </c:dPt>
          <c:dPt>
            <c:idx val="2"/>
            <c:bubble3D val="0"/>
            <c:spPr>
              <a:solidFill>
                <a:srgbClr val="00B050"/>
              </a:solidFill>
              <a:scene3d>
                <a:camera prst="orthographicFront"/>
                <a:lightRig rig="threePt" dir="t"/>
              </a:scene3d>
              <a:sp3d prstMaterial="metal">
                <a:bevelT/>
                <a:bevelB/>
              </a:sp3d>
            </c:spPr>
          </c:dPt>
          <c:dPt>
            <c:idx val="3"/>
            <c:bubble3D val="0"/>
            <c:spPr>
              <a:noFill/>
            </c:spPr>
          </c:dPt>
          <c:val>
            <c:numRef>
              <c:f>SIG!$P$3:$P$6</c:f>
              <c:numCache>
                <c:formatCode>0%</c:formatCode>
                <c:ptCount val="4"/>
                <c:pt idx="0">
                  <c:v>0.75</c:v>
                </c:pt>
                <c:pt idx="1">
                  <c:v>0.15</c:v>
                </c:pt>
                <c:pt idx="2">
                  <c:v>0.1</c:v>
                </c:pt>
                <c:pt idx="3">
                  <c:v>1</c:v>
                </c:pt>
              </c:numCache>
            </c:numRef>
          </c:val>
        </c:ser>
        <c:dLbls>
          <c:showLegendKey val="0"/>
          <c:showVal val="0"/>
          <c:showCatName val="0"/>
          <c:showSerName val="0"/>
          <c:showPercent val="0"/>
          <c:showBubbleSize val="0"/>
          <c:showLeaderLines val="1"/>
        </c:dLbls>
        <c:firstSliceAng val="270"/>
        <c:holeSize val="50"/>
      </c:doughnutChart>
      <c:scatterChart>
        <c:scatterStyle val="smoothMarker"/>
        <c:varyColors val="0"/>
        <c:ser>
          <c:idx val="1"/>
          <c:order val="1"/>
          <c:tx>
            <c:strRef>
              <c:f>SIG!$P$8</c:f>
              <c:strCache>
                <c:ptCount val="1"/>
                <c:pt idx="0">
                  <c:v>Puntos </c:v>
                </c:pt>
              </c:strCache>
            </c:strRef>
          </c:tx>
          <c:spPr>
            <a:ln cap="sq">
              <a:solidFill>
                <a:sysClr val="windowText" lastClr="000000"/>
              </a:solidFill>
              <a:prstDash val="solid"/>
              <a:bevel/>
              <a:headEnd type="diamond" w="lg" len="lg"/>
              <a:tailEnd type="stealth" w="lg" len="lg"/>
            </a:ln>
          </c:spPr>
          <c:marker>
            <c:symbol val="none"/>
          </c:marker>
          <c:xVal>
            <c:numRef>
              <c:f>SIG!$U$42:$U$43</c:f>
              <c:numCache>
                <c:formatCode>General</c:formatCode>
                <c:ptCount val="1"/>
                <c:pt idx="0">
                  <c:v>1</c:v>
                </c:pt>
              </c:numCache>
            </c:numRef>
          </c:xVal>
          <c:yVal>
            <c:numRef>
              <c:f>SIG!$V$42:$V$43</c:f>
              <c:numCache>
                <c:formatCode>General</c:formatCode>
                <c:ptCount val="1"/>
                <c:pt idx="0">
                  <c:v>1.22514845490862E-16</c:v>
                </c:pt>
              </c:numCache>
            </c:numRef>
          </c:yVal>
          <c:smooth val="1"/>
        </c:ser>
        <c:dLbls>
          <c:showLegendKey val="0"/>
          <c:showVal val="0"/>
          <c:showCatName val="0"/>
          <c:showSerName val="0"/>
          <c:showPercent val="0"/>
          <c:showBubbleSize val="0"/>
        </c:dLbls>
        <c:axId val="-95475328"/>
        <c:axId val="-95468256"/>
      </c:scatterChart>
      <c:valAx>
        <c:axId val="-95468256"/>
        <c:scaling>
          <c:orientation val="minMax"/>
          <c:max val="1"/>
          <c:min val="-1"/>
        </c:scaling>
        <c:delete val="1"/>
        <c:axPos val="l"/>
        <c:numFmt formatCode="General" sourceLinked="1"/>
        <c:majorTickMark val="out"/>
        <c:minorTickMark val="none"/>
        <c:tickLblPos val="nextTo"/>
        <c:crossAx val="-95475328"/>
        <c:crossesAt val="0"/>
        <c:crossBetween val="midCat"/>
      </c:valAx>
      <c:valAx>
        <c:axId val="-95475328"/>
        <c:scaling>
          <c:orientation val="minMax"/>
          <c:max val="1"/>
          <c:min val="-1"/>
        </c:scaling>
        <c:delete val="1"/>
        <c:axPos val="b"/>
        <c:numFmt formatCode="General" sourceLinked="1"/>
        <c:majorTickMark val="out"/>
        <c:minorTickMark val="none"/>
        <c:tickLblPos val="nextTo"/>
        <c:crossAx val="-95468256"/>
        <c:crossesAt val="0"/>
        <c:crossBetween val="midCat"/>
      </c:valAx>
      <c:spPr>
        <a:noFill/>
      </c:spPr>
    </c:plotArea>
    <c:plotVisOnly val="1"/>
    <c:dispBlanksAs val="gap"/>
    <c:showDLblsOverMax val="0"/>
  </c:chart>
  <c:spPr>
    <a:noFill/>
    <a:ln w="9525">
      <a:noFill/>
    </a:ln>
  </c:spPr>
  <c:printSettings>
    <c:headerFooter/>
    <c:pageMargins b="0.75" l="0.7" r="0.7" t="0.75" header="0.3" footer="0.3"/>
    <c:pageSetup/>
  </c:printSettings>
</c:chartSpace>
</file>

<file path=xl/diagrams/_rels/data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INTRODUCCI&#211;N SIG'!A1"/></Relationships>
</file>

<file path=xl/diagrams/colors1.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7DCB-5CB6-4F23-9568-F25D303BE174}" type="doc">
      <dgm:prSet loTypeId="urn:microsoft.com/office/officeart/2005/8/layout/hList7" loCatId="list" qsTypeId="urn:microsoft.com/office/officeart/2005/8/quickstyle/simple1" qsCatId="simple" csTypeId="urn:microsoft.com/office/officeart/2005/8/colors/colorful4" csCatId="colorful" phldr="1"/>
      <dgm:spPr>
        <a:scene3d>
          <a:camera prst="orthographicFront">
            <a:rot lat="0" lon="0" rev="0"/>
          </a:camera>
          <a:lightRig rig="glow" dir="t">
            <a:rot lat="0" lon="0" rev="4800000"/>
          </a:lightRig>
        </a:scene3d>
      </dgm:spPr>
    </dgm:pt>
    <dgm:pt modelId="{8428096B-0F13-4083-A822-A61562318080}">
      <dgm:prSet phldrT="[Texto]" custT="1"/>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t>
        <a:bodyPr/>
        <a:lstStyle/>
        <a:p>
          <a:r>
            <a:rPr lang="es-CO" sz="2400">
              <a:latin typeface="Britannic Bold" panose="020B0903060703020204" pitchFamily="34" charset="0"/>
            </a:rPr>
            <a:t>S</a:t>
          </a:r>
          <a:r>
            <a:rPr lang="es-CO" sz="1600">
              <a:latin typeface="Britannic Bold" panose="020B0903060703020204" pitchFamily="34" charset="0"/>
            </a:rPr>
            <a:t>istema </a:t>
          </a:r>
          <a:r>
            <a:rPr lang="es-CO" sz="2400">
              <a:latin typeface="Britannic Bold" panose="020B0903060703020204" pitchFamily="34" charset="0"/>
            </a:rPr>
            <a:t>I</a:t>
          </a:r>
          <a:r>
            <a:rPr lang="es-CO" sz="1600">
              <a:latin typeface="Britannic Bold" panose="020B0903060703020204" pitchFamily="34" charset="0"/>
            </a:rPr>
            <a:t>ntegrado de </a:t>
          </a:r>
          <a:r>
            <a:rPr lang="es-CO" sz="2400">
              <a:latin typeface="Britannic Bold" panose="020B0903060703020204" pitchFamily="34" charset="0"/>
            </a:rPr>
            <a:t>G</a:t>
          </a:r>
          <a:r>
            <a:rPr lang="es-CO" sz="1600">
              <a:latin typeface="Britannic Bold" panose="020B0903060703020204" pitchFamily="34" charset="0"/>
            </a:rPr>
            <a:t>estión</a:t>
          </a:r>
        </a:p>
      </dgm:t>
      <dgm:extLst>
        <a:ext uri="{E40237B7-FDA0-4F09-8148-C483321AD2D9}">
          <dgm14:cNvPr xmlns:dgm14="http://schemas.microsoft.com/office/drawing/2010/diagram" id="0" name="">
            <a:hlinkClick xmlns:r="http://schemas.openxmlformats.org/officeDocument/2006/relationships" r:id="rId1"/>
          </dgm14:cNvPr>
        </a:ext>
      </dgm:extLst>
    </dgm:pt>
    <dgm:pt modelId="{0FC6BC40-C076-4C2D-B4F4-9B1B2DBC4CBC}" type="parTrans" cxnId="{E6F8D6E2-771A-47DE-A0D4-AD8F34F3FF2A}">
      <dgm:prSet/>
      <dgm:spPr/>
      <dgm:t>
        <a:bodyPr/>
        <a:lstStyle/>
        <a:p>
          <a:endParaRPr lang="es-CO"/>
        </a:p>
      </dgm:t>
    </dgm:pt>
    <dgm:pt modelId="{B87EE0FE-3843-4447-B4FE-FE202BD3CDA2}" type="sibTrans" cxnId="{E6F8D6E2-771A-47DE-A0D4-AD8F34F3FF2A}">
      <dgm:prSet/>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t>
        <a:bodyPr/>
        <a:lstStyle/>
        <a:p>
          <a:endParaRPr lang="es-CO"/>
        </a:p>
      </dgm:t>
    </dgm:pt>
    <dgm:pt modelId="{BF5DB49B-BB65-4076-8BB4-22D3E6BA4432}" type="pres">
      <dgm:prSet presAssocID="{EB317DCB-5CB6-4F23-9568-F25D303BE174}" presName="Name0" presStyleCnt="0">
        <dgm:presLayoutVars>
          <dgm:dir/>
          <dgm:resizeHandles val="exact"/>
        </dgm:presLayoutVars>
      </dgm:prSet>
      <dgm:spPr/>
    </dgm:pt>
    <dgm:pt modelId="{910F7DE4-1558-40E0-B9B5-6F2DAA56EFCF}" type="pres">
      <dgm:prSet presAssocID="{EB317DCB-5CB6-4F23-9568-F25D303BE174}" presName="fgShape" presStyleLbl="fgShp" presStyleIdx="0" presStyleCnt="1"/>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pt>
    <dgm:pt modelId="{98475442-BA6C-464D-B987-DCE1717B5F6A}" type="pres">
      <dgm:prSet presAssocID="{EB317DCB-5CB6-4F23-9568-F25D303BE174}" presName="linComp" presStyleCnt="0"/>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pt>
    <dgm:pt modelId="{1778F3F6-E9AE-49C4-AD16-6E22E707D29E}" type="pres">
      <dgm:prSet presAssocID="{8428096B-0F13-4083-A822-A61562318080}" presName="compNode" presStyleCnt="0"/>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pt>
    <dgm:pt modelId="{97A7F3E1-AF91-4A0C-8196-7973E05CA58E}" type="pres">
      <dgm:prSet presAssocID="{8428096B-0F13-4083-A822-A61562318080}" presName="bkgdShape" presStyleLbl="node1" presStyleIdx="0" presStyleCnt="1"/>
      <dgm:spPr/>
      <dgm:t>
        <a:bodyPr/>
        <a:lstStyle/>
        <a:p>
          <a:endParaRPr lang="es-CO"/>
        </a:p>
      </dgm:t>
    </dgm:pt>
    <dgm:pt modelId="{854D0BF9-CDC8-4BF6-A090-DBD6FAF7B98A}" type="pres">
      <dgm:prSet presAssocID="{8428096B-0F13-4083-A822-A61562318080}" presName="nodeTx" presStyleLbl="node1" presStyleIdx="0" presStyleCnt="1">
        <dgm:presLayoutVars>
          <dgm:bulletEnabled val="1"/>
        </dgm:presLayoutVars>
      </dgm:prSet>
      <dgm:spPr/>
      <dgm:t>
        <a:bodyPr/>
        <a:lstStyle/>
        <a:p>
          <a:endParaRPr lang="es-CO"/>
        </a:p>
      </dgm:t>
    </dgm:pt>
    <dgm:pt modelId="{1F177D22-D04C-42F4-9462-EC5266248835}" type="pres">
      <dgm:prSet presAssocID="{8428096B-0F13-4083-A822-A61562318080}" presName="invisiNode" presStyleLbl="node1" presStyleIdx="0" presStyleCnt="1"/>
      <dgm:spPr>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pt>
    <dgm:pt modelId="{F389A85F-3D6F-4766-88C3-6F1532C58758}" type="pres">
      <dgm:prSet presAssocID="{8428096B-0F13-4083-A822-A61562318080}" presName="imagNode" presStyleLbl="fgImgPlace1" presStyleIdx="0" presStyleCnt="1"/>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l="-20000" r="-20000"/>
          </a:stretch>
        </a:blip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6FC299FC-82CE-408D-9092-A40358B81C48}" type="presOf" srcId="{8428096B-0F13-4083-A822-A61562318080}" destId="{854D0BF9-CDC8-4BF6-A090-DBD6FAF7B98A}" srcOrd="1" destOrd="0" presId="urn:microsoft.com/office/officeart/2005/8/layout/hList7"/>
    <dgm:cxn modelId="{E6F8D6E2-771A-47DE-A0D4-AD8F34F3FF2A}" srcId="{EB317DCB-5CB6-4F23-9568-F25D303BE174}" destId="{8428096B-0F13-4083-A822-A61562318080}" srcOrd="0" destOrd="0" parTransId="{0FC6BC40-C076-4C2D-B4F4-9B1B2DBC4CBC}" sibTransId="{B87EE0FE-3843-4447-B4FE-FE202BD3CDA2}"/>
    <dgm:cxn modelId="{A3B98583-0739-4383-8882-ACFB2816A604}" type="presOf" srcId="{EB317DCB-5CB6-4F23-9568-F25D303BE174}" destId="{BF5DB49B-BB65-4076-8BB4-22D3E6BA4432}" srcOrd="0" destOrd="0" presId="urn:microsoft.com/office/officeart/2005/8/layout/hList7"/>
    <dgm:cxn modelId="{66130744-04B3-4066-8B7B-B8EB53146116}" type="presOf" srcId="{8428096B-0F13-4083-A822-A61562318080}" destId="{97A7F3E1-AF91-4A0C-8196-7973E05CA58E}" srcOrd="0" destOrd="0" presId="urn:microsoft.com/office/officeart/2005/8/layout/hList7"/>
    <dgm:cxn modelId="{7D1FD8EA-72CF-4EF1-AD76-7D9F233FA1FD}" type="presParOf" srcId="{BF5DB49B-BB65-4076-8BB4-22D3E6BA4432}" destId="{910F7DE4-1558-40E0-B9B5-6F2DAA56EFCF}" srcOrd="0" destOrd="0" presId="urn:microsoft.com/office/officeart/2005/8/layout/hList7"/>
    <dgm:cxn modelId="{B1FB18A5-820F-4C6B-91FC-CE86C38418BE}" type="presParOf" srcId="{BF5DB49B-BB65-4076-8BB4-22D3E6BA4432}" destId="{98475442-BA6C-464D-B987-DCE1717B5F6A}" srcOrd="1" destOrd="0" presId="urn:microsoft.com/office/officeart/2005/8/layout/hList7"/>
    <dgm:cxn modelId="{B58999B8-8587-48EE-AA79-B4B8031E5280}" type="presParOf" srcId="{98475442-BA6C-464D-B987-DCE1717B5F6A}" destId="{1778F3F6-E9AE-49C4-AD16-6E22E707D29E}" srcOrd="0" destOrd="0" presId="urn:microsoft.com/office/officeart/2005/8/layout/hList7"/>
    <dgm:cxn modelId="{35B6F63F-5C86-43A9-90F9-486BF5FC2E67}" type="presParOf" srcId="{1778F3F6-E9AE-49C4-AD16-6E22E707D29E}" destId="{97A7F3E1-AF91-4A0C-8196-7973E05CA58E}" srcOrd="0" destOrd="0" presId="urn:microsoft.com/office/officeart/2005/8/layout/hList7"/>
    <dgm:cxn modelId="{46CA2BE6-2D50-4BD9-9CD2-EE9DB0284DBE}" type="presParOf" srcId="{1778F3F6-E9AE-49C4-AD16-6E22E707D29E}" destId="{854D0BF9-CDC8-4BF6-A090-DBD6FAF7B98A}" srcOrd="1" destOrd="0" presId="urn:microsoft.com/office/officeart/2005/8/layout/hList7"/>
    <dgm:cxn modelId="{8329BA88-8692-4E49-8727-3BEBB8A0D82B}" type="presParOf" srcId="{1778F3F6-E9AE-49C4-AD16-6E22E707D29E}" destId="{1F177D22-D04C-42F4-9462-EC5266248835}" srcOrd="2" destOrd="0" presId="urn:microsoft.com/office/officeart/2005/8/layout/hList7"/>
    <dgm:cxn modelId="{DABDF4D4-86E3-48AF-B9CC-3E25E6EB66BB}" type="presParOf" srcId="{1778F3F6-E9AE-49C4-AD16-6E22E707D29E}" destId="{F389A85F-3D6F-4766-88C3-6F1532C58758}" srcOrd="3" destOrd="0" presId="urn:microsoft.com/office/officeart/2005/8/layout/hList7"/>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List7">
  <dgm:title val=""/>
  <dgm:desc val=""/>
  <dgm:catLst>
    <dgm:cat type="list" pri="12000"/>
    <dgm:cat type="process" pri="20000"/>
    <dgm:cat type="relationship" pri="14000"/>
    <dgm:cat type="convert" pri="8000"/>
    <dgm:cat type="picture" pri="25000"/>
    <dgm:cat type="pictureconvert"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alg type="composite"/>
    <dgm:shape xmlns:r="http://schemas.openxmlformats.org/officeDocument/2006/relationships" r:blip="">
      <dgm:adjLst/>
    </dgm:shape>
    <dgm:presOf/>
    <dgm:constrLst>
      <dgm:constr type="w" for="ch" forName="fgShape" refType="w" fact="0.92"/>
      <dgm:constr type="h" for="ch" forName="fgShape" refType="h" fact="0.15"/>
      <dgm:constr type="b" for="ch" forName="fgShape" refType="h" fact="0.95"/>
      <dgm:constr type="ctrX" for="ch" forName="fgShape" refType="w" fact="0.5"/>
      <dgm:constr type="w" for="ch" forName="linComp" refType="w"/>
      <dgm:constr type="h" for="ch" forName="linComp" refType="h"/>
      <dgm:constr type="ctrX" for="ch" forName="linComp" refType="w" fact="0.5"/>
    </dgm:constrLst>
    <dgm:ruleLst/>
    <dgm:layoutNode name="fgShape" styleLbl="fgShp">
      <dgm:alg type="sp"/>
      <dgm:shape xmlns:r="http://schemas.openxmlformats.org/officeDocument/2006/relationships" type="leftRightArrow" r:blip="" zOrderOff="99999">
        <dgm:adjLst/>
      </dgm:shape>
      <dgm:presOf/>
      <dgm:constrLst/>
      <dgm:ruleLst/>
    </dgm:layoutNode>
    <dgm:layoutNode name="linComp">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Node" refType="w"/>
        <dgm:constr type="h" for="ch" forName="compNode" refType="h"/>
        <dgm:constr type="w" for="ch" ptType="sibTrans" refType="w" refFor="ch" refForName="compNode" fact="0.03"/>
        <dgm:constr type="primFontSz" for="des" ptType="node" op="equ" val="65"/>
      </dgm:constrLst>
      <dgm:ruleLst/>
      <dgm:forEach name="nodesForEach" axis="ch" ptType="node">
        <dgm:layoutNode name="compNode">
          <dgm:alg type="composite"/>
          <dgm:shape xmlns:r="http://schemas.openxmlformats.org/officeDocument/2006/relationships" r:blip="">
            <dgm:adjLst/>
          </dgm:shape>
          <dgm:presOf/>
          <dgm:constrLst>
            <dgm:constr type="w" for="ch" forName="bkgdShape" refType="w"/>
            <dgm:constr type="h" for="ch" forName="bkgdShape" refType="h"/>
            <dgm:constr type="w" for="ch" forName="nodeTx" refType="w"/>
            <dgm:constr type="h" for="ch" forName="nodeTx" refType="h" fact="0.4"/>
            <dgm:constr type="b" for="ch" forName="nodeTx" refType="h" fact="0.8"/>
            <dgm:constr type="w" for="ch" forName="invisiNode" refType="w" fact="0.01"/>
            <dgm:constr type="h" for="ch" forName="invisiNode" refType="h" fact="0.06"/>
            <dgm:constr type="t" for="ch" forName="invisiNode"/>
            <dgm:constr type="ctrX" for="ch" forName="invisiNode" refType="w" fact="0.5"/>
            <dgm:constr type="h" for="ch" forName="imagNode" refType="h" fact="0.333"/>
            <dgm:constr type="w" for="ch" forName="imagNode" refType="h" refFor="ch" refForName="imagNode"/>
            <dgm:constr type="ctrX" for="ch" forName="imagNode" refType="w" fact="0.5"/>
            <dgm:constr type="t" for="ch" forName="imagNode" refType="h" fact="0.06"/>
            <dgm:constr type="w" for="ch" forName="imagNode" refType="w" op="lte" fact="0.94"/>
          </dgm:constrLst>
          <dgm:ruleLst/>
          <dgm:layoutNode name="bkgdShape">
            <dgm:alg type="sp"/>
            <dgm:shape xmlns:r="http://schemas.openxmlformats.org/officeDocument/2006/relationships" type="roundRect" r:blip="">
              <dgm:adjLst>
                <dgm:adj idx="1" val="0.1"/>
              </dgm:adjLst>
            </dgm:shape>
            <dgm:presOf axis="desOrSelf" ptType="node"/>
            <dgm:constrLst/>
            <dgm:ruleLst/>
          </dgm:layoutNode>
          <dgm:layoutNode name="nodeTx">
            <dgm:varLst>
              <dgm:bulletEnabled val="1"/>
            </dgm:varLst>
            <dgm:alg type="tx">
              <dgm:param type="txAnchorVert" val="mid"/>
              <dgm:param type="txAnchorHorzCh" val="ctr"/>
              <dgm:param type="stBulletLvl" val="2"/>
            </dgm:alg>
            <dgm:shape xmlns:r="http://schemas.openxmlformats.org/officeDocument/2006/relationships" type="rect" r:blip="" hideGeom="1">
              <dgm:adjLst/>
            </dgm:shape>
            <dgm:presOf axis="desOrSelf" ptType="node"/>
            <dgm:constrLst/>
            <dgm:ruleLst>
              <dgm:rule type="primFontSz" val="5" fact="NaN" max="NaN"/>
            </dgm:ruleLst>
          </dgm:layoutNode>
          <dgm:layoutNode name="invisiNode">
            <dgm:alg type="sp"/>
            <dgm:shape xmlns:r="http://schemas.openxmlformats.org/officeDocument/2006/relationships" type="roundRect" r:blip="" hideGeom="1">
              <dgm:adjLst>
                <dgm:adj idx="1" val="0.1"/>
              </dgm:adjLst>
            </dgm:shape>
            <dgm:presOf/>
            <dgm:constrLst/>
            <dgm:ruleLst/>
          </dgm:layoutNode>
          <dgm:layoutNode name="imagNode" styleLbl="fgImgPlace1">
            <dgm:alg type="sp"/>
            <dgm:shape xmlns:r="http://schemas.openxmlformats.org/officeDocument/2006/relationships" type="ellipse" r:blip="" blipPhldr="1">
              <dgm:adjLst/>
            </dgm:shape>
            <dgm:presOf/>
            <dgm:constrLst/>
            <dgm:ruleLst/>
          </dgm:layoutNode>
        </dgm:layoutNode>
        <dgm:forEach name="sibTransForEach"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10.xml.rels><?xml version="1.0" encoding="UTF-8" standalone="yes"?>
<Relationships xmlns="http://schemas.openxmlformats.org/package/2006/relationships"><Relationship Id="rId8" Type="http://schemas.openxmlformats.org/officeDocument/2006/relationships/hyperlink" Target="http://intranet.minjusticia.gov.co/Portals/0/SIG/Indicadores_de_Proceso/Direccionamiento/2014/Tr%C3%A1mites%20de%20modificaci%C3%B3n%20al%20presupuesto%20realizadas%20cuarto%20trimestre.xlsx" TargetMode="External"/><Relationship Id="rId13" Type="http://schemas.openxmlformats.org/officeDocument/2006/relationships/hyperlink" Target="http://intranet.minjusticia.gov.co/Portals/0/SIG/Indicadores_de_Proceso/Informaci%C3%B3n/2014/Calidad%20de%20la%20informaci%C3%B3n%20provista.xlsx" TargetMode="External"/><Relationship Id="rId3" Type="http://schemas.openxmlformats.org/officeDocument/2006/relationships/image" Target="../media/image4.png"/><Relationship Id="rId7" Type="http://schemas.openxmlformats.org/officeDocument/2006/relationships/chart" Target="../charts/chart60.xml"/><Relationship Id="rId12" Type="http://schemas.openxmlformats.org/officeDocument/2006/relationships/hyperlink" Target="http://intranet.minjusticia.gov.co/Portals/0/SIG/Indicadores_de_Proceso/Informaci%C3%B3n/2014/Oportunidad%20en%20la%20respuesta%20a%20los%20requerimientos%20de%20informaci%C3%B3n.xlsx" TargetMode="External"/><Relationship Id="rId2" Type="http://schemas.openxmlformats.org/officeDocument/2006/relationships/hyperlink" Target="#'objetivos estrat&#233;gicos'!A1"/><Relationship Id="rId1" Type="http://schemas.openxmlformats.org/officeDocument/2006/relationships/hyperlink" Target="#'INTRODUCCI&#211;N SIG'!A1"/><Relationship Id="rId6" Type="http://schemas.openxmlformats.org/officeDocument/2006/relationships/chart" Target="../charts/chart59.xml"/><Relationship Id="rId11" Type="http://schemas.openxmlformats.org/officeDocument/2006/relationships/hyperlink" Target="http://intranet.minjusticia.gov.co/Portals/0/SIG/Indicadores_de_Proceso/Direccionamiento/2014/Seguimiento%20a%20la%20gesti%C3%B3n%20del%20Plan%20de%20Acci%C3%B3n%20-%20diciembre%202014.xlsx" TargetMode="External"/><Relationship Id="rId5" Type="http://schemas.openxmlformats.org/officeDocument/2006/relationships/chart" Target="../charts/chart58.xml"/><Relationship Id="rId15" Type="http://schemas.openxmlformats.org/officeDocument/2006/relationships/hyperlink" Target="http://intranet.minjusticia.gov.co/Portals/0/SIG/Indicadores_de_Proceso/Informaci%C3%B3n/2014/Impacto%20en%20la%20noticias%20que%20genera%20el%20ministerio%20-%20Grupo%20de%20Comunicaciones.xlsx" TargetMode="External"/><Relationship Id="rId10" Type="http://schemas.openxmlformats.org/officeDocument/2006/relationships/hyperlink" Target="http://intranet.minjusticia.gov.co/Portals/0/SIG/Indicadores_de_Proceso/Direccionamiento/2014/Seguimiento%20a%20los%20resultados%20del%20Plan%20de%20Acci%C3%B3n%20-%20diciembre%202014.xlsx" TargetMode="External"/><Relationship Id="rId4" Type="http://schemas.openxmlformats.org/officeDocument/2006/relationships/chart" Target="../charts/chart57.xml"/><Relationship Id="rId9" Type="http://schemas.openxmlformats.org/officeDocument/2006/relationships/hyperlink" Target="http://intranet.minjusticia.gov.co/Portals/0/SIG/Indicadores_de_Proceso/Direccionamiento/2014/Solicitudes%20de%20registros%20o%20actualizaci&#243;n%20de%20proyectos%20de%20inversi&#243;n%20tramitadas%20en%20el%20m&#243;dulo%20Banco%20de%20Programas%20y" TargetMode="External"/><Relationship Id="rId14" Type="http://schemas.openxmlformats.org/officeDocument/2006/relationships/hyperlink" Target="http://intranet.minjusticia.gov.co/Portals/0/SIG/Indicadores_de_Proceso/Informaci%C3%B3n/2014/Accesibilidad%20de%20la%20informacion.xlsx" TargetMode="External"/></Relationships>
</file>

<file path=xl/drawings/_rels/drawing11.xml.rels><?xml version="1.0" encoding="UTF-8" standalone="yes"?>
<Relationships xmlns="http://schemas.openxmlformats.org/package/2006/relationships"><Relationship Id="rId8" Type="http://schemas.openxmlformats.org/officeDocument/2006/relationships/hyperlink" Target="http://intranet.minjusticia.gov.co/Portals/0/SIG/Indicadores_de_Proceso/Aplicaci%C3%B3n/Internacionales/2014/Entregas%20efectivas%20en%20extradicion.xlsx" TargetMode="External"/><Relationship Id="rId13" Type="http://schemas.openxmlformats.org/officeDocument/2006/relationships/hyperlink" Target="http://intranet.minjusticia.gov.co/Portals/0/SIG/Indicadores_de_Proceso/Aplicaci%C3%B3n/Acceso/2014/Casas%20de%20justicia%20en%20operaci%C3%B3n.xlsx" TargetMode="External"/><Relationship Id="rId18" Type="http://schemas.openxmlformats.org/officeDocument/2006/relationships/hyperlink" Target="http://intranet.minjusticia.gov.co/Portals/0/SIG/Indicadores_de_Proceso/Aplicaci%C3%B3n/Estrategia/2014/Generaci%C3%B3n%20de%20Conocimiento%20sobre%20Drogas%20-%20Cuarto%20Trimestre%202014.xlsx" TargetMode="External"/><Relationship Id="rId3" Type="http://schemas.openxmlformats.org/officeDocument/2006/relationships/chart" Target="../charts/chart63.xml"/><Relationship Id="rId21" Type="http://schemas.openxmlformats.org/officeDocument/2006/relationships/hyperlink" Target="http://intranet.minjusticia.gov.co/Portals/0/SIG/Indicadores_de_Proceso/Aplicaci%C3%B3n/Estrategia/2014/Proceso%20de%20Legalizaci%C3%B3n%20y%20Titulaci%C3%B3n%20de%20Tierras%20-%20CuartoTrimestre%202015.xlsx" TargetMode="External"/><Relationship Id="rId7" Type="http://schemas.openxmlformats.org/officeDocument/2006/relationships/hyperlink" Target="http://intranet.minjusticia.gov.co/LinkClick.aspx?fileticket=OylbHwrMmmM%3d&amp;portalid=0" TargetMode="External"/><Relationship Id="rId12" Type="http://schemas.openxmlformats.org/officeDocument/2006/relationships/hyperlink" Target="http://intranet.minjusticia.gov.co/Portals/0/SIG/Indicadores_de_Proceso/Aplicaci%C3%B3n/Acceso/2014/Eficiencia%20en%20la%20respuesta%20a%20las%20solicitudes%20de%20autorizaci%C3%B3n.xlsx" TargetMode="External"/><Relationship Id="rId17" Type="http://schemas.openxmlformats.org/officeDocument/2006/relationships/hyperlink" Target="http://intranet.minjusticia.gov.co/Portals/0/SIG/Indicadores_de_Proceso/Aplicaci%C3%B3n/Estrategia/2014/Consejo%20Seccional%20Estupefacientes,%20Comite%20Dptal%20de%20Drogas%20y%20Capacitaciones%20-%20Cuarto%20Trimestre%202014.xlsx" TargetMode="External"/><Relationship Id="rId2" Type="http://schemas.openxmlformats.org/officeDocument/2006/relationships/chart" Target="../charts/chart62.xml"/><Relationship Id="rId16" Type="http://schemas.openxmlformats.org/officeDocument/2006/relationships/hyperlink" Target="http://intranet.minjusticia.gov.co/Portals/0/SIG/Indicadores_de_Proceso/Aplicaci%C3%B3n/Estrategia/2014/Sistema%20de%20informaci%C3%B3n%20del%20Observatorio%20de%20Drogas%20de%20Colombia%20%E2%80%93OD-%20ODC%20-%20Cuarto%20Trimestre%202014.xlsx" TargetMode="External"/><Relationship Id="rId20" Type="http://schemas.openxmlformats.org/officeDocument/2006/relationships/hyperlink" Target="http://intranet.minjusticia.gov.co/Portals/0/SIG/Indicadores_de_Proceso/Aplicaci%C3%B3n/Estrategia/2014/Entes%20Territoriales%20Asesorados%20y%20Acompa%C3%B1ados%20-%20Cuarto%20Trimestre%202014.xlsx" TargetMode="External"/><Relationship Id="rId1" Type="http://schemas.openxmlformats.org/officeDocument/2006/relationships/chart" Target="../charts/chart61.xml"/><Relationship Id="rId6" Type="http://schemas.openxmlformats.org/officeDocument/2006/relationships/chart" Target="../charts/chart64.xml"/><Relationship Id="rId11" Type="http://schemas.openxmlformats.org/officeDocument/2006/relationships/hyperlink" Target="http://intranet.minjusticia.gov.co/Portals/0/SIG/Indicadores_de_Proceso/Aplicaci%C3%B3n/Acceso/2014/Centros%20de%20convivencia%20ciudadana%20en%20operaci%C3%B3n.xlsx" TargetMode="External"/><Relationship Id="rId5" Type="http://schemas.openxmlformats.org/officeDocument/2006/relationships/hyperlink" Target="#'objetivos estrat&#233;gicos'!A1"/><Relationship Id="rId15" Type="http://schemas.openxmlformats.org/officeDocument/2006/relationships/hyperlink" Target="http://intranet.minjusticia.gov.co/Portals/0/SIG/Indicadores_de_Proceso/Aplicaci%C3%B3n/Acceso/2014/Atenci%C3%B3n%20de%20solicitudes%20de%20otorgamiento.xlsx" TargetMode="External"/><Relationship Id="rId10" Type="http://schemas.openxmlformats.org/officeDocument/2006/relationships/hyperlink" Target="http://intranet.minjusticia.gov.co/Portals/0/SIG/Indicadores_de_Proceso/Aplicaci%C3%B3n/Acceso/2014/Atenci%C3%B3n%20de%20solicitudes%20de%20autorizaci%C3%B3n.xlsx" TargetMode="External"/><Relationship Id="rId19" Type="http://schemas.openxmlformats.org/officeDocument/2006/relationships/hyperlink" Target="http://intranet.minjusticia.gov.co/Portals/0/SIG/Indicadores_de_Proceso/Aplicaci%C3%B3n/Estrategia/2014/Proyectos%20de%20Desarrollo%20Alternativo%20-%20Cuarto%20Trimestre%202014.xlsx" TargetMode="External"/><Relationship Id="rId4" Type="http://schemas.openxmlformats.org/officeDocument/2006/relationships/hyperlink" Target="#SIG!A1"/><Relationship Id="rId9" Type="http://schemas.openxmlformats.org/officeDocument/2006/relationships/hyperlink" Target="http://intranet.minjusticia.gov.co/Portals/0/SIG/Indicadores_de_Proceso/Aplicaci%C3%B3n/Internacionales/2014/Requerimientos%20en%20materia%20de%20cooperaci%C3%B3n%20judicial%20de%20autoridades%20Nacionales%20y%20Extranjeras.xlsx" TargetMode="External"/><Relationship Id="rId14" Type="http://schemas.openxmlformats.org/officeDocument/2006/relationships/hyperlink" Target="http://intranet.minjusticia.gov.co/Portals/0/SIG/Indicadores_de_Proceso/Aplicaci%C3%B3n/Acceso/2014/N%C3%BAmero%20de%20municipios%20con%20procesos%20de%20fortalecimiento.xlsx" TargetMode="External"/><Relationship Id="rId22" Type="http://schemas.openxmlformats.org/officeDocument/2006/relationships/hyperlink" Target="#'SIG (6)'!A1"/></Relationships>
</file>

<file path=xl/drawings/_rels/drawing13.xml.rels><?xml version="1.0" encoding="UTF-8" standalone="yes"?>
<Relationships xmlns="http://schemas.openxmlformats.org/package/2006/relationships"><Relationship Id="rId8" Type="http://schemas.openxmlformats.org/officeDocument/2006/relationships/hyperlink" Target="http://intranet.minjusticia.gov.co/Portals/0/SIG/Indicadores_de_Proceso/Humano/Disciplinarios/2014/%C3%8Dndice%20de%20quejas%20e%20informes%20tramitados.xlsx" TargetMode="External"/><Relationship Id="rId13" Type="http://schemas.openxmlformats.org/officeDocument/2006/relationships/hyperlink" Target="http://intranet.minjusticia.gov.co/Portals/0/SIG/Indicadores_de_Proceso/Humano/Administraci%C3%B3n/2014/Liquidaci%C3%B3n%20y%20tr%C3%A1mite%20de%20n%C3%B3mina.xlsx" TargetMode="External"/><Relationship Id="rId18" Type="http://schemas.openxmlformats.org/officeDocument/2006/relationships/hyperlink" Target="http://intranet.minjusticia.gov.co/Portals/0/SIG/Indicadores_de_Proceso/Humano/Desarrollo/2014/Programa%20de%20Bienestar%20elaborado%20y%20aprobado.xlsx" TargetMode="External"/><Relationship Id="rId3" Type="http://schemas.openxmlformats.org/officeDocument/2006/relationships/chart" Target="../charts/chart67.xml"/><Relationship Id="rId21" Type="http://schemas.openxmlformats.org/officeDocument/2006/relationships/hyperlink" Target="http://intranet.minjusticia.gov.co/LinkClick.aspx?fileticket=19OJlY5Fn7E%3d&amp;portalid=0" TargetMode="External"/><Relationship Id="rId7" Type="http://schemas.openxmlformats.org/officeDocument/2006/relationships/hyperlink" Target="#'SIG (7)'!A1"/><Relationship Id="rId12" Type="http://schemas.openxmlformats.org/officeDocument/2006/relationships/hyperlink" Target="http://intranet.minjusticia.gov.co/Portals/0/SIG/Indicadores_de_Proceso/Humano/Administraci%C3%B3n/2014/Atencion%20de%20requerimientos%20Info%20Laboral.xlsx" TargetMode="External"/><Relationship Id="rId17" Type="http://schemas.openxmlformats.org/officeDocument/2006/relationships/hyperlink" Target="http://intranet.minjusticia.gov.co/Portals/0/SIG/Indicadores_de_Proceso/Humano/Administraci%C3%B3n/2014/Evaluaciones%20de%20desempe%C3%B1o%20ordinarias%20consolidadas.xlsx" TargetMode="External"/><Relationship Id="rId2" Type="http://schemas.openxmlformats.org/officeDocument/2006/relationships/chart" Target="../charts/chart66.xml"/><Relationship Id="rId16" Type="http://schemas.openxmlformats.org/officeDocument/2006/relationships/hyperlink" Target="http://intranet.minjusticia.gov.co/Portals/0/SIG/Indicadores_de_Proceso/Humano/Administraci%C3%B3n/2014/Porcentaje%20de%20solicitudes%20de%20primas%20t%C3%A9cnicas.xlsx" TargetMode="External"/><Relationship Id="rId20" Type="http://schemas.openxmlformats.org/officeDocument/2006/relationships/hyperlink" Target="http://intranet.minjusticia.gov.co/Portals/0/SIG/Indicadores_de_Proceso/Humano/Desarrollo/2014/Programa%20de%20Bienestar%20ejecutado.xlsx" TargetMode="External"/><Relationship Id="rId1" Type="http://schemas.openxmlformats.org/officeDocument/2006/relationships/chart" Target="../charts/chart65.xml"/><Relationship Id="rId6" Type="http://schemas.openxmlformats.org/officeDocument/2006/relationships/chart" Target="../charts/chart68.xml"/><Relationship Id="rId11" Type="http://schemas.openxmlformats.org/officeDocument/2006/relationships/hyperlink" Target="http://intranet.minjusticia.gov.co/Portals/0/SIG/Indicadores_de_Proceso/Humano/Disciplinarios/2014/Desarrollo%20del%20proceso%20disciplinario.xlsx" TargetMode="External"/><Relationship Id="rId5" Type="http://schemas.openxmlformats.org/officeDocument/2006/relationships/hyperlink" Target="#'objetivos estrat&#233;gicos'!A1"/><Relationship Id="rId15" Type="http://schemas.openxmlformats.org/officeDocument/2006/relationships/hyperlink" Target="http://intranet.minjusticia.gov.co/Portals/0/SIG/Indicadores_de_Proceso/Humano/Administraci%C3%B3n/2014/Comisiones%20de%20servicios%20tramitadas.xlsx" TargetMode="External"/><Relationship Id="rId23" Type="http://schemas.openxmlformats.org/officeDocument/2006/relationships/hyperlink" Target="http://intranet.minjusticia.gov.co/Portals/0/SIG/Indicadores_de_Proceso/Humano/Desarrollo/2014/Cobertura%20PIC%20ejecutado.xlsx" TargetMode="External"/><Relationship Id="rId10" Type="http://schemas.openxmlformats.org/officeDocument/2006/relationships/hyperlink" Target="http://intranet.minjusticia.gov.co/Portals/0/SIG/Indicadores_de_Proceso/Humano/Disciplinarios/2014/Cumplimiento%20del%20t%C3%A9rmino%20legal%20IP.xlsx" TargetMode="External"/><Relationship Id="rId19" Type="http://schemas.openxmlformats.org/officeDocument/2006/relationships/hyperlink" Target="http://intranet.minjusticia.gov.co/Portals/0/SIG/Indicadores_de_Proceso/Humano/Desarrollo/2014/PIC%20elaborado%20y%20aprobado.xlsx" TargetMode="External"/><Relationship Id="rId4" Type="http://schemas.openxmlformats.org/officeDocument/2006/relationships/hyperlink" Target="#SIG!A1"/><Relationship Id="rId9" Type="http://schemas.openxmlformats.org/officeDocument/2006/relationships/hyperlink" Target="http://intranet.minjusticia.gov.co/Portals/0/SIG/Indicadores_de_Proceso/Humano/Disciplinarios/2014/Cumplimiento%20del%20t%C3%A9rmino%20legal%20ID.xlsx" TargetMode="External"/><Relationship Id="rId14" Type="http://schemas.openxmlformats.org/officeDocument/2006/relationships/hyperlink" Target="http://intranet.minjusticia.gov.co/Portals/0/SIG/Indicadores_de_Proceso/Humano/Administraci%C3%B3n/2014/Tr%C3%A1mite%20Vinculaci%C3%B3n%20funcionarios.xlsx" TargetMode="External"/><Relationship Id="rId22" Type="http://schemas.openxmlformats.org/officeDocument/2006/relationships/hyperlink" Target="http://intranet.minjusticia.gov.co/Portals/0/SIG/Indicadores_de_Proceso/Humano/Desarrollo/2014/Cobertura%20Programa%20Bienestar%20ejecutado.xlsx"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SIG (7)'!A1"/><Relationship Id="rId7" Type="http://schemas.openxmlformats.org/officeDocument/2006/relationships/hyperlink" Target="#'objetivos estrat&#233;gicos'!A1"/><Relationship Id="rId2" Type="http://schemas.openxmlformats.org/officeDocument/2006/relationships/hyperlink" Target="#'SIG (6)'!A1"/><Relationship Id="rId1" Type="http://schemas.openxmlformats.org/officeDocument/2006/relationships/hyperlink" Target="#'SIG (8)'!A1"/><Relationship Id="rId6"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hyperlink" Target="#'SIG (5)'!A1"/></Relationships>
</file>

<file path=xl/drawings/_rels/drawing3.xml.rels><?xml version="1.0" encoding="UTF-8" standalone="yes"?>
<Relationships xmlns="http://schemas.openxmlformats.org/package/2006/relationships"><Relationship Id="rId13" Type="http://schemas.openxmlformats.org/officeDocument/2006/relationships/chart" Target="../charts/chart11.xml"/><Relationship Id="rId18" Type="http://schemas.openxmlformats.org/officeDocument/2006/relationships/chart" Target="../charts/chart16.xml"/><Relationship Id="rId26" Type="http://schemas.openxmlformats.org/officeDocument/2006/relationships/hyperlink" Target="Gesti&#243;n%20Jur&#237;dica/Actuaciones%20Administrativas/Consultas%20tramitadas.xls" TargetMode="External"/><Relationship Id="rId3" Type="http://schemas.openxmlformats.org/officeDocument/2006/relationships/chart" Target="../charts/chart3.xml"/><Relationship Id="rId21" Type="http://schemas.openxmlformats.org/officeDocument/2006/relationships/chart" Target="../charts/chart19.xml"/><Relationship Id="rId34" Type="http://schemas.openxmlformats.org/officeDocument/2006/relationships/hyperlink" Target="#'SIG (2)'!A1"/><Relationship Id="rId7" Type="http://schemas.openxmlformats.org/officeDocument/2006/relationships/hyperlink" Target="Gesti&#243;n%20de%20la%20Informaci&#243;n/Oportunidad%20en%20la%20respuesta%20a%20los%20requerimientos%20de%20informaci&#243;n.xls" TargetMode="External"/><Relationship Id="rId12" Type="http://schemas.openxmlformats.org/officeDocument/2006/relationships/chart" Target="../charts/chart10.xml"/><Relationship Id="rId17" Type="http://schemas.openxmlformats.org/officeDocument/2006/relationships/chart" Target="../charts/chart15.xml"/><Relationship Id="rId25" Type="http://schemas.openxmlformats.org/officeDocument/2006/relationships/hyperlink" Target="Seguimiento%20y%20Evaluaci&#243;n/Efectividad%20en%20la%20ejecuci&#243;n%20de%20las%20auditorias.xls" TargetMode="External"/><Relationship Id="rId33" Type="http://schemas.openxmlformats.org/officeDocument/2006/relationships/hyperlink" Target="#Inicio!A1"/><Relationship Id="rId2" Type="http://schemas.openxmlformats.org/officeDocument/2006/relationships/chart" Target="../charts/chart2.xml"/><Relationship Id="rId16" Type="http://schemas.openxmlformats.org/officeDocument/2006/relationships/chart" Target="../charts/chart14.xml"/><Relationship Id="rId20" Type="http://schemas.openxmlformats.org/officeDocument/2006/relationships/chart" Target="../charts/chart18.xml"/><Relationship Id="rId29" Type="http://schemas.openxmlformats.org/officeDocument/2006/relationships/hyperlink" Target="Gesti&#243;n%20Jur&#237;dica/Defensa%20Jur&#237;dica/Atenci&#243;n%20de%20demandas%20contra%20el%20MJD.xlsx" TargetMode="External"/><Relationship Id="rId1" Type="http://schemas.openxmlformats.org/officeDocument/2006/relationships/chart" Target="../charts/chart1.xml"/><Relationship Id="rId6" Type="http://schemas.openxmlformats.org/officeDocument/2006/relationships/hyperlink" Target="Direccionamiento%20y%20Planeaci&#243;n/Tr&#225;mites%20presupuestales.xls" TargetMode="External"/><Relationship Id="rId11" Type="http://schemas.openxmlformats.org/officeDocument/2006/relationships/chart" Target="../charts/chart9.xml"/><Relationship Id="rId24" Type="http://schemas.openxmlformats.org/officeDocument/2006/relationships/hyperlink" Target="Gesti&#243;n%20de%20Recursos%20Inform&#225;ticos/Oportunidad%20en%20la%20atenci&#243;n%20del%20soporte%20requerido.xls" TargetMode="External"/><Relationship Id="rId32" Type="http://schemas.openxmlformats.org/officeDocument/2006/relationships/hyperlink" Target="#'objetivos estrat&#233;gicos'!A1"/><Relationship Id="rId5" Type="http://schemas.openxmlformats.org/officeDocument/2006/relationships/chart" Target="../charts/chart5.xml"/><Relationship Id="rId15" Type="http://schemas.openxmlformats.org/officeDocument/2006/relationships/chart" Target="../charts/chart13.xml"/><Relationship Id="rId23" Type="http://schemas.openxmlformats.org/officeDocument/2006/relationships/hyperlink" Target="Gesti&#243;n%20de%20Recursos%20Inform&#225;ticos/Satisfacci&#243;n%20de%20las%20necesidades%20de%20los%20usuarios.xls" TargetMode="External"/><Relationship Id="rId28" Type="http://schemas.openxmlformats.org/officeDocument/2006/relationships/hyperlink" Target="Gesti&#243;n%20Jur&#237;dica/Actuaciones%20Administrativas/Hoja%20de%20Vida%20Indicadores%20-%20Derechos%20de%20Petici&#243;n%209%2010%202013.xls" TargetMode="External"/><Relationship Id="rId10" Type="http://schemas.openxmlformats.org/officeDocument/2006/relationships/chart" Target="../charts/chart8.xml"/><Relationship Id="rId19" Type="http://schemas.openxmlformats.org/officeDocument/2006/relationships/chart" Target="../charts/chart17.xml"/><Relationship Id="rId31" Type="http://schemas.openxmlformats.org/officeDocument/2006/relationships/hyperlink" Target="Gesti&#243;n%20Jur&#237;dica/Defensa%20Jur&#237;dica/Gesti&#243;n%20de%20pago%20de%20sentencias.xlsx" TargetMode="External"/><Relationship Id="rId4" Type="http://schemas.openxmlformats.org/officeDocument/2006/relationships/chart" Target="../charts/chart4.xml"/><Relationship Id="rId9" Type="http://schemas.openxmlformats.org/officeDocument/2006/relationships/chart" Target="../charts/chart7.xml"/><Relationship Id="rId14" Type="http://schemas.openxmlformats.org/officeDocument/2006/relationships/chart" Target="../charts/chart12.xml"/><Relationship Id="rId22" Type="http://schemas.openxmlformats.org/officeDocument/2006/relationships/hyperlink" Target="Gesti&#243;n%20de%20Recursos%20Inform&#225;ticos/Disponibilidad%20de%20los%20sistemas%20cr&#237;ticos.xls" TargetMode="External"/><Relationship Id="rId27" Type="http://schemas.openxmlformats.org/officeDocument/2006/relationships/hyperlink" Target="Gesti&#243;n%20Jur&#237;dica/Actuaciones%20Administrativas/Hoja%20de%20Vida%20Indicador%20-%20Actos%20Administrativos%208%2010%202013.xls" TargetMode="External"/><Relationship Id="rId30" Type="http://schemas.openxmlformats.org/officeDocument/2006/relationships/hyperlink" Target="Gesti&#243;n%20Jur&#237;dica/Defensa%20Jur&#237;dica/Atenci&#243;n%20de%20solicitudes%20de%20conciliaci&#243;n.xlsx" TargetMode="External"/><Relationship Id="rId8"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6" Type="http://schemas.openxmlformats.org/officeDocument/2006/relationships/chart" Target="../charts/chart33.xml"/><Relationship Id="rId21" Type="http://schemas.openxmlformats.org/officeDocument/2006/relationships/chart" Target="../charts/chart28.xml"/><Relationship Id="rId42" Type="http://schemas.openxmlformats.org/officeDocument/2006/relationships/hyperlink" Target="http://intranet.minjusticia.gov.co/Portals/0/SIG/Indicadores_de_Proceso/Contractual/2014/Porcentaje%20de%20Cumplimiento%20cronogramas%20iniciales%20en%20procesos%20p%C3%BAblicos%20de%20selecci%C3%B3n%20-%20sobre%20solicitudes%20presentadas.xlsx" TargetMode="External"/><Relationship Id="rId47" Type="http://schemas.openxmlformats.org/officeDocument/2006/relationships/hyperlink" Target="http://intranet.minjusticia.gov.co/Portals/0/SIG/Indicadores_de_Proceso/Documental/2014/G.D.%20Tablas%20de%20retenci%C3%B3n%20documental.xlsx" TargetMode="External"/><Relationship Id="rId63" Type="http://schemas.openxmlformats.org/officeDocument/2006/relationships/hyperlink" Target="http://intranet.minjusticia.gov.co/Portals/0/SIG/Indicadores_de_Proceso/Inspecci%C3%B3n/2014/porcentaje%20de%20centros%20con%20diagnostico2.xlsx" TargetMode="External"/><Relationship Id="rId68" Type="http://schemas.openxmlformats.org/officeDocument/2006/relationships/hyperlink" Target="#'G Humana'!A1"/><Relationship Id="rId7" Type="http://schemas.openxmlformats.org/officeDocument/2006/relationships/hyperlink" Target="http://intranet.minjusticia.gov.co/Portals/0/SIG/Indicadores_de_Proceso/Dise%C3%B1o/2014/Porcentaje%20de%20avance%20de%20elaboraci%C3%B3n%20o%20revisi%C3%B3n%20o%20actos%20administrativos.xlsx" TargetMode="External"/><Relationship Id="rId71" Type="http://schemas.openxmlformats.org/officeDocument/2006/relationships/hyperlink" Target="http://intranet.minjusticia.gov.co/Portals/0/SIG/Indicadores_de_Proceso/Mejoramiento/2014/Desempe%C3%B1o%20del%20Sistema%20Integrado%20de%20Gesti%C3%B3n.xlsx" TargetMode="External"/><Relationship Id="rId2" Type="http://schemas.openxmlformats.org/officeDocument/2006/relationships/chart" Target="../charts/chart21.xml"/><Relationship Id="rId16" Type="http://schemas.openxmlformats.org/officeDocument/2006/relationships/hyperlink" Target="http://intranet.minjusticia.gov.co/Portals/0/SIG/Indicadores_de_Proceso/Informaci%C3%B3n/2014/Accesibilidad%20de%20la%20informacion.xlsx" TargetMode="External"/><Relationship Id="rId29" Type="http://schemas.openxmlformats.org/officeDocument/2006/relationships/chart" Target="../charts/chart36.xml"/><Relationship Id="rId11" Type="http://schemas.openxmlformats.org/officeDocument/2006/relationships/hyperlink" Target="http://intranet.minjusticia.gov.co/Portals/0/SIG/Indicadores_de_Proceso/Direccionamiento/2014/Solicitudes%20de%20registros%20o%20actualizaci&#243;n%20de%20proyectos%20de%20inversi&#243;n%20tramitadas%20en%20el%20m&#243;dulo%20Banco%20de%20Programas%20y" TargetMode="External"/><Relationship Id="rId24" Type="http://schemas.openxmlformats.org/officeDocument/2006/relationships/chart" Target="../charts/chart31.xml"/><Relationship Id="rId32" Type="http://schemas.openxmlformats.org/officeDocument/2006/relationships/hyperlink" Target="http://intranet.minjusticia.gov.co/Portals/0/SIG/Indicadores_de_Proceso/Inform%C3%A1ticos/2014/Disponiblidad%20en%20los%20sistemas%20cr%C3%ADticos.xlsx" TargetMode="External"/><Relationship Id="rId37" Type="http://schemas.openxmlformats.org/officeDocument/2006/relationships/hyperlink" Target="http://intranet.minjusticia.gov.co/Portals/0/SIG/Indicadores_de_Proceso/Jur%C3%ADdica/2014/actuaciones/OAJ%20ACTOS%20ADMINISTRATIVOS%20ELABORADOS.xlsx" TargetMode="External"/><Relationship Id="rId40" Type="http://schemas.openxmlformats.org/officeDocument/2006/relationships/hyperlink" Target="http://intranet.minjusticia.gov.co/Portals/0/SIG/Indicadores_de_Proceso/Jur%C3%ADdica/2014/defensa/Gesti%C3%B3n%20de%20pago%20de%20sentencias%20condenatorias%20y%20conciliaciones.xls" TargetMode="External"/><Relationship Id="rId45" Type="http://schemas.openxmlformats.org/officeDocument/2006/relationships/hyperlink" Target="http://intranet.minjusticia.gov.co/Portals/0/SIG/Indicadores_de_Proceso/Contractual/2014/Porcentaje%20de%20Contratos%20Suscritos%20por%20el%20MJD%20-%20sobre%20los%20contratos%20proyectados%20en%20el%20plan%20de%20contrataci%C3%B3n.xlsx" TargetMode="External"/><Relationship Id="rId53" Type="http://schemas.openxmlformats.org/officeDocument/2006/relationships/hyperlink" Target="http://intranet.minjusticia.gov.co/Portals/0/SIG/Indicadores_de_Proceso/Financiera/2014/Pagos%20de%20Compromisos.xlsx" TargetMode="External"/><Relationship Id="rId58" Type="http://schemas.openxmlformats.org/officeDocument/2006/relationships/hyperlink" Target="http://intranet.minjusticia.gov.co/Portals/0/SIG/Indicadores_de_Proceso/Administrativa/Bienes/2014/G.B.%20baja%20bienes%20inventario%204%20trim.%202014.xlsx" TargetMode="External"/><Relationship Id="rId66" Type="http://schemas.openxmlformats.org/officeDocument/2006/relationships/hyperlink" Target="#SIG!A1"/><Relationship Id="rId5" Type="http://schemas.openxmlformats.org/officeDocument/2006/relationships/chart" Target="../charts/chart24.xml"/><Relationship Id="rId61" Type="http://schemas.openxmlformats.org/officeDocument/2006/relationships/hyperlink" Target="http://intranet.minjusticia.gov.co/Portals/0/SIG/Indicadores_de_Proceso/Inspecci%C3%B3n/2014/Informes%20de%20visitas%20a%20establecimientos%20penitenciarios%20y%20carcelarios.xls" TargetMode="External"/><Relationship Id="rId19" Type="http://schemas.openxmlformats.org/officeDocument/2006/relationships/chart" Target="../charts/chart26.xml"/><Relationship Id="rId14" Type="http://schemas.openxmlformats.org/officeDocument/2006/relationships/hyperlink" Target="http://intranet.minjusticia.gov.co/Portals/0/SIG/Indicadores_de_Proceso/Informaci%C3%B3n/2014/Oportunidad%20en%20la%20respuesta%20a%20los%20requerimientos%20de%20informaci%C3%B3n.xlsx" TargetMode="External"/><Relationship Id="rId22" Type="http://schemas.openxmlformats.org/officeDocument/2006/relationships/chart" Target="../charts/chart29.xml"/><Relationship Id="rId27" Type="http://schemas.openxmlformats.org/officeDocument/2006/relationships/chart" Target="../charts/chart34.xml"/><Relationship Id="rId30" Type="http://schemas.openxmlformats.org/officeDocument/2006/relationships/chart" Target="../charts/chart37.xml"/><Relationship Id="rId35" Type="http://schemas.openxmlformats.org/officeDocument/2006/relationships/hyperlink" Target="http://intranet.minjusticia.gov.co/Portals/0/SIG/Indicadores_de_Proceso/Jur%C3%ADdica/2014/Constituir%20al%20Ministerio%20de%20Justicia%20y%20del%20Derecho%20como%20parte%20en%20los%20procesos%20de%20Extinci%C3%B3n.xlsx" TargetMode="External"/><Relationship Id="rId43" Type="http://schemas.openxmlformats.org/officeDocument/2006/relationships/hyperlink" Target="http://intranet.minjusticia.gov.co/Portals/0/SIG/Indicadores_de_Proceso/Contractual/2014/Porcentaje%20de%20Contratos%20Suscritos%20por%20el%20MJD%20%E2%80%93%20sobre%20solicitudes%20de%20contrataci%C3%B3n%20aceptadas%20por%20el%20Grupo%20de%20Gesti%C3%B3n" TargetMode="External"/><Relationship Id="rId48" Type="http://schemas.openxmlformats.org/officeDocument/2006/relationships/hyperlink" Target="http://intranet.minjusticia.gov.co/Portals/0/SIG/Indicadores_de_Proceso/Documental/2014/G.D.%20Registro%20de%20correspondencia%20externa%20despachada.xlsx" TargetMode="External"/><Relationship Id="rId56" Type="http://schemas.openxmlformats.org/officeDocument/2006/relationships/hyperlink" Target="http://intranet.minjusticia.gov.co/Portals/0/SIG/Indicadores_de_Proceso/Administrativa/Bienes/2014/G.B.%20Actualizaci%C3%B3n%20y%20mantenimiento%20%20mov%20almac%C3%A9n%204%20trim.%202014.xlsx" TargetMode="External"/><Relationship Id="rId64" Type="http://schemas.openxmlformats.org/officeDocument/2006/relationships/hyperlink" Target="http://intranet.minjusticia.gov.co/Portals/0/SIG/Indicadores_de_Proceso/Inspecci%C3%B3n/2014/Optimizaci%C3%B3n%20del%20tr%C3%A1mite%20de%20expedici%C3%B3n%20del%20CCITE%20para%20el%20manejo%20de%20sustancias%20qu%C3%ADmicas%20controladas.xlsx" TargetMode="External"/><Relationship Id="rId69" Type="http://schemas.openxmlformats.org/officeDocument/2006/relationships/hyperlink" Target="http://intranet.minjusticia.gov.co/Portals/0/SIG/Indicadores_de_Proceso/Seguimiento/2014/Porcentaje%20de%20cumplimiento%20dle%20programa%20de%20auditorias.xls" TargetMode="External"/><Relationship Id="rId8" Type="http://schemas.openxmlformats.org/officeDocument/2006/relationships/hyperlink" Target="http://intranet.minjusticia.gov.co/Portals/0/SIG/Indicadores_de_Proceso/Formulaci%C3%B3n/2014/Porcentaje%20de%20avance%20de%20elaboraci%C3%B3n%20de%20Pol%C3%ADticas.xlsx" TargetMode="External"/><Relationship Id="rId51" Type="http://schemas.openxmlformats.org/officeDocument/2006/relationships/hyperlink" Target="http://intranet.minjusticia.gov.co/Portals/0/SIG/Indicadores_de_Proceso/Financiera/2014/Registro,%20actualizcion%20y%20presentacion%20de%20Estados%20Financieros%20a%2031%20de%20Dic-14.xlsx" TargetMode="External"/><Relationship Id="rId72" Type="http://schemas.openxmlformats.org/officeDocument/2006/relationships/hyperlink" Target="http://intranet.minjusticia.gov.co/Portals/0/SIG/Indicadores_de_Proceso/Mejoramiento/2014/Porcentaje%20de%20avance%20en%20la%20implementaci%C3%B3n%20del%20SIG.xlsx" TargetMode="External"/><Relationship Id="rId3" Type="http://schemas.openxmlformats.org/officeDocument/2006/relationships/chart" Target="../charts/chart22.xml"/><Relationship Id="rId12" Type="http://schemas.openxmlformats.org/officeDocument/2006/relationships/hyperlink" Target="http://intranet.minjusticia.gov.co/Portals/0/SIG/Indicadores_de_Proceso/Direccionamiento/2014/Seguimiento%20a%20los%20resultados%20del%20Plan%20de%20Acci%C3%B3n%20-%20diciembre%202014.xlsx" TargetMode="External"/><Relationship Id="rId17" Type="http://schemas.openxmlformats.org/officeDocument/2006/relationships/hyperlink" Target="http://intranet.minjusticia.gov.co/Portals/0/SIG/Indicadores_de_Proceso/Informaci%C3%B3n/2014/Impacto%20en%20la%20noticias%20que%20genera%20el%20ministerio%20-%20Grupo%20de%20Comunicaciones.xlsx" TargetMode="External"/><Relationship Id="rId25" Type="http://schemas.openxmlformats.org/officeDocument/2006/relationships/chart" Target="../charts/chart32.xml"/><Relationship Id="rId33" Type="http://schemas.openxmlformats.org/officeDocument/2006/relationships/hyperlink" Target="http://intranet.minjusticia.gov.co/Portals/0/SIG/Indicadores_de_Proceso/Inform%C3%A1ticos/2014/Satisfacci%C3%B3n%20de%20las%20necesidades%20de%20los%20usuarios.xlsx" TargetMode="External"/><Relationship Id="rId38" Type="http://schemas.openxmlformats.org/officeDocument/2006/relationships/hyperlink" Target="http://intranet.minjusticia.gov.co/Portals/0/SIG/Indicadores_de_Proceso/Jur%C3%ADdica/2014/actuaciones/OAJ%20CONSULTAS%20TRAMITADAS%202014.xlsx" TargetMode="External"/><Relationship Id="rId46" Type="http://schemas.openxmlformats.org/officeDocument/2006/relationships/hyperlink" Target="http://intranet.minjusticia.gov.co/Portals/0/SIG/Indicadores_de_Proceso/Contractual/2014/Medici%C3%B3n%20de%20la%20satisfacci%C3%B3n%20de%20los%20clientes%20del%20proceso%20de%20Gesti%C3%B3n%20Contractual.xlsx" TargetMode="External"/><Relationship Id="rId59" Type="http://schemas.openxmlformats.org/officeDocument/2006/relationships/hyperlink" Target="http://intranet.minjusticia.gov.co/Portals/0/SIG/Indicadores_de_Proceso/Administrativa/Bienes/2014/G.B.-Levantamiento%20inventarios%20individuales%204%20trim.%202014.xlsx" TargetMode="External"/><Relationship Id="rId67" Type="http://schemas.openxmlformats.org/officeDocument/2006/relationships/hyperlink" Target="#'objetivos estrat&#233;gicos'!A1"/><Relationship Id="rId20" Type="http://schemas.openxmlformats.org/officeDocument/2006/relationships/chart" Target="../charts/chart27.xml"/><Relationship Id="rId41" Type="http://schemas.openxmlformats.org/officeDocument/2006/relationships/hyperlink" Target="http://intranet.minjusticia.gov.co/Portals/0/SIG/Indicadores_de_Proceso/Contractual/2014/Porcentaje%20de%20solicitudes%20de%20contrataci%C3%B3n%20aceptadas%20%E2%80%93%20sobre%20las%20solicitudes%20presentadas.xlsx" TargetMode="External"/><Relationship Id="rId54" Type="http://schemas.openxmlformats.org/officeDocument/2006/relationships/hyperlink" Target="http://intranet.minjusticia.gov.co/Portals/0/SIG/Indicadores_de_Proceso/Financiera/2014/Modificaciones%20Presupuestales.xlsx" TargetMode="External"/><Relationship Id="rId62" Type="http://schemas.openxmlformats.org/officeDocument/2006/relationships/hyperlink" Target="http://intranet.minjusticia.gov.co/Portals/0/SIG/Indicadores_de_Proceso/Inspecci%C3%B3n/2014/Porcentaje%20de%20Centros%20de%20Conciliaci%C3%B3n%20yo%20Entidades%20Avaladas%20vigilados%20SICSECIV.xlsx" TargetMode="External"/><Relationship Id="rId70" Type="http://schemas.openxmlformats.org/officeDocument/2006/relationships/hyperlink" Target="http://intranet.minjusticia.gov.co/Portals/0/SIG/Indicadores_de_Proceso/Seguimiento/2014/Efectividad%20en%20las%20acciones%20de%20mejoramiento%20dentrol%20del%20SIG.xlsx" TargetMode="External"/><Relationship Id="rId1" Type="http://schemas.openxmlformats.org/officeDocument/2006/relationships/chart" Target="../charts/chart20.xml"/><Relationship Id="rId6" Type="http://schemas.openxmlformats.org/officeDocument/2006/relationships/hyperlink" Target="http://intranet.minjusticia.gov.co/Portals/0/SIG/Indicadores_de_Proceso/Dise%C3%B1o/2014/Proyectos%20de%20ley%20yo%20acto%20legislativos%20en%20tr%C3%A1mite.xlsx" TargetMode="External"/><Relationship Id="rId15" Type="http://schemas.openxmlformats.org/officeDocument/2006/relationships/hyperlink" Target="http://intranet.minjusticia.gov.co/Portals/0/SIG/Indicadores_de_Proceso/Informaci%C3%B3n/2014/Calidad%20de%20la%20informaci%C3%B3n%20provista.xlsx" TargetMode="External"/><Relationship Id="rId23" Type="http://schemas.openxmlformats.org/officeDocument/2006/relationships/chart" Target="../charts/chart30.xml"/><Relationship Id="rId28" Type="http://schemas.openxmlformats.org/officeDocument/2006/relationships/chart" Target="../charts/chart35.xml"/><Relationship Id="rId36" Type="http://schemas.openxmlformats.org/officeDocument/2006/relationships/hyperlink" Target="http://intranet.minjusticia.gov.co/Portals/0/SIG/Indicadores_de_Proceso/Jur%C3%ADdica/2014/Ejecutar%20por%20v%C3%ADa%20coactiva%20las%20obligaciones%20a%20favor%20del%20Ministerio%20de%20Justicia%20y%20del%20Derecho.xlsx" TargetMode="External"/><Relationship Id="rId49" Type="http://schemas.openxmlformats.org/officeDocument/2006/relationships/hyperlink" Target="http://intranet.minjusticia.gov.co/Portals/0/SIG/Indicadores_de_Proceso/Documental/2014/G.D.-Registro%20de%20correspondencia%20recibida.xlsx" TargetMode="External"/><Relationship Id="rId57" Type="http://schemas.openxmlformats.org/officeDocument/2006/relationships/hyperlink" Target="http://intranet.minjusticia.gov.co/LinkClick.aspx?fileticket=QnjNBYJIvio%3d&amp;portalid=0" TargetMode="External"/><Relationship Id="rId10" Type="http://schemas.openxmlformats.org/officeDocument/2006/relationships/hyperlink" Target="http://intranet.minjusticia.gov.co/Portals/0/SIG/Indicadores_de_Proceso/Direccionamiento/2014/Tr%C3%A1mites%20de%20modificaci%C3%B3n%20al%20presupuesto%20realizadas%20cuarto%20trimestre.xlsx" TargetMode="External"/><Relationship Id="rId31" Type="http://schemas.openxmlformats.org/officeDocument/2006/relationships/chart" Target="../charts/chart38.xml"/><Relationship Id="rId44" Type="http://schemas.openxmlformats.org/officeDocument/2006/relationships/hyperlink" Target="http://intranet.minjusticia.gov.co/Portals/0/SIG/Indicadores_de_Proceso/Contractual/2014/Porcentaje%20de%20cumplimiento%20en%20la%20liquidaci%C3%B3n%20de%20contratos.xlsx" TargetMode="External"/><Relationship Id="rId52" Type="http://schemas.openxmlformats.org/officeDocument/2006/relationships/hyperlink" Target="http://intranet.minjusticia.gov.co/Portals/0/SIG/Indicadores_de_Proceso/Financiera/2014/expedicion%20de%20RPs%20a%2031%20de%20Dic-14.xlsx" TargetMode="External"/><Relationship Id="rId60" Type="http://schemas.openxmlformats.org/officeDocument/2006/relationships/hyperlink" Target="http://intranet.minjusticia.gov.co/Portals/0/SIG/Indicadores_de_Proceso/Inspecci%C3%B3n/2014/Acciones%20de%20inspeccion,%20control%20y%20vigilancia.xlsx" TargetMode="External"/><Relationship Id="rId65" Type="http://schemas.openxmlformats.org/officeDocument/2006/relationships/hyperlink" Target="#Aplicaci&#243;n!A1"/><Relationship Id="rId4" Type="http://schemas.openxmlformats.org/officeDocument/2006/relationships/chart" Target="../charts/chart23.xml"/><Relationship Id="rId9" Type="http://schemas.openxmlformats.org/officeDocument/2006/relationships/hyperlink" Target="http://intranet.minjusticia.gov.co/Portals/0/SIG/Indicadores_de_Proceso/Formulaci%C3%B3n/2014/Porcentaje%20de%20avance%20de%20documentos%20CONPES.xlsx" TargetMode="External"/><Relationship Id="rId13" Type="http://schemas.openxmlformats.org/officeDocument/2006/relationships/hyperlink" Target="http://intranet.minjusticia.gov.co/Portals/0/SIG/Indicadores_de_Proceso/Direccionamiento/2014/Seguimiento%20a%20la%20gesti%C3%B3n%20del%20Plan%20de%20Acci%C3%B3n%20-%20diciembre%202014.xlsx" TargetMode="External"/><Relationship Id="rId18" Type="http://schemas.openxmlformats.org/officeDocument/2006/relationships/chart" Target="../charts/chart25.xml"/><Relationship Id="rId39" Type="http://schemas.openxmlformats.org/officeDocument/2006/relationships/hyperlink" Target="http://intranet.minjusticia.gov.co/Portals/0/SIG/Indicadores_de_Proceso/Jur%C3%ADdica/2014/defensa/Atenci%C3%B3n%20de%20demandas%20contra%20el%20MJD.xls" TargetMode="External"/><Relationship Id="rId34" Type="http://schemas.openxmlformats.org/officeDocument/2006/relationships/hyperlink" Target="http://intranet.minjusticia.gov.co/Portals/0/SIG/Indicadores_de_Proceso/Inform%C3%A1ticos/2014/Oportunidad%20en%20la%20atenci%C3%B3n%20del%20soporte%20requerido.xlsx" TargetMode="External"/><Relationship Id="rId50" Type="http://schemas.openxmlformats.org/officeDocument/2006/relationships/hyperlink" Target="http://intranet.minjusticia.gov.co/Portals/0/SIG/Indicadores_de_Proceso/Financiera/2014/expedicion%20de%20CDPs%20a%2031%20de%20Dic-14.xlsx" TargetMode="External"/><Relationship Id="rId55" Type="http://schemas.openxmlformats.org/officeDocument/2006/relationships/hyperlink" Target="http://intranet.minjusticia.gov.co/Portals/0/SIG/Indicadores_de_Proceso/Administrativa/Servicios/2014/hoja%20de%20vida%20parque%20automotor.xlsx"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intranet.minjusticia.gov.co/Portals/0/SIG/Indicadores_de_Proceso/Seguimiento/2014/Porcentaje%20de%20cumplimiento%20dle%20programa%20de%20auditorias.xls" TargetMode="External"/><Relationship Id="rId3" Type="http://schemas.openxmlformats.org/officeDocument/2006/relationships/hyperlink" Target="#'objetivos estrat&#233;gicos'!A1"/><Relationship Id="rId7" Type="http://schemas.openxmlformats.org/officeDocument/2006/relationships/chart" Target="../charts/chart42.xml"/><Relationship Id="rId2" Type="http://schemas.openxmlformats.org/officeDocument/2006/relationships/hyperlink" Target="#'INTRODUCCI&#211;N SIG'!A1"/><Relationship Id="rId1" Type="http://schemas.openxmlformats.org/officeDocument/2006/relationships/chart" Target="../charts/chart39.xml"/><Relationship Id="rId6" Type="http://schemas.openxmlformats.org/officeDocument/2006/relationships/chart" Target="../charts/chart41.xml"/><Relationship Id="rId11" Type="http://schemas.openxmlformats.org/officeDocument/2006/relationships/hyperlink" Target="http://intranet.minjusticia.gov.co/Portals/0/SIG/Indicadores_de_Proceso/Mejoramiento/2014/Porcentaje%20de%20avance%20en%20la%20implementaci%C3%B3n%20del%20SIG.xlsx" TargetMode="External"/><Relationship Id="rId5" Type="http://schemas.openxmlformats.org/officeDocument/2006/relationships/chart" Target="../charts/chart40.xml"/><Relationship Id="rId10" Type="http://schemas.openxmlformats.org/officeDocument/2006/relationships/hyperlink" Target="http://intranet.minjusticia.gov.co/Portals/0/SIG/Indicadores_de_Proceso/Mejoramiento/2014/Desempe%C3%B1o%20del%20Sistema%20Integrado%20de%20Gesti%C3%B3n.xlsx" TargetMode="External"/><Relationship Id="rId4" Type="http://schemas.openxmlformats.org/officeDocument/2006/relationships/image" Target="../media/image4.png"/><Relationship Id="rId9" Type="http://schemas.openxmlformats.org/officeDocument/2006/relationships/hyperlink" Target="http://intranet.minjusticia.gov.co/Portals/0/SIG/Indicadores_de_Proceso/Seguimiento/2014/Efectividad%20en%20las%20acciones%20de%20mejoramiento%20dentrol%20del%20SIG.xlsx"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Dise&#241;o%20de%20Normas/Elaboraci&#243;n%20o%20revisi&#243;n%20de%20Actos%20Adtivos%20CONSOLIDADO%202013.xls" TargetMode="External"/><Relationship Id="rId13" Type="http://schemas.openxmlformats.org/officeDocument/2006/relationships/chart" Target="../charts/chart47.xml"/><Relationship Id="rId18" Type="http://schemas.openxmlformats.org/officeDocument/2006/relationships/hyperlink" Target="Inspecci&#243;n,%20Control%20y%20Vigilancia/HoJA%20DE%20VIDA%20INDICADORES%20F-MC-G05-01%20Noviembre%20Diciembre%202013.xls" TargetMode="External"/><Relationship Id="rId3" Type="http://schemas.openxmlformats.org/officeDocument/2006/relationships/hyperlink" Target="#'objetivos estrat&#233;gicos'!A1"/><Relationship Id="rId7" Type="http://schemas.openxmlformats.org/officeDocument/2006/relationships/hyperlink" Target="Dise&#241;o%20de%20Normas/Agenda%20Legislativa/Citaciones%20atendidas%20al%20congreso.xls" TargetMode="External"/><Relationship Id="rId12" Type="http://schemas.openxmlformats.org/officeDocument/2006/relationships/chart" Target="../charts/chart46.xml"/><Relationship Id="rId17" Type="http://schemas.openxmlformats.org/officeDocument/2006/relationships/hyperlink" Target="Inspecci&#243;n,%20Control%20y%20Vigilancia/2)%2031-DIC-2013.%20(ICYV-SS)%20HV%20IND.%20F-MC-G05-01.xls" TargetMode="External"/><Relationship Id="rId2" Type="http://schemas.openxmlformats.org/officeDocument/2006/relationships/hyperlink" Target="#'INTRODUCCI&#211;N SIG'!A1"/><Relationship Id="rId16" Type="http://schemas.openxmlformats.org/officeDocument/2006/relationships/hyperlink" Target="Inspecci&#243;n,%20Control%20y%20Vigilancia/HOJA%20DE%20VIDA%20INDICADOR%20INFORME%20DE%20VISITAS-oct-dic.xls" TargetMode="External"/><Relationship Id="rId20" Type="http://schemas.openxmlformats.org/officeDocument/2006/relationships/hyperlink" Target="#Aplicaci&#243;n!A1"/><Relationship Id="rId1" Type="http://schemas.openxmlformats.org/officeDocument/2006/relationships/chart" Target="../charts/chart43.xml"/><Relationship Id="rId6" Type="http://schemas.openxmlformats.org/officeDocument/2006/relationships/chart" Target="../charts/chart45.xml"/><Relationship Id="rId11" Type="http://schemas.openxmlformats.org/officeDocument/2006/relationships/hyperlink" Target="Formulaci&#243;n%20y%20Adopci&#243;n%20de%20Pol&#237;ticas/31-DIC-2013.%20Elaboraci&#243;n%20de%20CONPES.xls" TargetMode="External"/><Relationship Id="rId5" Type="http://schemas.openxmlformats.org/officeDocument/2006/relationships/chart" Target="../charts/chart44.xml"/><Relationship Id="rId15" Type="http://schemas.openxmlformats.org/officeDocument/2006/relationships/hyperlink" Target="Inspecci&#243;n,%20Control%20y%20Vigilancia/1%5d)%2031-DIC-2013.%20(ICYV-A)%20HV%20IND.%20F-MC-G05-01.xls" TargetMode="External"/><Relationship Id="rId10" Type="http://schemas.openxmlformats.org/officeDocument/2006/relationships/hyperlink" Target="Formulaci&#243;n%20y%20Adopci&#243;n%20de%20Pol&#237;ticas/31-DIC-2013.%20Elaboraci&#243;n%20de%20Pol&#237;tica.xls" TargetMode="External"/><Relationship Id="rId19" Type="http://schemas.openxmlformats.org/officeDocument/2006/relationships/hyperlink" Target="Inspecci&#243;n,%20Control%20y%20Vigilancia/HOJA%20DE%20VIDA%20INDICADOR-%20DIAGNOSTICOS%20ELABORADOS-oct-dic.xls" TargetMode="External"/><Relationship Id="rId4" Type="http://schemas.openxmlformats.org/officeDocument/2006/relationships/image" Target="../media/image4.png"/><Relationship Id="rId9" Type="http://schemas.openxmlformats.org/officeDocument/2006/relationships/hyperlink" Target="Dise&#241;o%20de%20Normas/Agenda%20Legislativa/Proyectos%20de%20ley%20y%20actos%20legislativos%20en%20tr&#225;mite.xls" TargetMode="External"/><Relationship Id="rId14" Type="http://schemas.openxmlformats.org/officeDocument/2006/relationships/chart" Target="../charts/chart48.xml"/></Relationships>
</file>

<file path=xl/drawings/_rels/drawing9.xml.rels><?xml version="1.0" encoding="UTF-8" standalone="yes"?>
<Relationships xmlns="http://schemas.openxmlformats.org/package/2006/relationships"><Relationship Id="rId8" Type="http://schemas.openxmlformats.org/officeDocument/2006/relationships/chart" Target="../charts/chart53.xml"/><Relationship Id="rId13" Type="http://schemas.openxmlformats.org/officeDocument/2006/relationships/hyperlink" Target="Gesti&#243;n%20Inform&#225;tica/Satisfacci&#243;n%20de%20las%20necesidades%20de%20los%20usuarios%2030%20Enero%202014.xls" TargetMode="External"/><Relationship Id="rId18" Type="http://schemas.openxmlformats.org/officeDocument/2006/relationships/hyperlink" Target="Gesti&#243;n%20Financiera/INDICADOR%20EXPEDICION%20DE%20CDPS%20A%20DIC-31-2013.xls" TargetMode="External"/><Relationship Id="rId26" Type="http://schemas.openxmlformats.org/officeDocument/2006/relationships/hyperlink" Target="Gesti&#243;n%20Administrativa/Servicios%20Administrativos/Mantenimiento%20de%20los%20sistemas%20del%20MJD%20(1)HOJA%20VIDA%20INDICADOR.xls" TargetMode="External"/><Relationship Id="rId3" Type="http://schemas.openxmlformats.org/officeDocument/2006/relationships/image" Target="../media/image4.png"/><Relationship Id="rId21" Type="http://schemas.openxmlformats.org/officeDocument/2006/relationships/hyperlink" Target="Gesti&#243;n%20Financiera/INDICADORES%20ESTADOS%20FINANCIEROS%20%20DIC-31-2013.xls" TargetMode="External"/><Relationship Id="rId7" Type="http://schemas.openxmlformats.org/officeDocument/2006/relationships/chart" Target="../charts/chart52.xml"/><Relationship Id="rId12" Type="http://schemas.openxmlformats.org/officeDocument/2006/relationships/hyperlink" Target="Gesti&#243;n%20Inform&#225;tica/Disponibilidad%20de%20los%20sistemas%20cr&#237;ticos%2030%20Enero%202014.xls" TargetMode="External"/><Relationship Id="rId17" Type="http://schemas.openxmlformats.org/officeDocument/2006/relationships/hyperlink" Target="Gesti&#243;n%20Documental/Registro%20de%20correspondencia%20recibida%20FEBRERO%2011%20DE%202014.xls" TargetMode="External"/><Relationship Id="rId25" Type="http://schemas.openxmlformats.org/officeDocument/2006/relationships/hyperlink" Target="Gesti&#243;n%20Administrativa/Gesti&#243;n%20de%20Bienes/HV%20Baja%20de%20bienes%20del%20inventario%20del%20MJD%20Diciembre%202013.xls" TargetMode="External"/><Relationship Id="rId2" Type="http://schemas.openxmlformats.org/officeDocument/2006/relationships/hyperlink" Target="#'objetivos estrat&#233;gicos'!A1"/><Relationship Id="rId16" Type="http://schemas.openxmlformats.org/officeDocument/2006/relationships/hyperlink" Target="Gesti&#243;n%20Documental/Tablas%20de%20retenci&#243;n%20documental%20actualizadas.xls" TargetMode="External"/><Relationship Id="rId20" Type="http://schemas.openxmlformats.org/officeDocument/2006/relationships/hyperlink" Target="Gesti&#243;n%20Financiera/INDICADOR%20EXPEDICION%20DE%20RPS%20A%20DIC-31-2013.xls" TargetMode="External"/><Relationship Id="rId1" Type="http://schemas.openxmlformats.org/officeDocument/2006/relationships/hyperlink" Target="#'INTRODUCCI&#211;N SIG'!A1"/><Relationship Id="rId6" Type="http://schemas.openxmlformats.org/officeDocument/2006/relationships/chart" Target="../charts/chart51.xml"/><Relationship Id="rId11" Type="http://schemas.openxmlformats.org/officeDocument/2006/relationships/chart" Target="../charts/chart56.xml"/><Relationship Id="rId24" Type="http://schemas.openxmlformats.org/officeDocument/2006/relationships/hyperlink" Target="Gesti&#243;n%20Administrativa/Servicios%20Administrativos/HOJA%20DE%20VIDA%20INDICADOR%20PARQUE%20AUTOMOTOR.xls" TargetMode="External"/><Relationship Id="rId5" Type="http://schemas.openxmlformats.org/officeDocument/2006/relationships/chart" Target="../charts/chart50.xml"/><Relationship Id="rId15" Type="http://schemas.openxmlformats.org/officeDocument/2006/relationships/hyperlink" Target="Gesti&#243;n%20Documental/Registro%20de%20correspondencia%20externa%20despachada%20feb%2011%20de%202014.xls" TargetMode="External"/><Relationship Id="rId23" Type="http://schemas.openxmlformats.org/officeDocument/2006/relationships/hyperlink" Target="Gesti&#243;n%20Administrativa/Gesti&#243;n%20de%20Bienes/HV%20Actualizaci&#243;n%20y%20mantenimiento%20del%20movimiento%20del%20almac&#233;n%20del%20MJD%20Diciembre%202013.xls" TargetMode="External"/><Relationship Id="rId28" Type="http://schemas.openxmlformats.org/officeDocument/2006/relationships/hyperlink" Target="#'G Humana'!A1"/><Relationship Id="rId10" Type="http://schemas.openxmlformats.org/officeDocument/2006/relationships/chart" Target="../charts/chart55.xml"/><Relationship Id="rId19" Type="http://schemas.openxmlformats.org/officeDocument/2006/relationships/hyperlink" Target="Gesti&#243;n%20Financiera/INDICADOR%20PAGO%20DE%20COMPROMISOS%20A%20DIC-31-2013.xls" TargetMode="External"/><Relationship Id="rId4" Type="http://schemas.openxmlformats.org/officeDocument/2006/relationships/chart" Target="../charts/chart49.xml"/><Relationship Id="rId9" Type="http://schemas.openxmlformats.org/officeDocument/2006/relationships/chart" Target="../charts/chart54.xml"/><Relationship Id="rId14" Type="http://schemas.openxmlformats.org/officeDocument/2006/relationships/hyperlink" Target="Gesti&#243;n%20Inform&#225;tica/Oportunidad%20en%20la%20atenci&#243;n%20del%20soporte%20requerido%2030%20Enero%202014.xls" TargetMode="External"/><Relationship Id="rId22" Type="http://schemas.openxmlformats.org/officeDocument/2006/relationships/hyperlink" Target="Gesti&#243;n%20Financiera/Indicador%20Modificaciones%20Presupuestales%20a%20Dic-31-2013.xls" TargetMode="External"/><Relationship Id="rId27" Type="http://schemas.openxmlformats.org/officeDocument/2006/relationships/hyperlink" Target="Gesti&#243;n%20Administrativa/Gesti&#243;n%20de%20Bienes/HV%20INDICADORES%20Levantamiento%20de%20inventarios%20individuales%20DIC.%202013.xls" TargetMode="External"/></Relationships>
</file>

<file path=xl/drawings/drawing1.xml><?xml version="1.0" encoding="utf-8"?>
<xdr:wsDr xmlns:xdr="http://schemas.openxmlformats.org/drawingml/2006/spreadsheetDrawing" xmlns:a="http://schemas.openxmlformats.org/drawingml/2006/main">
  <xdr:twoCellAnchor>
    <xdr:from>
      <xdr:col>7</xdr:col>
      <xdr:colOff>76200</xdr:colOff>
      <xdr:row>0</xdr:row>
      <xdr:rowOff>114300</xdr:rowOff>
    </xdr:from>
    <xdr:to>
      <xdr:col>12</xdr:col>
      <xdr:colOff>847725</xdr:colOff>
      <xdr:row>3</xdr:row>
      <xdr:rowOff>171450</xdr:rowOff>
    </xdr:to>
    <xdr:grpSp>
      <xdr:nvGrpSpPr>
        <xdr:cNvPr id="3" name="2 Grupo"/>
        <xdr:cNvGrpSpPr>
          <a:grpSpLocks/>
        </xdr:cNvGrpSpPr>
      </xdr:nvGrpSpPr>
      <xdr:grpSpPr>
        <a:xfrm>
          <a:off x="6357257" y="114300"/>
          <a:ext cx="4690382" cy="710293"/>
          <a:chOff x="0" y="0"/>
          <a:chExt cx="5528931" cy="797442"/>
        </a:xfrm>
      </xdr:grpSpPr>
      <xdr:pic>
        <xdr:nvPicPr>
          <xdr:cNvPr id="4" name="4 Imagen" descr="logoministerio.png"/>
          <xdr:cNvPicPr>
            <a:picLocks noChangeAspect="1"/>
          </xdr:cNvPicPr>
        </xdr:nvPicPr>
        <xdr:blipFill>
          <a:blip xmlns:r="http://schemas.openxmlformats.org/officeDocument/2006/relationships" r:embed="rId1" cstate="print"/>
          <a:stretch>
            <a:fillRect/>
          </a:stretch>
        </xdr:blipFill>
        <xdr:spPr>
          <a:xfrm>
            <a:off x="0" y="0"/>
            <a:ext cx="3381154" cy="797442"/>
          </a:xfrm>
          <a:prstGeom prst="rect">
            <a:avLst/>
          </a:prstGeom>
        </xdr:spPr>
      </xdr:pic>
      <xdr:pic>
        <xdr:nvPicPr>
          <xdr:cNvPr id="5" name="7 Imagen" descr="PRSPERIDAD PARA TODOS.png"/>
          <xdr:cNvPicPr>
            <a:picLocks noChangeAspect="1"/>
          </xdr:cNvPicPr>
        </xdr:nvPicPr>
        <xdr:blipFill>
          <a:blip xmlns:r="http://schemas.openxmlformats.org/officeDocument/2006/relationships" r:embed="rId2" cstate="print"/>
          <a:stretch>
            <a:fillRect/>
          </a:stretch>
        </xdr:blipFill>
        <xdr:spPr>
          <a:xfrm>
            <a:off x="3476847" y="148856"/>
            <a:ext cx="2052084" cy="574158"/>
          </a:xfrm>
          <a:prstGeom prst="rect">
            <a:avLst/>
          </a:prstGeom>
        </xdr:spPr>
      </xdr:pic>
    </xdr:grpSp>
    <xdr:clientData/>
  </xdr:twoCellAnchor>
  <xdr:twoCellAnchor>
    <xdr:from>
      <xdr:col>3</xdr:col>
      <xdr:colOff>361950</xdr:colOff>
      <xdr:row>5</xdr:row>
      <xdr:rowOff>133350</xdr:rowOff>
    </xdr:from>
    <xdr:to>
      <xdr:col>11</xdr:col>
      <xdr:colOff>704850</xdr:colOff>
      <xdr:row>9</xdr:row>
      <xdr:rowOff>0</xdr:rowOff>
    </xdr:to>
    <xdr:sp macro="" textlink="">
      <xdr:nvSpPr>
        <xdr:cNvPr id="6" name="5 Rectángulo redondeado"/>
        <xdr:cNvSpPr/>
      </xdr:nvSpPr>
      <xdr:spPr>
        <a:xfrm>
          <a:off x="2105025" y="1190625"/>
          <a:ext cx="643890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4400" b="1">
              <a:solidFill>
                <a:sysClr val="windowText" lastClr="000000"/>
              </a:solidFill>
              <a:latin typeface="Britannic Bold" panose="020B0903060703020204" pitchFamily="34" charset="0"/>
            </a:rPr>
            <a:t>C</a:t>
          </a:r>
          <a:r>
            <a:rPr lang="es-CO" sz="3200" b="1">
              <a:solidFill>
                <a:sysClr val="windowText" lastClr="000000"/>
              </a:solidFill>
              <a:latin typeface="Britannic Bold" panose="020B0903060703020204" pitchFamily="34" charset="0"/>
            </a:rPr>
            <a:t>UADRO</a:t>
          </a:r>
          <a:r>
            <a:rPr lang="es-CO" sz="3200" b="1" baseline="0">
              <a:solidFill>
                <a:sysClr val="windowText" lastClr="000000"/>
              </a:solidFill>
              <a:latin typeface="Britannic Bold" panose="020B0903060703020204" pitchFamily="34" charset="0"/>
            </a:rPr>
            <a:t> DE </a:t>
          </a:r>
          <a:r>
            <a:rPr lang="es-CO" sz="4400" b="1" baseline="0">
              <a:solidFill>
                <a:sysClr val="windowText" lastClr="000000"/>
              </a:solidFill>
              <a:latin typeface="Britannic Bold" panose="020B0903060703020204" pitchFamily="34" charset="0"/>
            </a:rPr>
            <a:t>M</a:t>
          </a:r>
          <a:r>
            <a:rPr lang="es-CO" sz="3200" b="1" baseline="0">
              <a:solidFill>
                <a:sysClr val="windowText" lastClr="000000"/>
              </a:solidFill>
              <a:latin typeface="Britannic Bold" panose="020B0903060703020204" pitchFamily="34" charset="0"/>
            </a:rPr>
            <a:t>ANDO </a:t>
          </a:r>
          <a:r>
            <a:rPr lang="es-CO" sz="4400" b="1" baseline="0">
              <a:solidFill>
                <a:sysClr val="windowText" lastClr="000000"/>
              </a:solidFill>
              <a:latin typeface="Britannic Bold" panose="020B0903060703020204" pitchFamily="34" charset="0"/>
            </a:rPr>
            <a:t>I</a:t>
          </a:r>
          <a:r>
            <a:rPr lang="es-CO" sz="3200" b="1" baseline="0">
              <a:solidFill>
                <a:sysClr val="windowText" lastClr="000000"/>
              </a:solidFill>
              <a:latin typeface="Britannic Bold" panose="020B0903060703020204" pitchFamily="34" charset="0"/>
            </a:rPr>
            <a:t>NTEGRAL</a:t>
          </a:r>
          <a:endParaRPr lang="es-CO" sz="3200" b="1">
            <a:solidFill>
              <a:sysClr val="windowText" lastClr="000000"/>
            </a:solidFill>
            <a:latin typeface="Britannic Bold" panose="020B0903060703020204" pitchFamily="34" charset="0"/>
          </a:endParaRPr>
        </a:p>
      </xdr:txBody>
    </xdr:sp>
    <xdr:clientData/>
  </xdr:twoCellAnchor>
  <xdr:twoCellAnchor>
    <xdr:from>
      <xdr:col>4</xdr:col>
      <xdr:colOff>47623</xdr:colOff>
      <xdr:row>13</xdr:row>
      <xdr:rowOff>138112</xdr:rowOff>
    </xdr:from>
    <xdr:to>
      <xdr:col>10</xdr:col>
      <xdr:colOff>695324</xdr:colOff>
      <xdr:row>26</xdr:row>
      <xdr:rowOff>57150</xdr:rowOff>
    </xdr:to>
    <xdr:graphicFrame macro="">
      <xdr:nvGraphicFramePr>
        <xdr:cNvPr id="7" name="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4</xdr:row>
      <xdr:rowOff>9525</xdr:rowOff>
    </xdr:from>
    <xdr:to>
      <xdr:col>1</xdr:col>
      <xdr:colOff>914400</xdr:colOff>
      <xdr:row>9</xdr:row>
      <xdr:rowOff>0</xdr:rowOff>
    </xdr:to>
    <xdr:sp macro="" textlink="">
      <xdr:nvSpPr>
        <xdr:cNvPr id="12" name="11 Rectángulo"/>
        <xdr:cNvSpPr/>
      </xdr:nvSpPr>
      <xdr:spPr>
        <a:xfrm>
          <a:off x="38100" y="866775"/>
          <a:ext cx="876300" cy="95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accent6">
                  <a:lumMod val="75000"/>
                </a:schemeClr>
              </a:solidFill>
              <a:latin typeface="Britannic Bold" panose="020B0903060703020204" pitchFamily="34" charset="0"/>
            </a:rPr>
            <a:t>CUADRO DE </a:t>
          </a:r>
          <a:r>
            <a:rPr lang="es-CO" sz="1600">
              <a:solidFill>
                <a:schemeClr val="accent6">
                  <a:lumMod val="75000"/>
                </a:schemeClr>
              </a:solidFill>
              <a:latin typeface="Britannic Bold" panose="020B0903060703020204" pitchFamily="34" charset="0"/>
            </a:rPr>
            <a:t>MANDO</a:t>
          </a:r>
          <a:r>
            <a:rPr lang="es-CO" sz="1200">
              <a:solidFill>
                <a:schemeClr val="accent6">
                  <a:lumMod val="75000"/>
                </a:schemeClr>
              </a:solidFill>
              <a:latin typeface="Britannic Bold" panose="020B0903060703020204" pitchFamily="34" charset="0"/>
            </a:rPr>
            <a:t> </a:t>
          </a:r>
          <a:r>
            <a:rPr lang="es-CO" sz="1000">
              <a:solidFill>
                <a:schemeClr val="accent6">
                  <a:lumMod val="75000"/>
                </a:schemeClr>
              </a:solidFill>
              <a:latin typeface="Britannic Bold" panose="020B0903060703020204" pitchFamily="34" charset="0"/>
            </a:rPr>
            <a:t>INTEGRAL</a:t>
          </a:r>
        </a:p>
      </xdr:txBody>
    </xdr:sp>
    <xdr:clientData/>
  </xdr:twoCellAnchor>
  <xdr:twoCellAnchor>
    <xdr:from>
      <xdr:col>13</xdr:col>
      <xdr:colOff>47625</xdr:colOff>
      <xdr:row>23</xdr:row>
      <xdr:rowOff>9525</xdr:rowOff>
    </xdr:from>
    <xdr:to>
      <xdr:col>13</xdr:col>
      <xdr:colOff>923925</xdr:colOff>
      <xdr:row>28</xdr:row>
      <xdr:rowOff>0</xdr:rowOff>
    </xdr:to>
    <xdr:sp macro="" textlink="">
      <xdr:nvSpPr>
        <xdr:cNvPr id="13" name="12 Rectángulo"/>
        <xdr:cNvSpPr/>
      </xdr:nvSpPr>
      <xdr:spPr>
        <a:xfrm>
          <a:off x="9639300" y="4686300"/>
          <a:ext cx="876300" cy="95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accent6">
                  <a:lumMod val="75000"/>
                </a:schemeClr>
              </a:solidFill>
              <a:latin typeface="Britannic Bold" panose="020B0903060703020204" pitchFamily="34" charset="0"/>
            </a:rPr>
            <a:t>CUADRO DE </a:t>
          </a:r>
          <a:r>
            <a:rPr lang="es-CO" sz="1600">
              <a:solidFill>
                <a:schemeClr val="accent6">
                  <a:lumMod val="75000"/>
                </a:schemeClr>
              </a:solidFill>
              <a:latin typeface="Britannic Bold" panose="020B0903060703020204" pitchFamily="34" charset="0"/>
            </a:rPr>
            <a:t>MANDO</a:t>
          </a:r>
          <a:r>
            <a:rPr lang="es-CO" sz="1200">
              <a:solidFill>
                <a:schemeClr val="accent6">
                  <a:lumMod val="75000"/>
                </a:schemeClr>
              </a:solidFill>
              <a:latin typeface="Britannic Bold" panose="020B0903060703020204" pitchFamily="34" charset="0"/>
            </a:rPr>
            <a:t> </a:t>
          </a:r>
          <a:r>
            <a:rPr lang="es-CO" sz="1000">
              <a:solidFill>
                <a:schemeClr val="accent6">
                  <a:lumMod val="75000"/>
                </a:schemeClr>
              </a:solidFill>
              <a:latin typeface="Britannic Bold" panose="020B0903060703020204" pitchFamily="34" charset="0"/>
            </a:rPr>
            <a:t>INTEGRAL</a:t>
          </a:r>
        </a:p>
      </xdr:txBody>
    </xdr:sp>
    <xdr:clientData/>
  </xdr:twoCellAnchor>
  <xdr:twoCellAnchor>
    <xdr:from>
      <xdr:col>4</xdr:col>
      <xdr:colOff>371475</xdr:colOff>
      <xdr:row>0</xdr:row>
      <xdr:rowOff>57150</xdr:rowOff>
    </xdr:from>
    <xdr:to>
      <xdr:col>5</xdr:col>
      <xdr:colOff>485775</xdr:colOff>
      <xdr:row>1</xdr:row>
      <xdr:rowOff>209550</xdr:rowOff>
    </xdr:to>
    <xdr:sp macro="" textlink="">
      <xdr:nvSpPr>
        <xdr:cNvPr id="14" name="13 Rectángulo"/>
        <xdr:cNvSpPr/>
      </xdr:nvSpPr>
      <xdr:spPr>
        <a:xfrm>
          <a:off x="2905125" y="57150"/>
          <a:ext cx="8763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accent6">
                  <a:lumMod val="75000"/>
                </a:schemeClr>
              </a:solidFill>
              <a:latin typeface="Britannic Bold" panose="020B0903060703020204" pitchFamily="34" charset="0"/>
            </a:rPr>
            <a:t>2013 </a:t>
          </a:r>
          <a:endParaRPr lang="es-CO" sz="1000">
            <a:solidFill>
              <a:schemeClr val="accent6">
                <a:lumMod val="75000"/>
              </a:schemeClr>
            </a:solidFill>
            <a:latin typeface="Britannic Bold" panose="020B0903060703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84632</xdr:colOff>
      <xdr:row>0</xdr:row>
      <xdr:rowOff>275168</xdr:rowOff>
    </xdr:from>
    <xdr:to>
      <xdr:col>2</xdr:col>
      <xdr:colOff>169299</xdr:colOff>
      <xdr:row>0</xdr:row>
      <xdr:rowOff>800705</xdr:rowOff>
    </xdr:to>
    <xdr:grpSp>
      <xdr:nvGrpSpPr>
        <xdr:cNvPr id="17" name="16 Grupo">
          <a:hlinkClick xmlns:r="http://schemas.openxmlformats.org/officeDocument/2006/relationships" r:id="rId1"/>
        </xdr:cNvPr>
        <xdr:cNvGrpSpPr/>
      </xdr:nvGrpSpPr>
      <xdr:grpSpPr>
        <a:xfrm>
          <a:off x="313232" y="275168"/>
          <a:ext cx="868438" cy="525537"/>
          <a:chOff x="11123083" y="50761"/>
          <a:chExt cx="846667" cy="525537"/>
        </a:xfrm>
      </xdr:grpSpPr>
      <xdr:sp macro="" textlink="">
        <xdr:nvSpPr>
          <xdr:cNvPr id="18" name="17 Flecha a la derecha con bandas">
            <a:hlinkClick xmlns:r="http://schemas.openxmlformats.org/officeDocument/2006/relationships" r:id="rId2"/>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19" name="18 CuadroTexto">
            <a:hlinkClick xmlns:r="http://schemas.openxmlformats.org/officeDocument/2006/relationships" r:id="rId1"/>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editAs="oneCell">
    <xdr:from>
      <xdr:col>14</xdr:col>
      <xdr:colOff>613814</xdr:colOff>
      <xdr:row>0</xdr:row>
      <xdr:rowOff>74081</xdr:rowOff>
    </xdr:from>
    <xdr:to>
      <xdr:col>16</xdr:col>
      <xdr:colOff>386167</xdr:colOff>
      <xdr:row>0</xdr:row>
      <xdr:rowOff>1111250</xdr:rowOff>
    </xdr:to>
    <xdr:pic>
      <xdr:nvPicPr>
        <xdr:cNvPr id="20" name="19 Imagen"/>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4035"/>
        <a:stretch/>
      </xdr:blipFill>
      <xdr:spPr>
        <a:xfrm>
          <a:off x="10738889" y="74081"/>
          <a:ext cx="2153603" cy="1037169"/>
        </a:xfrm>
        <a:prstGeom prst="rect">
          <a:avLst/>
        </a:prstGeom>
      </xdr:spPr>
    </xdr:pic>
    <xdr:clientData/>
  </xdr:twoCellAnchor>
  <xdr:twoCellAnchor>
    <xdr:from>
      <xdr:col>3</xdr:col>
      <xdr:colOff>21118</xdr:colOff>
      <xdr:row>0</xdr:row>
      <xdr:rowOff>275158</xdr:rowOff>
    </xdr:from>
    <xdr:to>
      <xdr:col>14</xdr:col>
      <xdr:colOff>2068</xdr:colOff>
      <xdr:row>0</xdr:row>
      <xdr:rowOff>903808</xdr:rowOff>
    </xdr:to>
    <xdr:sp macro="" textlink="">
      <xdr:nvSpPr>
        <xdr:cNvPr id="21" name="20 Rectángulo redondeado"/>
        <xdr:cNvSpPr/>
      </xdr:nvSpPr>
      <xdr:spPr>
        <a:xfrm>
          <a:off x="1764193" y="275158"/>
          <a:ext cx="836295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600" b="1">
              <a:solidFill>
                <a:sysClr val="windowText" lastClr="000000"/>
              </a:solidFill>
              <a:latin typeface="Britannic Bold" panose="020B0903060703020204" pitchFamily="34" charset="0"/>
            </a:rPr>
            <a:t>S</a:t>
          </a:r>
          <a:r>
            <a:rPr lang="es-CO" sz="2600" b="1">
              <a:solidFill>
                <a:sysClr val="windowText" lastClr="000000"/>
              </a:solidFill>
              <a:latin typeface="Britannic Bold" panose="020B0903060703020204" pitchFamily="34" charset="0"/>
            </a:rPr>
            <a:t>ISTEMA </a:t>
          </a:r>
          <a:r>
            <a:rPr lang="es-CO" sz="3600" b="1">
              <a:solidFill>
                <a:sysClr val="windowText" lastClr="000000"/>
              </a:solidFill>
              <a:latin typeface="Britannic Bold" panose="020B0903060703020204" pitchFamily="34" charset="0"/>
            </a:rPr>
            <a:t>I</a:t>
          </a:r>
          <a:r>
            <a:rPr lang="es-CO" sz="2600" b="1">
              <a:solidFill>
                <a:sysClr val="windowText" lastClr="000000"/>
              </a:solidFill>
              <a:latin typeface="Britannic Bold" panose="020B0903060703020204" pitchFamily="34" charset="0"/>
            </a:rPr>
            <a:t>NTEGRADO DE </a:t>
          </a:r>
          <a:r>
            <a:rPr lang="es-CO" sz="3600" b="1">
              <a:solidFill>
                <a:sysClr val="windowText" lastClr="000000"/>
              </a:solidFill>
              <a:latin typeface="Britannic Bold" panose="020B0903060703020204" pitchFamily="34" charset="0"/>
            </a:rPr>
            <a:t>G</a:t>
          </a:r>
          <a:r>
            <a:rPr lang="es-CO" sz="2600" b="1">
              <a:solidFill>
                <a:sysClr val="windowText" lastClr="000000"/>
              </a:solidFill>
              <a:latin typeface="Britannic Bold" panose="020B0903060703020204" pitchFamily="34" charset="0"/>
            </a:rPr>
            <a:t>ESTIÓN - </a:t>
          </a:r>
          <a:r>
            <a:rPr lang="es-CO" sz="3600" b="1">
              <a:solidFill>
                <a:sysClr val="windowText" lastClr="000000"/>
              </a:solidFill>
              <a:latin typeface="Britannic Bold" panose="020B0903060703020204" pitchFamily="34" charset="0"/>
            </a:rPr>
            <a:t>SIG</a:t>
          </a:r>
        </a:p>
      </xdr:txBody>
    </xdr:sp>
    <xdr:clientData/>
  </xdr:twoCellAnchor>
  <xdr:twoCellAnchor>
    <xdr:from>
      <xdr:col>1</xdr:col>
      <xdr:colOff>19050</xdr:colOff>
      <xdr:row>2</xdr:row>
      <xdr:rowOff>0</xdr:rowOff>
    </xdr:from>
    <xdr:to>
      <xdr:col>5</xdr:col>
      <xdr:colOff>751050</xdr:colOff>
      <xdr:row>2</xdr:row>
      <xdr:rowOff>9525</xdr:rowOff>
    </xdr:to>
    <xdr:grpSp>
      <xdr:nvGrpSpPr>
        <xdr:cNvPr id="22" name="21 Grupo"/>
        <xdr:cNvGrpSpPr/>
      </xdr:nvGrpSpPr>
      <xdr:grpSpPr>
        <a:xfrm>
          <a:off x="247650" y="1883229"/>
          <a:ext cx="3867086" cy="9525"/>
          <a:chOff x="19049" y="1157286"/>
          <a:chExt cx="3810001" cy="2128839"/>
        </a:xfrm>
      </xdr:grpSpPr>
      <xdr:graphicFrame macro="">
        <xdr:nvGraphicFramePr>
          <xdr:cNvPr id="23" name="22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24" name="23 Grupo"/>
          <xdr:cNvGrpSpPr/>
        </xdr:nvGrpSpPr>
        <xdr:grpSpPr>
          <a:xfrm>
            <a:off x="19049" y="2457450"/>
            <a:ext cx="3799115" cy="820657"/>
            <a:chOff x="19049" y="2466975"/>
            <a:chExt cx="3799115" cy="820657"/>
          </a:xfrm>
        </xdr:grpSpPr>
        <xdr:sp macro="" textlink="">
          <xdr:nvSpPr>
            <xdr:cNvPr id="25" name="24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26" name="25 Grupo"/>
            <xdr:cNvGrpSpPr/>
          </xdr:nvGrpSpPr>
          <xdr:grpSpPr>
            <a:xfrm>
              <a:off x="438150" y="2476499"/>
              <a:ext cx="2886075" cy="756001"/>
              <a:chOff x="2695575" y="4410074"/>
              <a:chExt cx="2886075" cy="756001"/>
            </a:xfrm>
          </xdr:grpSpPr>
          <xdr:sp macro="" textlink="">
            <xdr:nvSpPr>
              <xdr:cNvPr id="27" name="26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28" name="27 Grupo"/>
              <xdr:cNvGrpSpPr/>
            </xdr:nvGrpSpPr>
            <xdr:grpSpPr>
              <a:xfrm>
                <a:off x="3819525" y="4410075"/>
                <a:ext cx="1762125" cy="756000"/>
                <a:chOff x="5191125" y="4410075"/>
                <a:chExt cx="1762125" cy="756000"/>
              </a:xfrm>
            </xdr:grpSpPr>
            <xdr:grpSp>
              <xdr:nvGrpSpPr>
                <xdr:cNvPr id="29" name="28 Grupo"/>
                <xdr:cNvGrpSpPr/>
              </xdr:nvGrpSpPr>
              <xdr:grpSpPr>
                <a:xfrm>
                  <a:off x="6115051" y="4410075"/>
                  <a:ext cx="838199" cy="756000"/>
                  <a:chOff x="2286000" y="4343400"/>
                  <a:chExt cx="1571625" cy="747300"/>
                </a:xfrm>
              </xdr:grpSpPr>
              <xdr:sp macro="" textlink="">
                <xdr:nvSpPr>
                  <xdr:cNvPr id="34" name="33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35" name="34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36" name="35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30" name="29 Grupo"/>
                <xdr:cNvGrpSpPr/>
              </xdr:nvGrpSpPr>
              <xdr:grpSpPr>
                <a:xfrm>
                  <a:off x="5191125" y="4524374"/>
                  <a:ext cx="729525" cy="554016"/>
                  <a:chOff x="5210175" y="4533899"/>
                  <a:chExt cx="729525" cy="554016"/>
                </a:xfrm>
              </xdr:grpSpPr>
              <xdr:sp macro="" textlink="">
                <xdr:nvSpPr>
                  <xdr:cNvPr id="31" name="30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32" name="31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33" name="32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19049</xdr:colOff>
      <xdr:row>5</xdr:row>
      <xdr:rowOff>9526</xdr:rowOff>
    </xdr:from>
    <xdr:to>
      <xdr:col>10</xdr:col>
      <xdr:colOff>752474</xdr:colOff>
      <xdr:row>10</xdr:row>
      <xdr:rowOff>0</xdr:rowOff>
    </xdr:to>
    <xdr:graphicFrame macro="">
      <xdr:nvGraphicFramePr>
        <xdr:cNvPr id="77" name="7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19049</xdr:colOff>
      <xdr:row>2</xdr:row>
      <xdr:rowOff>14286</xdr:rowOff>
    </xdr:from>
    <xdr:to>
      <xdr:col>6</xdr:col>
      <xdr:colOff>19050</xdr:colOff>
      <xdr:row>13</xdr:row>
      <xdr:rowOff>0</xdr:rowOff>
    </xdr:to>
    <xdr:grpSp>
      <xdr:nvGrpSpPr>
        <xdr:cNvPr id="79" name="78 Grupo"/>
        <xdr:cNvGrpSpPr/>
      </xdr:nvGrpSpPr>
      <xdr:grpSpPr>
        <a:xfrm>
          <a:off x="247649" y="1897515"/>
          <a:ext cx="3918858" cy="2130199"/>
          <a:chOff x="19049" y="1157286"/>
          <a:chExt cx="3810001" cy="2128839"/>
        </a:xfrm>
      </xdr:grpSpPr>
      <xdr:graphicFrame macro="">
        <xdr:nvGraphicFramePr>
          <xdr:cNvPr id="80" name="79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6"/>
          </a:graphicData>
        </a:graphic>
      </xdr:graphicFrame>
      <xdr:grpSp>
        <xdr:nvGrpSpPr>
          <xdr:cNvPr id="81" name="80 Grupo"/>
          <xdr:cNvGrpSpPr/>
        </xdr:nvGrpSpPr>
        <xdr:grpSpPr>
          <a:xfrm>
            <a:off x="19049" y="2438400"/>
            <a:ext cx="3798000" cy="828000"/>
            <a:chOff x="19049" y="2447925"/>
            <a:chExt cx="3798000" cy="828000"/>
          </a:xfrm>
        </xdr:grpSpPr>
        <xdr:sp macro="" textlink="">
          <xdr:nvSpPr>
            <xdr:cNvPr id="82" name="81 CuadroTexto"/>
            <xdr:cNvSpPr txBox="1"/>
          </xdr:nvSpPr>
          <xdr:spPr>
            <a:xfrm>
              <a:off x="19049" y="2447925"/>
              <a:ext cx="3798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3" name="82 Grupo"/>
            <xdr:cNvGrpSpPr/>
          </xdr:nvGrpSpPr>
          <xdr:grpSpPr>
            <a:xfrm>
              <a:off x="438150" y="2476499"/>
              <a:ext cx="2886075" cy="756001"/>
              <a:chOff x="2695575" y="4410074"/>
              <a:chExt cx="2886075" cy="756001"/>
            </a:xfrm>
          </xdr:grpSpPr>
          <xdr:sp macro="" textlink="">
            <xdr:nvSpPr>
              <xdr:cNvPr id="84" name="83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85" name="84 Grupo"/>
              <xdr:cNvGrpSpPr/>
            </xdr:nvGrpSpPr>
            <xdr:grpSpPr>
              <a:xfrm>
                <a:off x="3819525" y="4410075"/>
                <a:ext cx="1762125" cy="756000"/>
                <a:chOff x="5191125" y="4410075"/>
                <a:chExt cx="1762125" cy="756000"/>
              </a:xfrm>
            </xdr:grpSpPr>
            <xdr:grpSp>
              <xdr:nvGrpSpPr>
                <xdr:cNvPr id="86" name="85 Grupo"/>
                <xdr:cNvGrpSpPr/>
              </xdr:nvGrpSpPr>
              <xdr:grpSpPr>
                <a:xfrm>
                  <a:off x="6115051" y="4410075"/>
                  <a:ext cx="838199" cy="756000"/>
                  <a:chOff x="2286000" y="4343400"/>
                  <a:chExt cx="1571625" cy="747300"/>
                </a:xfrm>
              </xdr:grpSpPr>
              <xdr:sp macro="" textlink="">
                <xdr:nvSpPr>
                  <xdr:cNvPr id="91" name="90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92" name="91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93" name="92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87" name="86 Grupo"/>
                <xdr:cNvGrpSpPr/>
              </xdr:nvGrpSpPr>
              <xdr:grpSpPr>
                <a:xfrm>
                  <a:off x="5191125" y="4524374"/>
                  <a:ext cx="729525" cy="554016"/>
                  <a:chOff x="5210175" y="4533899"/>
                  <a:chExt cx="729525" cy="554016"/>
                </a:xfrm>
              </xdr:grpSpPr>
              <xdr:sp macro="" textlink="">
                <xdr:nvSpPr>
                  <xdr:cNvPr id="88" name="87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89" name="88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90" name="89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11</xdr:col>
      <xdr:colOff>0</xdr:colOff>
      <xdr:row>5</xdr:row>
      <xdr:rowOff>0</xdr:rowOff>
    </xdr:from>
    <xdr:to>
      <xdr:col>13</xdr:col>
      <xdr:colOff>733425</xdr:colOff>
      <xdr:row>9</xdr:row>
      <xdr:rowOff>190499</xdr:rowOff>
    </xdr:to>
    <xdr:graphicFrame macro="">
      <xdr:nvGraphicFramePr>
        <xdr:cNvPr id="96" name="9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19049</xdr:colOff>
      <xdr:row>8</xdr:row>
      <xdr:rowOff>151828</xdr:rowOff>
    </xdr:from>
    <xdr:to>
      <xdr:col>6</xdr:col>
      <xdr:colOff>7049</xdr:colOff>
      <xdr:row>12</xdr:row>
      <xdr:rowOff>181768</xdr:rowOff>
    </xdr:to>
    <xdr:grpSp>
      <xdr:nvGrpSpPr>
        <xdr:cNvPr id="119" name="118 Grupo"/>
        <xdr:cNvGrpSpPr/>
      </xdr:nvGrpSpPr>
      <xdr:grpSpPr>
        <a:xfrm>
          <a:off x="247649" y="3199828"/>
          <a:ext cx="3906857" cy="813711"/>
          <a:chOff x="4794250" y="6762750"/>
          <a:chExt cx="3798000" cy="823690"/>
        </a:xfrm>
      </xdr:grpSpPr>
      <xdr:sp macro="" textlink="">
        <xdr:nvSpPr>
          <xdr:cNvPr id="120" name="119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121" name="120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122" name="121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123" name="122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124" name="123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125" name="124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26" name="125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27" name="126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twoCellAnchor>
    <xdr:from>
      <xdr:col>14</xdr:col>
      <xdr:colOff>0</xdr:colOff>
      <xdr:row>4</xdr:row>
      <xdr:rowOff>0</xdr:rowOff>
    </xdr:from>
    <xdr:to>
      <xdr:col>16</xdr:col>
      <xdr:colOff>1135833</xdr:colOff>
      <xdr:row>11</xdr:row>
      <xdr:rowOff>95254</xdr:rowOff>
    </xdr:to>
    <xdr:grpSp>
      <xdr:nvGrpSpPr>
        <xdr:cNvPr id="128" name="127 Grupo"/>
        <xdr:cNvGrpSpPr/>
      </xdr:nvGrpSpPr>
      <xdr:grpSpPr>
        <a:xfrm>
          <a:off x="10417629" y="2264229"/>
          <a:ext cx="3596004" cy="1466854"/>
          <a:chOff x="9905999" y="2190748"/>
          <a:chExt cx="3527666" cy="1449920"/>
        </a:xfrm>
      </xdr:grpSpPr>
      <xdr:grpSp>
        <xdr:nvGrpSpPr>
          <xdr:cNvPr id="129" name="128 Grupo"/>
          <xdr:cNvGrpSpPr/>
        </xdr:nvGrpSpPr>
        <xdr:grpSpPr>
          <a:xfrm>
            <a:off x="9948333" y="2190748"/>
            <a:ext cx="3474750" cy="412751"/>
            <a:chOff x="8286750" y="4519082"/>
            <a:chExt cx="3474750" cy="412751"/>
          </a:xfrm>
        </xdr:grpSpPr>
        <xdr:grpSp>
          <xdr:nvGrpSpPr>
            <xdr:cNvPr id="152" name="151 Grupo"/>
            <xdr:cNvGrpSpPr/>
          </xdr:nvGrpSpPr>
          <xdr:grpSpPr>
            <a:xfrm>
              <a:off x="8286750" y="4519082"/>
              <a:ext cx="3472629" cy="412751"/>
              <a:chOff x="8286750" y="4519082"/>
              <a:chExt cx="3472629" cy="412751"/>
            </a:xfrm>
          </xdr:grpSpPr>
          <xdr:sp macro="" textlink="">
            <xdr:nvSpPr>
              <xdr:cNvPr id="155" name="154 CuadroTexto"/>
              <xdr:cNvSpPr txBox="1"/>
            </xdr:nvSpPr>
            <xdr:spPr>
              <a:xfrm>
                <a:off x="8286750" y="4519083"/>
                <a:ext cx="613833"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PROMEDIO</a:t>
                </a:r>
              </a:p>
            </xdr:txBody>
          </xdr:sp>
          <xdr:sp macro="" textlink="">
            <xdr:nvSpPr>
              <xdr:cNvPr id="156" name="155 CuadroTexto"/>
              <xdr:cNvSpPr txBox="1"/>
            </xdr:nvSpPr>
            <xdr:spPr>
              <a:xfrm>
                <a:off x="8911146" y="4519082"/>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INDICADORES POR PROCESO</a:t>
                </a:r>
                <a:endParaRPr lang="es-CO" sz="1050">
                  <a:latin typeface="Blue Highway D Type" panose="00000400000000000000" pitchFamily="2" charset="0"/>
                </a:endParaRPr>
              </a:p>
            </xdr:txBody>
          </xdr:sp>
          <xdr:sp macro="" textlink="">
            <xdr:nvSpPr>
              <xdr:cNvPr id="157" name="156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PROCESOS</a:t>
                </a:r>
              </a:p>
            </xdr:txBody>
          </xdr:sp>
        </xdr:grpSp>
        <xdr:sp macro="" textlink="">
          <xdr:nvSpPr>
            <xdr:cNvPr id="153" name="152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54" name="153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130" name="129 Grupo"/>
          <xdr:cNvGrpSpPr/>
        </xdr:nvGrpSpPr>
        <xdr:grpSpPr>
          <a:xfrm>
            <a:off x="9905999" y="3058589"/>
            <a:ext cx="3527666" cy="582079"/>
            <a:chOff x="8233834" y="4349754"/>
            <a:chExt cx="3527666" cy="582079"/>
          </a:xfrm>
        </xdr:grpSpPr>
        <xdr:grpSp>
          <xdr:nvGrpSpPr>
            <xdr:cNvPr id="131" name="130 Grupo"/>
            <xdr:cNvGrpSpPr/>
          </xdr:nvGrpSpPr>
          <xdr:grpSpPr>
            <a:xfrm>
              <a:off x="8233834" y="4349754"/>
              <a:ext cx="3525545" cy="582079"/>
              <a:chOff x="8233834" y="4349754"/>
              <a:chExt cx="3525545" cy="582079"/>
            </a:xfrm>
          </xdr:grpSpPr>
          <xdr:sp macro="" textlink="">
            <xdr:nvSpPr>
              <xdr:cNvPr id="149" name="148 CuadroTexto"/>
              <xdr:cNvSpPr txBox="1"/>
            </xdr:nvSpPr>
            <xdr:spPr>
              <a:xfrm>
                <a:off x="8233834" y="4519083"/>
                <a:ext cx="72000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POR PROCESO</a:t>
                </a:r>
              </a:p>
            </xdr:txBody>
          </xdr:sp>
          <xdr:sp macro="" textlink="">
            <xdr:nvSpPr>
              <xdr:cNvPr id="150" name="149 CuadroTexto"/>
              <xdr:cNvSpPr txBox="1"/>
            </xdr:nvSpPr>
            <xdr:spPr>
              <a:xfrm>
                <a:off x="8911146" y="4349754"/>
                <a:ext cx="2844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LAS HOJAS DE VIDA DE INDICADORES</a:t>
                </a:r>
                <a:endParaRPr lang="es-CO" sz="1050">
                  <a:latin typeface="Blue Highway D Type" panose="00000400000000000000" pitchFamily="2" charset="0"/>
                </a:endParaRPr>
              </a:p>
            </xdr:txBody>
          </xdr:sp>
          <xdr:sp macro="" textlink="">
            <xdr:nvSpPr>
              <xdr:cNvPr id="151" name="150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HOJAS DE VIDA DE</a:t>
                </a:r>
                <a:r>
                  <a:rPr lang="es-CO" sz="1050" baseline="0">
                    <a:latin typeface="Blue Highway D Type" panose="00000400000000000000" pitchFamily="2" charset="0"/>
                  </a:rPr>
                  <a:t> INDICADORES</a:t>
                </a:r>
                <a:endParaRPr lang="es-CO" sz="1050">
                  <a:latin typeface="Blue Highway D Type" panose="00000400000000000000" pitchFamily="2" charset="0"/>
                </a:endParaRPr>
              </a:p>
            </xdr:txBody>
          </xdr:sp>
        </xdr:grpSp>
        <xdr:sp macro="" textlink="">
          <xdr:nvSpPr>
            <xdr:cNvPr id="132" name="131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33" name="132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412749</xdr:colOff>
      <xdr:row>5</xdr:row>
      <xdr:rowOff>31748</xdr:rowOff>
    </xdr:from>
    <xdr:to>
      <xdr:col>10</xdr:col>
      <xdr:colOff>595840</xdr:colOff>
      <xdr:row>7</xdr:row>
      <xdr:rowOff>156631</xdr:rowOff>
    </xdr:to>
    <xdr:grpSp>
      <xdr:nvGrpSpPr>
        <xdr:cNvPr id="134" name="133 Grupo"/>
        <xdr:cNvGrpSpPr/>
      </xdr:nvGrpSpPr>
      <xdr:grpSpPr>
        <a:xfrm>
          <a:off x="6127749" y="2491919"/>
          <a:ext cx="1750634" cy="516769"/>
          <a:chOff x="10128250" y="4804833"/>
          <a:chExt cx="1707091" cy="505883"/>
        </a:xfrm>
      </xdr:grpSpPr>
      <xdr:sp macro="" textlink="">
        <xdr:nvSpPr>
          <xdr:cNvPr id="135"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36" name="135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37" name="136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38"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380998</xdr:colOff>
      <xdr:row>5</xdr:row>
      <xdr:rowOff>21167</xdr:rowOff>
    </xdr:from>
    <xdr:to>
      <xdr:col>13</xdr:col>
      <xdr:colOff>564089</xdr:colOff>
      <xdr:row>7</xdr:row>
      <xdr:rowOff>146050</xdr:rowOff>
    </xdr:to>
    <xdr:grpSp>
      <xdr:nvGrpSpPr>
        <xdr:cNvPr id="139" name="138 Grupo"/>
        <xdr:cNvGrpSpPr/>
      </xdr:nvGrpSpPr>
      <xdr:grpSpPr>
        <a:xfrm>
          <a:off x="8447312" y="2481338"/>
          <a:ext cx="1750634" cy="516769"/>
          <a:chOff x="10128250" y="4804833"/>
          <a:chExt cx="1707091" cy="505883"/>
        </a:xfrm>
      </xdr:grpSpPr>
      <xdr:sp macro="" textlink="">
        <xdr:nvSpPr>
          <xdr:cNvPr id="140"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41" name="140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42" name="141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43"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174171</xdr:colOff>
      <xdr:row>11</xdr:row>
      <xdr:rowOff>54428</xdr:rowOff>
    </xdr:from>
    <xdr:to>
      <xdr:col>10</xdr:col>
      <xdr:colOff>738170</xdr:colOff>
      <xdr:row>12</xdr:row>
      <xdr:rowOff>150804</xdr:rowOff>
    </xdr:to>
    <xdr:grpSp>
      <xdr:nvGrpSpPr>
        <xdr:cNvPr id="94" name="84 Grupo"/>
        <xdr:cNvGrpSpPr/>
      </xdr:nvGrpSpPr>
      <xdr:grpSpPr>
        <a:xfrm>
          <a:off x="5889171" y="3690257"/>
          <a:ext cx="2131542" cy="292318"/>
          <a:chOff x="10315575" y="3429000"/>
          <a:chExt cx="1840725" cy="296400"/>
        </a:xfrm>
      </xdr:grpSpPr>
      <xdr:grpSp>
        <xdr:nvGrpSpPr>
          <xdr:cNvPr id="95" name="85 Grupo"/>
          <xdr:cNvGrpSpPr/>
        </xdr:nvGrpSpPr>
        <xdr:grpSpPr>
          <a:xfrm>
            <a:off x="10934700" y="3429000"/>
            <a:ext cx="1221600" cy="296400"/>
            <a:chOff x="5372100" y="2914650"/>
            <a:chExt cx="1221600" cy="296400"/>
          </a:xfrm>
        </xdr:grpSpPr>
        <xdr:grpSp>
          <xdr:nvGrpSpPr>
            <xdr:cNvPr id="98" name="87 Grupo"/>
            <xdr:cNvGrpSpPr/>
          </xdr:nvGrpSpPr>
          <xdr:grpSpPr>
            <a:xfrm>
              <a:off x="5372100" y="2914650"/>
              <a:ext cx="612000" cy="296400"/>
              <a:chOff x="5372100" y="2914650"/>
              <a:chExt cx="612000" cy="296400"/>
            </a:xfrm>
          </xdr:grpSpPr>
          <xdr:sp macro="" textlink="">
            <xdr:nvSpPr>
              <xdr:cNvPr id="145" name="91 CuadroTexto">
                <a:hlinkClick xmlns:r="http://schemas.openxmlformats.org/officeDocument/2006/relationships" r:id="rId8"/>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46" name="92 CuadroTexto">
                <a:hlinkClick xmlns:r="http://schemas.openxmlformats.org/officeDocument/2006/relationships" r:id="rId9"/>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99" name="88 Grupo"/>
            <xdr:cNvGrpSpPr/>
          </xdr:nvGrpSpPr>
          <xdr:grpSpPr>
            <a:xfrm>
              <a:off x="5981700" y="2914650"/>
              <a:ext cx="612000" cy="296400"/>
              <a:chOff x="5372100" y="2914650"/>
              <a:chExt cx="612000" cy="296400"/>
            </a:xfrm>
          </xdr:grpSpPr>
          <xdr:sp macro="" textlink="">
            <xdr:nvSpPr>
              <xdr:cNvPr id="100" name="89 CuadroTexto">
                <a:hlinkClick xmlns:r="http://schemas.openxmlformats.org/officeDocument/2006/relationships" r:id="rId10"/>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144" name="90 CuadroTexto">
                <a:hlinkClick xmlns:r="http://schemas.openxmlformats.org/officeDocument/2006/relationships" r:id="rId11"/>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97" name="86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88446</xdr:colOff>
      <xdr:row>11</xdr:row>
      <xdr:rowOff>76200</xdr:rowOff>
    </xdr:from>
    <xdr:to>
      <xdr:col>13</xdr:col>
      <xdr:colOff>652446</xdr:colOff>
      <xdr:row>12</xdr:row>
      <xdr:rowOff>172576</xdr:rowOff>
    </xdr:to>
    <xdr:grpSp>
      <xdr:nvGrpSpPr>
        <xdr:cNvPr id="147" name="93 Grupo"/>
        <xdr:cNvGrpSpPr/>
      </xdr:nvGrpSpPr>
      <xdr:grpSpPr>
        <a:xfrm>
          <a:off x="8154760" y="3712029"/>
          <a:ext cx="2131543" cy="292318"/>
          <a:chOff x="10315575" y="3429000"/>
          <a:chExt cx="1840725" cy="296400"/>
        </a:xfrm>
      </xdr:grpSpPr>
      <xdr:grpSp>
        <xdr:nvGrpSpPr>
          <xdr:cNvPr id="148" name="94 Grupo"/>
          <xdr:cNvGrpSpPr/>
        </xdr:nvGrpSpPr>
        <xdr:grpSpPr>
          <a:xfrm>
            <a:off x="10934700" y="3429000"/>
            <a:ext cx="1221600" cy="296400"/>
            <a:chOff x="5372100" y="2914650"/>
            <a:chExt cx="1221600" cy="296400"/>
          </a:xfrm>
        </xdr:grpSpPr>
        <xdr:grpSp>
          <xdr:nvGrpSpPr>
            <xdr:cNvPr id="159" name="96 Grupo"/>
            <xdr:cNvGrpSpPr/>
          </xdr:nvGrpSpPr>
          <xdr:grpSpPr>
            <a:xfrm>
              <a:off x="5372100" y="2914650"/>
              <a:ext cx="612000" cy="296400"/>
              <a:chOff x="5372100" y="2914650"/>
              <a:chExt cx="612000" cy="296400"/>
            </a:xfrm>
          </xdr:grpSpPr>
          <xdr:sp macro="" textlink="">
            <xdr:nvSpPr>
              <xdr:cNvPr id="163" name="100 CuadroTexto">
                <a:hlinkClick xmlns:r="http://schemas.openxmlformats.org/officeDocument/2006/relationships" r:id="rId12"/>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64" name="101 CuadroTexto">
                <a:hlinkClick xmlns:r="http://schemas.openxmlformats.org/officeDocument/2006/relationships" r:id="rId13"/>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160" name="97 Grupo"/>
            <xdr:cNvGrpSpPr/>
          </xdr:nvGrpSpPr>
          <xdr:grpSpPr>
            <a:xfrm>
              <a:off x="5981700" y="2914650"/>
              <a:ext cx="612000" cy="296400"/>
              <a:chOff x="5372100" y="2914650"/>
              <a:chExt cx="612000" cy="296400"/>
            </a:xfrm>
          </xdr:grpSpPr>
          <xdr:sp macro="" textlink="">
            <xdr:nvSpPr>
              <xdr:cNvPr id="161" name="98 CuadroTexto">
                <a:hlinkClick xmlns:r="http://schemas.openxmlformats.org/officeDocument/2006/relationships" r:id="rId14"/>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162" name="99 CuadroTexto">
                <a:hlinkClick xmlns:r="http://schemas.openxmlformats.org/officeDocument/2006/relationships" r:id="rId15"/>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158" name="95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19049</xdr:colOff>
      <xdr:row>5</xdr:row>
      <xdr:rowOff>9526</xdr:rowOff>
    </xdr:from>
    <xdr:to>
      <xdr:col>10</xdr:col>
      <xdr:colOff>752474</xdr:colOff>
      <xdr:row>10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666750</xdr:colOff>
      <xdr:row>5</xdr:row>
      <xdr:rowOff>0</xdr:rowOff>
    </xdr:from>
    <xdr:to>
      <xdr:col>10</xdr:col>
      <xdr:colOff>409575</xdr:colOff>
      <xdr:row>5</xdr:row>
      <xdr:rowOff>152400</xdr:rowOff>
    </xdr:to>
    <xdr:sp macro="" textlink="">
      <xdr:nvSpPr>
        <xdr:cNvPr id="3" name="2 Rectángulo"/>
        <xdr:cNvSpPr/>
      </xdr:nvSpPr>
      <xdr:spPr>
        <a:xfrm>
          <a:off x="8743950"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clientData/>
  </xdr:twoCellAnchor>
  <xdr:twoCellAnchor>
    <xdr:from>
      <xdr:col>1</xdr:col>
      <xdr:colOff>19049</xdr:colOff>
      <xdr:row>2</xdr:row>
      <xdr:rowOff>14286</xdr:rowOff>
    </xdr:from>
    <xdr:to>
      <xdr:col>6</xdr:col>
      <xdr:colOff>19050</xdr:colOff>
      <xdr:row>13</xdr:row>
      <xdr:rowOff>0</xdr:rowOff>
    </xdr:to>
    <xdr:grpSp>
      <xdr:nvGrpSpPr>
        <xdr:cNvPr id="4" name="3 Grupo"/>
        <xdr:cNvGrpSpPr/>
      </xdr:nvGrpSpPr>
      <xdr:grpSpPr>
        <a:xfrm>
          <a:off x="958849" y="1157286"/>
          <a:ext cx="3937001" cy="2110847"/>
          <a:chOff x="19049" y="1157286"/>
          <a:chExt cx="3810001" cy="2128839"/>
        </a:xfrm>
      </xdr:grpSpPr>
      <xdr:graphicFrame macro="">
        <xdr:nvGraphicFramePr>
          <xdr:cNvPr id="5" name="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6" name="5 Grupo"/>
          <xdr:cNvGrpSpPr/>
        </xdr:nvGrpSpPr>
        <xdr:grpSpPr>
          <a:xfrm>
            <a:off x="19049" y="2438400"/>
            <a:ext cx="3798000" cy="828000"/>
            <a:chOff x="19049" y="2447925"/>
            <a:chExt cx="3798000" cy="828000"/>
          </a:xfrm>
        </xdr:grpSpPr>
        <xdr:sp macro="" textlink="">
          <xdr:nvSpPr>
            <xdr:cNvPr id="7" name="6 CuadroTexto"/>
            <xdr:cNvSpPr txBox="1"/>
          </xdr:nvSpPr>
          <xdr:spPr>
            <a:xfrm>
              <a:off x="19049" y="2447925"/>
              <a:ext cx="3798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 name="7 Grupo"/>
            <xdr:cNvGrpSpPr/>
          </xdr:nvGrpSpPr>
          <xdr:grpSpPr>
            <a:xfrm>
              <a:off x="438150" y="2476499"/>
              <a:ext cx="2886075" cy="756001"/>
              <a:chOff x="2695575" y="4410074"/>
              <a:chExt cx="2886075" cy="756001"/>
            </a:xfrm>
          </xdr:grpSpPr>
          <xdr:sp macro="" textlink="">
            <xdr:nvSpPr>
              <xdr:cNvPr id="9" name="8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0" name="9 Grupo"/>
              <xdr:cNvGrpSpPr/>
            </xdr:nvGrpSpPr>
            <xdr:grpSpPr>
              <a:xfrm>
                <a:off x="3819525" y="4410075"/>
                <a:ext cx="1762125" cy="756000"/>
                <a:chOff x="5191125" y="4410075"/>
                <a:chExt cx="1762125" cy="756000"/>
              </a:xfrm>
            </xdr:grpSpPr>
            <xdr:grpSp>
              <xdr:nvGrpSpPr>
                <xdr:cNvPr id="11" name="10 Grupo"/>
                <xdr:cNvGrpSpPr/>
              </xdr:nvGrpSpPr>
              <xdr:grpSpPr>
                <a:xfrm>
                  <a:off x="6115051" y="4410075"/>
                  <a:ext cx="838199" cy="756000"/>
                  <a:chOff x="2286000" y="4343400"/>
                  <a:chExt cx="1571625" cy="747300"/>
                </a:xfrm>
              </xdr:grpSpPr>
              <xdr:sp macro="" textlink="">
                <xdr:nvSpPr>
                  <xdr:cNvPr id="16" name="1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7" name="1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8" name="1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2" name="11 Grupo"/>
                <xdr:cNvGrpSpPr/>
              </xdr:nvGrpSpPr>
              <xdr:grpSpPr>
                <a:xfrm>
                  <a:off x="5191125" y="4524374"/>
                  <a:ext cx="729525" cy="554016"/>
                  <a:chOff x="5210175" y="4533899"/>
                  <a:chExt cx="729525" cy="554016"/>
                </a:xfrm>
              </xdr:grpSpPr>
              <xdr:sp macro="" textlink="">
                <xdr:nvSpPr>
                  <xdr:cNvPr id="13" name="12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 name="1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5" name="1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10</xdr:col>
      <xdr:colOff>47625</xdr:colOff>
      <xdr:row>5</xdr:row>
      <xdr:rowOff>180975</xdr:rowOff>
    </xdr:from>
    <xdr:to>
      <xdr:col>10</xdr:col>
      <xdr:colOff>552450</xdr:colOff>
      <xdr:row>6</xdr:row>
      <xdr:rowOff>142875</xdr:rowOff>
    </xdr:to>
    <xdr:sp macro="" textlink="">
      <xdr:nvSpPr>
        <xdr:cNvPr id="19" name="18 Rectángulo"/>
        <xdr:cNvSpPr/>
      </xdr:nvSpPr>
      <xdr:spPr>
        <a:xfrm>
          <a:off x="8886825"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clientData/>
  </xdr:twoCellAnchor>
  <xdr:twoCellAnchor>
    <xdr:from>
      <xdr:col>11</xdr:col>
      <xdr:colOff>0</xdr:colOff>
      <xdr:row>5</xdr:row>
      <xdr:rowOff>0</xdr:rowOff>
    </xdr:from>
    <xdr:to>
      <xdr:col>13</xdr:col>
      <xdr:colOff>733425</xdr:colOff>
      <xdr:row>9</xdr:row>
      <xdr:rowOff>190499</xdr:rowOff>
    </xdr:to>
    <xdr:grpSp>
      <xdr:nvGrpSpPr>
        <xdr:cNvPr id="20" name="19 Grupo"/>
        <xdr:cNvGrpSpPr/>
      </xdr:nvGrpSpPr>
      <xdr:grpSpPr>
        <a:xfrm>
          <a:off x="8813800" y="1710267"/>
          <a:ext cx="2308225" cy="969432"/>
          <a:chOff x="7620000" y="1724025"/>
          <a:chExt cx="2257425" cy="952499"/>
        </a:xfrm>
      </xdr:grpSpPr>
      <xdr:graphicFrame macro="">
        <xdr:nvGraphicFramePr>
          <xdr:cNvPr id="21" name="2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3" name="2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4" name="2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0</xdr:col>
      <xdr:colOff>759848</xdr:colOff>
      <xdr:row>0</xdr:row>
      <xdr:rowOff>0</xdr:rowOff>
    </xdr:from>
    <xdr:to>
      <xdr:col>0</xdr:col>
      <xdr:colOff>759848</xdr:colOff>
      <xdr:row>1</xdr:row>
      <xdr:rowOff>1662</xdr:rowOff>
    </xdr:to>
    <xdr:grpSp>
      <xdr:nvGrpSpPr>
        <xdr:cNvPr id="44" name="43 Grupo">
          <a:hlinkClick xmlns:r="http://schemas.openxmlformats.org/officeDocument/2006/relationships" r:id="rId4"/>
        </xdr:cNvPr>
        <xdr:cNvGrpSpPr/>
      </xdr:nvGrpSpPr>
      <xdr:grpSpPr>
        <a:xfrm>
          <a:off x="759848" y="0"/>
          <a:ext cx="0" cy="611262"/>
          <a:chOff x="11123083" y="50761"/>
          <a:chExt cx="846667" cy="525537"/>
        </a:xfrm>
      </xdr:grpSpPr>
      <xdr:sp macro="" textlink="">
        <xdr:nvSpPr>
          <xdr:cNvPr id="45" name="44 Flecha a la derecha con bandas">
            <a:hlinkClick xmlns:r="http://schemas.openxmlformats.org/officeDocument/2006/relationships" r:id="rId5"/>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46" name="45 CuadroTexto">
            <a:hlinkClick xmlns:r="http://schemas.openxmlformats.org/officeDocument/2006/relationships" r:id="rId4"/>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14</xdr:col>
      <xdr:colOff>0</xdr:colOff>
      <xdr:row>5</xdr:row>
      <xdr:rowOff>0</xdr:rowOff>
    </xdr:from>
    <xdr:to>
      <xdr:col>16</xdr:col>
      <xdr:colOff>733425</xdr:colOff>
      <xdr:row>9</xdr:row>
      <xdr:rowOff>190499</xdr:rowOff>
    </xdr:to>
    <xdr:grpSp>
      <xdr:nvGrpSpPr>
        <xdr:cNvPr id="47" name="46 Grupo"/>
        <xdr:cNvGrpSpPr/>
      </xdr:nvGrpSpPr>
      <xdr:grpSpPr>
        <a:xfrm>
          <a:off x="11176000" y="1710267"/>
          <a:ext cx="2308225" cy="969432"/>
          <a:chOff x="7620000" y="1724025"/>
          <a:chExt cx="2257425" cy="952499"/>
        </a:xfrm>
      </xdr:grpSpPr>
      <xdr:graphicFrame macro="">
        <xdr:nvGraphicFramePr>
          <xdr:cNvPr id="48" name="47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49"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50" name="49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51" name="50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52"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105830</xdr:colOff>
      <xdr:row>11</xdr:row>
      <xdr:rowOff>74081</xdr:rowOff>
    </xdr:from>
    <xdr:to>
      <xdr:col>10</xdr:col>
      <xdr:colOff>669830</xdr:colOff>
      <xdr:row>12</xdr:row>
      <xdr:rowOff>169398</xdr:rowOff>
    </xdr:to>
    <xdr:grpSp>
      <xdr:nvGrpSpPr>
        <xdr:cNvPr id="53" name="52 Grupo"/>
        <xdr:cNvGrpSpPr/>
      </xdr:nvGrpSpPr>
      <xdr:grpSpPr>
        <a:xfrm>
          <a:off x="6557430" y="2952748"/>
          <a:ext cx="2138800" cy="290050"/>
          <a:chOff x="10315575" y="3429000"/>
          <a:chExt cx="1840725" cy="296400"/>
        </a:xfrm>
      </xdr:grpSpPr>
      <xdr:grpSp>
        <xdr:nvGrpSpPr>
          <xdr:cNvPr id="54" name="53 Grupo"/>
          <xdr:cNvGrpSpPr/>
        </xdr:nvGrpSpPr>
        <xdr:grpSpPr>
          <a:xfrm>
            <a:off x="10934700" y="3429000"/>
            <a:ext cx="1221600" cy="296400"/>
            <a:chOff x="5372100" y="2914650"/>
            <a:chExt cx="1221600" cy="296400"/>
          </a:xfrm>
        </xdr:grpSpPr>
        <xdr:grpSp>
          <xdr:nvGrpSpPr>
            <xdr:cNvPr id="56" name="55 Grupo"/>
            <xdr:cNvGrpSpPr/>
          </xdr:nvGrpSpPr>
          <xdr:grpSpPr>
            <a:xfrm>
              <a:off x="5372100" y="2914650"/>
              <a:ext cx="910554" cy="296400"/>
              <a:chOff x="5372100" y="2914650"/>
              <a:chExt cx="910554" cy="296400"/>
            </a:xfrm>
          </xdr:grpSpPr>
          <xdr:sp macro="" textlink="">
            <xdr:nvSpPr>
              <xdr:cNvPr id="58" name="57 CuadroTexto">
                <a:hlinkClick xmlns:r="http://schemas.openxmlformats.org/officeDocument/2006/relationships" r:id="rId7"/>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59" name="58 CuadroTexto">
                <a:hlinkClick xmlns:r="http://schemas.openxmlformats.org/officeDocument/2006/relationships" r:id="rId8"/>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57" name="56 CuadroTexto">
              <a:hlinkClick xmlns:r="http://schemas.openxmlformats.org/officeDocument/2006/relationships" r:id="rId9"/>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55" name="54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2</xdr:colOff>
      <xdr:row>11</xdr:row>
      <xdr:rowOff>74080</xdr:rowOff>
    </xdr:from>
    <xdr:to>
      <xdr:col>14</xdr:col>
      <xdr:colOff>90959</xdr:colOff>
      <xdr:row>12</xdr:row>
      <xdr:rowOff>163046</xdr:rowOff>
    </xdr:to>
    <xdr:grpSp>
      <xdr:nvGrpSpPr>
        <xdr:cNvPr id="67" name="66 Grupo"/>
        <xdr:cNvGrpSpPr/>
      </xdr:nvGrpSpPr>
      <xdr:grpSpPr>
        <a:xfrm>
          <a:off x="8813802" y="2952747"/>
          <a:ext cx="2453157" cy="283699"/>
          <a:chOff x="9577925" y="14710834"/>
          <a:chExt cx="2376957" cy="289865"/>
        </a:xfrm>
      </xdr:grpSpPr>
      <xdr:grpSp>
        <xdr:nvGrpSpPr>
          <xdr:cNvPr id="68" name="67 Grupo"/>
          <xdr:cNvGrpSpPr/>
        </xdr:nvGrpSpPr>
        <xdr:grpSpPr>
          <a:xfrm>
            <a:off x="9577925" y="14712950"/>
            <a:ext cx="2206790" cy="287749"/>
            <a:chOff x="10212946" y="3429000"/>
            <a:chExt cx="1945446" cy="287749"/>
          </a:xfrm>
        </xdr:grpSpPr>
        <xdr:grpSp>
          <xdr:nvGrpSpPr>
            <xdr:cNvPr id="70" name="69 Grupo"/>
            <xdr:cNvGrpSpPr/>
          </xdr:nvGrpSpPr>
          <xdr:grpSpPr>
            <a:xfrm>
              <a:off x="10640995" y="3429000"/>
              <a:ext cx="1517397" cy="287749"/>
              <a:chOff x="5078395" y="2914650"/>
              <a:chExt cx="1517397" cy="287749"/>
            </a:xfrm>
          </xdr:grpSpPr>
          <xdr:grpSp>
            <xdr:nvGrpSpPr>
              <xdr:cNvPr id="72" name="71 Grupo"/>
              <xdr:cNvGrpSpPr/>
            </xdr:nvGrpSpPr>
            <xdr:grpSpPr>
              <a:xfrm>
                <a:off x="5078395" y="2914650"/>
                <a:ext cx="635135" cy="287749"/>
                <a:chOff x="5078395" y="2914650"/>
                <a:chExt cx="635135" cy="287749"/>
              </a:xfrm>
            </xdr:grpSpPr>
            <xdr:sp macro="" textlink="">
              <xdr:nvSpPr>
                <xdr:cNvPr id="76" name="75 CuadroTexto">
                  <a:hlinkClick xmlns:r="http://schemas.openxmlformats.org/officeDocument/2006/relationships" r:id="rId10"/>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77" name="76 CuadroTexto">
                  <a:hlinkClick xmlns:r="http://schemas.openxmlformats.org/officeDocument/2006/relationships" r:id="rId11"/>
                </xdr:cNvPr>
                <xdr:cNvSpPr txBox="1"/>
              </xdr:nvSpPr>
              <xdr:spPr>
                <a:xfrm>
                  <a:off x="5078395" y="3058399"/>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73" name="72 Grupo"/>
              <xdr:cNvGrpSpPr/>
            </xdr:nvGrpSpPr>
            <xdr:grpSpPr>
              <a:xfrm>
                <a:off x="5574371" y="2914650"/>
                <a:ext cx="1021421" cy="279099"/>
                <a:chOff x="4964771" y="2914650"/>
                <a:chExt cx="1021421" cy="279099"/>
              </a:xfrm>
            </xdr:grpSpPr>
            <xdr:sp macro="" textlink="">
              <xdr:nvSpPr>
                <xdr:cNvPr id="74" name="73 CuadroTexto">
                  <a:hlinkClick xmlns:r="http://schemas.openxmlformats.org/officeDocument/2006/relationships" r:id="rId12"/>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75" name="74 CuadroTexto">
                  <a:hlinkClick xmlns:r="http://schemas.openxmlformats.org/officeDocument/2006/relationships" r:id="rId13"/>
                </xdr:cNvPr>
                <xdr:cNvSpPr txBox="1"/>
              </xdr:nvSpPr>
              <xdr:spPr>
                <a:xfrm>
                  <a:off x="4964771" y="3049749"/>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sp macro="" textlink="">
              <xdr:nvSpPr>
                <xdr:cNvPr id="88" name="74 CuadroTexto">
                  <a:hlinkClick xmlns:r="http://schemas.openxmlformats.org/officeDocument/2006/relationships" r:id="rId14"/>
                </xdr:cNvPr>
                <xdr:cNvSpPr txBox="1"/>
              </xdr:nvSpPr>
              <xdr:spPr>
                <a:xfrm>
                  <a:off x="5456557" y="3041100"/>
                  <a:ext cx="529635" cy="141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sp macro="" textlink="">
          <xdr:nvSpPr>
            <xdr:cNvPr id="71" name="70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69" name="68 CuadroTexto">
            <a:hlinkClick xmlns:r="http://schemas.openxmlformats.org/officeDocument/2006/relationships" r:id="rId15"/>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14</xdr:col>
      <xdr:colOff>0</xdr:colOff>
      <xdr:row>11</xdr:row>
      <xdr:rowOff>74081</xdr:rowOff>
    </xdr:from>
    <xdr:to>
      <xdr:col>17</xdr:col>
      <xdr:colOff>80313</xdr:colOff>
      <xdr:row>12</xdr:row>
      <xdr:rowOff>179981</xdr:rowOff>
    </xdr:to>
    <xdr:grpSp>
      <xdr:nvGrpSpPr>
        <xdr:cNvPr id="140" name="139 Grupo"/>
        <xdr:cNvGrpSpPr/>
      </xdr:nvGrpSpPr>
      <xdr:grpSpPr>
        <a:xfrm>
          <a:off x="11176000" y="2952748"/>
          <a:ext cx="2467913" cy="300633"/>
          <a:chOff x="9588569" y="14710834"/>
          <a:chExt cx="2366313" cy="306983"/>
        </a:xfrm>
      </xdr:grpSpPr>
      <xdr:grpSp>
        <xdr:nvGrpSpPr>
          <xdr:cNvPr id="141" name="140 Grupo"/>
          <xdr:cNvGrpSpPr/>
        </xdr:nvGrpSpPr>
        <xdr:grpSpPr>
          <a:xfrm>
            <a:off x="9588569" y="14712950"/>
            <a:ext cx="1781092" cy="296400"/>
            <a:chOff x="10222276" y="3429000"/>
            <a:chExt cx="1570154" cy="296400"/>
          </a:xfrm>
        </xdr:grpSpPr>
        <xdr:grpSp>
          <xdr:nvGrpSpPr>
            <xdr:cNvPr id="145" name="144 Grupo"/>
            <xdr:cNvGrpSpPr/>
          </xdr:nvGrpSpPr>
          <xdr:grpSpPr>
            <a:xfrm>
              <a:off x="10664130" y="3429000"/>
              <a:ext cx="1128300" cy="296400"/>
              <a:chOff x="5101530" y="2914650"/>
              <a:chExt cx="1128300" cy="296400"/>
            </a:xfrm>
          </xdr:grpSpPr>
          <xdr:grpSp>
            <xdr:nvGrpSpPr>
              <xdr:cNvPr id="147" name="146 Grupo"/>
              <xdr:cNvGrpSpPr/>
            </xdr:nvGrpSpPr>
            <xdr:grpSpPr>
              <a:xfrm>
                <a:off x="5101530" y="2914650"/>
                <a:ext cx="612000" cy="296400"/>
                <a:chOff x="5101530" y="2914650"/>
                <a:chExt cx="612000" cy="296400"/>
              </a:xfrm>
            </xdr:grpSpPr>
            <xdr:sp macro="" textlink="">
              <xdr:nvSpPr>
                <xdr:cNvPr id="151" name="150 CuadroTexto">
                  <a:hlinkClick xmlns:r="http://schemas.openxmlformats.org/officeDocument/2006/relationships" r:id="rId16"/>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52" name="151 CuadroTexto">
                  <a:hlinkClick xmlns:r="http://schemas.openxmlformats.org/officeDocument/2006/relationships" r:id="rId17"/>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148" name="147 Grupo"/>
              <xdr:cNvGrpSpPr/>
            </xdr:nvGrpSpPr>
            <xdr:grpSpPr>
              <a:xfrm>
                <a:off x="5617830" y="2914650"/>
                <a:ext cx="612000" cy="296400"/>
                <a:chOff x="5008230" y="2914650"/>
                <a:chExt cx="612000" cy="296400"/>
              </a:xfrm>
            </xdr:grpSpPr>
            <xdr:sp macro="" textlink="">
              <xdr:nvSpPr>
                <xdr:cNvPr id="149" name="148 CuadroTexto">
                  <a:hlinkClick xmlns:r="http://schemas.openxmlformats.org/officeDocument/2006/relationships" r:id="rId18"/>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150" name="149 CuadroTexto">
                  <a:hlinkClick xmlns:r="http://schemas.openxmlformats.org/officeDocument/2006/relationships" r:id="rId19"/>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146" name="145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142" name="141 Grupo"/>
          <xdr:cNvGrpSpPr/>
        </xdr:nvGrpSpPr>
        <xdr:grpSpPr>
          <a:xfrm>
            <a:off x="11260669" y="14710834"/>
            <a:ext cx="694213" cy="306983"/>
            <a:chOff x="0" y="1143000"/>
            <a:chExt cx="694213" cy="306983"/>
          </a:xfrm>
        </xdr:grpSpPr>
        <xdr:sp macro="" textlink="">
          <xdr:nvSpPr>
            <xdr:cNvPr id="143" name="142 CuadroTexto">
              <a:hlinkClick xmlns:r="http://schemas.openxmlformats.org/officeDocument/2006/relationships" r:id="rId20"/>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144" name="143 CuadroTexto">
              <a:hlinkClick xmlns:r="http://schemas.openxmlformats.org/officeDocument/2006/relationships" r:id="rId21"/>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0</xdr:col>
      <xdr:colOff>63498</xdr:colOff>
      <xdr:row>0</xdr:row>
      <xdr:rowOff>0</xdr:rowOff>
    </xdr:from>
    <xdr:to>
      <xdr:col>0</xdr:col>
      <xdr:colOff>910165</xdr:colOff>
      <xdr:row>0</xdr:row>
      <xdr:rowOff>525537</xdr:rowOff>
    </xdr:to>
    <xdr:grpSp>
      <xdr:nvGrpSpPr>
        <xdr:cNvPr id="156" name="155 Grupo">
          <a:hlinkClick xmlns:r="http://schemas.openxmlformats.org/officeDocument/2006/relationships" r:id="rId22"/>
        </xdr:cNvPr>
        <xdr:cNvGrpSpPr/>
      </xdr:nvGrpSpPr>
      <xdr:grpSpPr>
        <a:xfrm>
          <a:off x="63498" y="0"/>
          <a:ext cx="846667" cy="525537"/>
          <a:chOff x="11123083" y="50761"/>
          <a:chExt cx="846667" cy="525537"/>
        </a:xfrm>
      </xdr:grpSpPr>
      <xdr:sp macro="" textlink="">
        <xdr:nvSpPr>
          <xdr:cNvPr id="157" name="156 Flecha a la derecha con bandas">
            <a:hlinkClick xmlns:r="http://schemas.openxmlformats.org/officeDocument/2006/relationships" r:id="rId5"/>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158" name="157 CuadroTexto">
            <a:hlinkClick xmlns:r="http://schemas.openxmlformats.org/officeDocument/2006/relationships" r:id="rId22"/>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1</xdr:col>
      <xdr:colOff>50798</xdr:colOff>
      <xdr:row>2</xdr:row>
      <xdr:rowOff>46035</xdr:rowOff>
    </xdr:from>
    <xdr:to>
      <xdr:col>2</xdr:col>
      <xdr:colOff>19047</xdr:colOff>
      <xdr:row>4</xdr:row>
      <xdr:rowOff>67201</xdr:rowOff>
    </xdr:to>
    <xdr:sp macro="" textlink="">
      <xdr:nvSpPr>
        <xdr:cNvPr id="78" name="77 CuadroTexto"/>
        <xdr:cNvSpPr txBox="1"/>
      </xdr:nvSpPr>
      <xdr:spPr>
        <a:xfrm>
          <a:off x="960965" y="1189035"/>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xdr:col>
      <xdr:colOff>19049</xdr:colOff>
      <xdr:row>8</xdr:row>
      <xdr:rowOff>151829</xdr:rowOff>
    </xdr:from>
    <xdr:to>
      <xdr:col>6</xdr:col>
      <xdr:colOff>7049</xdr:colOff>
      <xdr:row>12</xdr:row>
      <xdr:rowOff>181769</xdr:rowOff>
    </xdr:to>
    <xdr:grpSp>
      <xdr:nvGrpSpPr>
        <xdr:cNvPr id="79" name="78 Grupo"/>
        <xdr:cNvGrpSpPr/>
      </xdr:nvGrpSpPr>
      <xdr:grpSpPr>
        <a:xfrm>
          <a:off x="958849" y="2446296"/>
          <a:ext cx="3925000" cy="808873"/>
          <a:chOff x="4794250" y="6762750"/>
          <a:chExt cx="3798000" cy="823690"/>
        </a:xfrm>
      </xdr:grpSpPr>
      <xdr:sp macro="" textlink="">
        <xdr:nvSpPr>
          <xdr:cNvPr id="80" name="79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81" name="80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82" name="81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83" name="82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84" name="83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85" name="84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86" name="85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87" name="86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0.17863</cdr:x>
      <cdr:y>0.37095</cdr:y>
    </cdr:from>
    <cdr:to>
      <cdr:x>0.3685</cdr:x>
      <cdr:y>0.50667</cdr:y>
    </cdr:to>
    <cdr:sp macro="" textlink="">
      <cdr:nvSpPr>
        <cdr:cNvPr id="2" name="14 Rectángulo"/>
        <cdr:cNvSpPr/>
      </cdr:nvSpPr>
      <cdr:spPr>
        <a:xfrm xmlns:a="http://schemas.openxmlformats.org/drawingml/2006/main">
          <a:off x="403236" y="353329"/>
          <a:ext cx="428617" cy="12927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s-CO" sz="900">
              <a:solidFill>
                <a:sysClr val="windowText" lastClr="000000"/>
              </a:solidFill>
            </a:rPr>
            <a:t>0 %</a:t>
          </a:r>
        </a:p>
      </cdr:txBody>
    </cdr:sp>
  </cdr:relSizeAnchor>
  <cdr:relSizeAnchor xmlns:cdr="http://schemas.openxmlformats.org/drawingml/2006/chartDrawing">
    <cdr:from>
      <cdr:x>0.67511</cdr:x>
      <cdr:y>0.39667</cdr:y>
    </cdr:from>
    <cdr:to>
      <cdr:x>0.93249</cdr:x>
      <cdr:y>0.49667</cdr:y>
    </cdr:to>
    <cdr:sp macro="" textlink="">
      <cdr:nvSpPr>
        <cdr:cNvPr id="3" name="17 Rectángulo"/>
        <cdr:cNvSpPr/>
      </cdr:nvSpPr>
      <cdr:spPr>
        <a:xfrm xmlns:a="http://schemas.openxmlformats.org/drawingml/2006/main">
          <a:off x="1524009" y="377828"/>
          <a:ext cx="581016" cy="9525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900">
              <a:solidFill>
                <a:sysClr val="windowText" lastClr="000000"/>
              </a:solidFill>
            </a:rPr>
            <a:t>100 %</a:t>
          </a:r>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19049</xdr:colOff>
      <xdr:row>5</xdr:row>
      <xdr:rowOff>9526</xdr:rowOff>
    </xdr:from>
    <xdr:to>
      <xdr:col>10</xdr:col>
      <xdr:colOff>752474</xdr:colOff>
      <xdr:row>10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666750</xdr:colOff>
      <xdr:row>5</xdr:row>
      <xdr:rowOff>0</xdr:rowOff>
    </xdr:from>
    <xdr:to>
      <xdr:col>10</xdr:col>
      <xdr:colOff>409575</xdr:colOff>
      <xdr:row>5</xdr:row>
      <xdr:rowOff>152400</xdr:rowOff>
    </xdr:to>
    <xdr:sp macro="" textlink="">
      <xdr:nvSpPr>
        <xdr:cNvPr id="3" name="2 Rectángulo"/>
        <xdr:cNvSpPr/>
      </xdr:nvSpPr>
      <xdr:spPr>
        <a:xfrm>
          <a:off x="7677150" y="17145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clientData/>
  </xdr:twoCellAnchor>
  <xdr:twoCellAnchor>
    <xdr:from>
      <xdr:col>1</xdr:col>
      <xdr:colOff>19049</xdr:colOff>
      <xdr:row>2</xdr:row>
      <xdr:rowOff>14286</xdr:rowOff>
    </xdr:from>
    <xdr:to>
      <xdr:col>6</xdr:col>
      <xdr:colOff>19050</xdr:colOff>
      <xdr:row>13</xdr:row>
      <xdr:rowOff>0</xdr:rowOff>
    </xdr:to>
    <xdr:grpSp>
      <xdr:nvGrpSpPr>
        <xdr:cNvPr id="4" name="3 Grupo"/>
        <xdr:cNvGrpSpPr/>
      </xdr:nvGrpSpPr>
      <xdr:grpSpPr>
        <a:xfrm>
          <a:off x="958849" y="1157286"/>
          <a:ext cx="3937001" cy="2110847"/>
          <a:chOff x="19049" y="1157286"/>
          <a:chExt cx="3810001" cy="2128839"/>
        </a:xfrm>
      </xdr:grpSpPr>
      <xdr:graphicFrame macro="">
        <xdr:nvGraphicFramePr>
          <xdr:cNvPr id="5" name="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6" name="5 Grupo"/>
          <xdr:cNvGrpSpPr/>
        </xdr:nvGrpSpPr>
        <xdr:grpSpPr>
          <a:xfrm>
            <a:off x="19049" y="2438400"/>
            <a:ext cx="3798000" cy="828000"/>
            <a:chOff x="19049" y="2447925"/>
            <a:chExt cx="3798000" cy="828000"/>
          </a:xfrm>
        </xdr:grpSpPr>
        <xdr:sp macro="" textlink="">
          <xdr:nvSpPr>
            <xdr:cNvPr id="7" name="6 CuadroTexto"/>
            <xdr:cNvSpPr txBox="1"/>
          </xdr:nvSpPr>
          <xdr:spPr>
            <a:xfrm>
              <a:off x="19049" y="2447925"/>
              <a:ext cx="3798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 name="7 Grupo"/>
            <xdr:cNvGrpSpPr/>
          </xdr:nvGrpSpPr>
          <xdr:grpSpPr>
            <a:xfrm>
              <a:off x="438150" y="2476499"/>
              <a:ext cx="2886075" cy="756001"/>
              <a:chOff x="2695575" y="4410074"/>
              <a:chExt cx="2886075" cy="756001"/>
            </a:xfrm>
          </xdr:grpSpPr>
          <xdr:sp macro="" textlink="">
            <xdr:nvSpPr>
              <xdr:cNvPr id="9" name="8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0" name="9 Grupo"/>
              <xdr:cNvGrpSpPr/>
            </xdr:nvGrpSpPr>
            <xdr:grpSpPr>
              <a:xfrm>
                <a:off x="3819525" y="4410075"/>
                <a:ext cx="1762125" cy="756000"/>
                <a:chOff x="5191125" y="4410075"/>
                <a:chExt cx="1762125" cy="756000"/>
              </a:xfrm>
            </xdr:grpSpPr>
            <xdr:grpSp>
              <xdr:nvGrpSpPr>
                <xdr:cNvPr id="11" name="10 Grupo"/>
                <xdr:cNvGrpSpPr/>
              </xdr:nvGrpSpPr>
              <xdr:grpSpPr>
                <a:xfrm>
                  <a:off x="6115051" y="4410075"/>
                  <a:ext cx="838199" cy="756000"/>
                  <a:chOff x="2286000" y="4343400"/>
                  <a:chExt cx="1571625" cy="747300"/>
                </a:xfrm>
              </xdr:grpSpPr>
              <xdr:sp macro="" textlink="">
                <xdr:nvSpPr>
                  <xdr:cNvPr id="16" name="1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7" name="1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8" name="1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2" name="11 Grupo"/>
                <xdr:cNvGrpSpPr/>
              </xdr:nvGrpSpPr>
              <xdr:grpSpPr>
                <a:xfrm>
                  <a:off x="5191125" y="4524374"/>
                  <a:ext cx="729525" cy="554016"/>
                  <a:chOff x="5210175" y="4533899"/>
                  <a:chExt cx="729525" cy="554016"/>
                </a:xfrm>
              </xdr:grpSpPr>
              <xdr:sp macro="" textlink="">
                <xdr:nvSpPr>
                  <xdr:cNvPr id="13" name="12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 name="1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5" name="1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10</xdr:col>
      <xdr:colOff>47625</xdr:colOff>
      <xdr:row>5</xdr:row>
      <xdr:rowOff>180975</xdr:rowOff>
    </xdr:from>
    <xdr:to>
      <xdr:col>10</xdr:col>
      <xdr:colOff>552450</xdr:colOff>
      <xdr:row>6</xdr:row>
      <xdr:rowOff>142875</xdr:rowOff>
    </xdr:to>
    <xdr:sp macro="" textlink="">
      <xdr:nvSpPr>
        <xdr:cNvPr id="19" name="18 Rectángulo"/>
        <xdr:cNvSpPr/>
      </xdr:nvSpPr>
      <xdr:spPr>
        <a:xfrm>
          <a:off x="7820025" y="189547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clientData/>
  </xdr:twoCellAnchor>
  <xdr:twoCellAnchor>
    <xdr:from>
      <xdr:col>11</xdr:col>
      <xdr:colOff>0</xdr:colOff>
      <xdr:row>5</xdr:row>
      <xdr:rowOff>0</xdr:rowOff>
    </xdr:from>
    <xdr:to>
      <xdr:col>13</xdr:col>
      <xdr:colOff>733425</xdr:colOff>
      <xdr:row>9</xdr:row>
      <xdr:rowOff>190499</xdr:rowOff>
    </xdr:to>
    <xdr:grpSp>
      <xdr:nvGrpSpPr>
        <xdr:cNvPr id="20" name="19 Grupo"/>
        <xdr:cNvGrpSpPr/>
      </xdr:nvGrpSpPr>
      <xdr:grpSpPr>
        <a:xfrm>
          <a:off x="8813800" y="1710267"/>
          <a:ext cx="2308225" cy="969432"/>
          <a:chOff x="7620000" y="1724025"/>
          <a:chExt cx="2257425" cy="952499"/>
        </a:xfrm>
      </xdr:grpSpPr>
      <xdr:graphicFrame macro="">
        <xdr:nvGraphicFramePr>
          <xdr:cNvPr id="21" name="2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3" name="2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4" name="2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0</xdr:col>
      <xdr:colOff>759848</xdr:colOff>
      <xdr:row>0</xdr:row>
      <xdr:rowOff>0</xdr:rowOff>
    </xdr:from>
    <xdr:to>
      <xdr:col>0</xdr:col>
      <xdr:colOff>759848</xdr:colOff>
      <xdr:row>1</xdr:row>
      <xdr:rowOff>1662</xdr:rowOff>
    </xdr:to>
    <xdr:grpSp>
      <xdr:nvGrpSpPr>
        <xdr:cNvPr id="26" name="25 Grupo">
          <a:hlinkClick xmlns:r="http://schemas.openxmlformats.org/officeDocument/2006/relationships" r:id="rId4"/>
        </xdr:cNvPr>
        <xdr:cNvGrpSpPr/>
      </xdr:nvGrpSpPr>
      <xdr:grpSpPr>
        <a:xfrm>
          <a:off x="759848" y="0"/>
          <a:ext cx="0" cy="611262"/>
          <a:chOff x="11123083" y="50761"/>
          <a:chExt cx="846667" cy="525537"/>
        </a:xfrm>
      </xdr:grpSpPr>
      <xdr:sp macro="" textlink="">
        <xdr:nvSpPr>
          <xdr:cNvPr id="27" name="26 Flecha a la derecha con bandas">
            <a:hlinkClick xmlns:r="http://schemas.openxmlformats.org/officeDocument/2006/relationships" r:id="rId5"/>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28" name="27 CuadroTexto">
            <a:hlinkClick xmlns:r="http://schemas.openxmlformats.org/officeDocument/2006/relationships" r:id="rId4"/>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14</xdr:col>
      <xdr:colOff>0</xdr:colOff>
      <xdr:row>5</xdr:row>
      <xdr:rowOff>0</xdr:rowOff>
    </xdr:from>
    <xdr:to>
      <xdr:col>16</xdr:col>
      <xdr:colOff>733425</xdr:colOff>
      <xdr:row>9</xdr:row>
      <xdr:rowOff>190499</xdr:rowOff>
    </xdr:to>
    <xdr:grpSp>
      <xdr:nvGrpSpPr>
        <xdr:cNvPr id="29" name="28 Grupo"/>
        <xdr:cNvGrpSpPr/>
      </xdr:nvGrpSpPr>
      <xdr:grpSpPr>
        <a:xfrm>
          <a:off x="11201400" y="1710267"/>
          <a:ext cx="2308225" cy="969432"/>
          <a:chOff x="7620000" y="1724025"/>
          <a:chExt cx="2257425" cy="952499"/>
        </a:xfrm>
      </xdr:grpSpPr>
      <xdr:graphicFrame macro="">
        <xdr:nvGraphicFramePr>
          <xdr:cNvPr id="30" name="2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32" name="31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33" name="32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3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0</xdr:col>
      <xdr:colOff>63498</xdr:colOff>
      <xdr:row>0</xdr:row>
      <xdr:rowOff>0</xdr:rowOff>
    </xdr:from>
    <xdr:to>
      <xdr:col>0</xdr:col>
      <xdr:colOff>910165</xdr:colOff>
      <xdr:row>0</xdr:row>
      <xdr:rowOff>525537</xdr:rowOff>
    </xdr:to>
    <xdr:grpSp>
      <xdr:nvGrpSpPr>
        <xdr:cNvPr id="66" name="65 Grupo">
          <a:hlinkClick xmlns:r="http://schemas.openxmlformats.org/officeDocument/2006/relationships" r:id="rId7"/>
        </xdr:cNvPr>
        <xdr:cNvGrpSpPr/>
      </xdr:nvGrpSpPr>
      <xdr:grpSpPr>
        <a:xfrm>
          <a:off x="63498" y="0"/>
          <a:ext cx="846667" cy="525537"/>
          <a:chOff x="11123083" y="50761"/>
          <a:chExt cx="846667" cy="525537"/>
        </a:xfrm>
      </xdr:grpSpPr>
      <xdr:sp macro="" textlink="">
        <xdr:nvSpPr>
          <xdr:cNvPr id="67" name="66 Flecha a la derecha con bandas">
            <a:hlinkClick xmlns:r="http://schemas.openxmlformats.org/officeDocument/2006/relationships" r:id="rId5"/>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68" name="67 CuadroTexto">
            <a:hlinkClick xmlns:r="http://schemas.openxmlformats.org/officeDocument/2006/relationships" r:id="rId7"/>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14</xdr:col>
      <xdr:colOff>105830</xdr:colOff>
      <xdr:row>11</xdr:row>
      <xdr:rowOff>74081</xdr:rowOff>
    </xdr:from>
    <xdr:to>
      <xdr:col>16</xdr:col>
      <xdr:colOff>669830</xdr:colOff>
      <xdr:row>12</xdr:row>
      <xdr:rowOff>169398</xdr:rowOff>
    </xdr:to>
    <xdr:grpSp>
      <xdr:nvGrpSpPr>
        <xdr:cNvPr id="69" name="68 Grupo"/>
        <xdr:cNvGrpSpPr/>
      </xdr:nvGrpSpPr>
      <xdr:grpSpPr>
        <a:xfrm>
          <a:off x="11307230" y="2952748"/>
          <a:ext cx="2138800" cy="290050"/>
          <a:chOff x="10315575" y="3429000"/>
          <a:chExt cx="1840725" cy="296400"/>
        </a:xfrm>
      </xdr:grpSpPr>
      <xdr:grpSp>
        <xdr:nvGrpSpPr>
          <xdr:cNvPr id="70" name="69 Grupo"/>
          <xdr:cNvGrpSpPr/>
        </xdr:nvGrpSpPr>
        <xdr:grpSpPr>
          <a:xfrm>
            <a:off x="10934700" y="3429000"/>
            <a:ext cx="1221600" cy="296400"/>
            <a:chOff x="5372100" y="2914650"/>
            <a:chExt cx="1221600" cy="296400"/>
          </a:xfrm>
        </xdr:grpSpPr>
        <xdr:grpSp>
          <xdr:nvGrpSpPr>
            <xdr:cNvPr id="72" name="71 Grupo"/>
            <xdr:cNvGrpSpPr/>
          </xdr:nvGrpSpPr>
          <xdr:grpSpPr>
            <a:xfrm>
              <a:off x="5372100" y="2914650"/>
              <a:ext cx="612000" cy="296400"/>
              <a:chOff x="5372100" y="2914650"/>
              <a:chExt cx="612000" cy="296400"/>
            </a:xfrm>
          </xdr:grpSpPr>
          <xdr:sp macro="" textlink="">
            <xdr:nvSpPr>
              <xdr:cNvPr id="76" name="75 CuadroTexto">
                <a:hlinkClick xmlns:r="http://schemas.openxmlformats.org/officeDocument/2006/relationships" r:id="rId8"/>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77" name="76 CuadroTexto">
                <a:hlinkClick xmlns:r="http://schemas.openxmlformats.org/officeDocument/2006/relationships" r:id="rId9"/>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grpSp>
          <xdr:nvGrpSpPr>
            <xdr:cNvPr id="73" name="72 Grupo"/>
            <xdr:cNvGrpSpPr/>
          </xdr:nvGrpSpPr>
          <xdr:grpSpPr>
            <a:xfrm>
              <a:off x="5981700" y="2914650"/>
              <a:ext cx="612000" cy="296400"/>
              <a:chOff x="5372100" y="2914650"/>
              <a:chExt cx="612000" cy="296400"/>
            </a:xfrm>
          </xdr:grpSpPr>
          <xdr:sp macro="" textlink="">
            <xdr:nvSpPr>
              <xdr:cNvPr id="74" name="73 CuadroTexto">
                <a:hlinkClick xmlns:r="http://schemas.openxmlformats.org/officeDocument/2006/relationships" r:id="rId10"/>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75" name="74 CuadroTexto">
                <a:hlinkClick xmlns:r="http://schemas.openxmlformats.org/officeDocument/2006/relationships" r:id="rId11"/>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sp macro="" textlink="">
        <xdr:nvSpPr>
          <xdr:cNvPr id="71" name="70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0</xdr:colOff>
      <xdr:row>11</xdr:row>
      <xdr:rowOff>84664</xdr:rowOff>
    </xdr:from>
    <xdr:to>
      <xdr:col>11</xdr:col>
      <xdr:colOff>80313</xdr:colOff>
      <xdr:row>12</xdr:row>
      <xdr:rowOff>190564</xdr:rowOff>
    </xdr:to>
    <xdr:grpSp>
      <xdr:nvGrpSpPr>
        <xdr:cNvPr id="78" name="77 Grupo"/>
        <xdr:cNvGrpSpPr/>
      </xdr:nvGrpSpPr>
      <xdr:grpSpPr>
        <a:xfrm>
          <a:off x="6451600" y="2963331"/>
          <a:ext cx="2442513" cy="300633"/>
          <a:chOff x="9588569" y="14710834"/>
          <a:chExt cx="2366313" cy="306983"/>
        </a:xfrm>
      </xdr:grpSpPr>
      <xdr:grpSp>
        <xdr:nvGrpSpPr>
          <xdr:cNvPr id="79" name="78 Grupo"/>
          <xdr:cNvGrpSpPr/>
        </xdr:nvGrpSpPr>
        <xdr:grpSpPr>
          <a:xfrm>
            <a:off x="9588569" y="14712950"/>
            <a:ext cx="1781092" cy="296400"/>
            <a:chOff x="10222276" y="3429000"/>
            <a:chExt cx="1570154" cy="296400"/>
          </a:xfrm>
        </xdr:grpSpPr>
        <xdr:grpSp>
          <xdr:nvGrpSpPr>
            <xdr:cNvPr id="83" name="82 Grupo"/>
            <xdr:cNvGrpSpPr/>
          </xdr:nvGrpSpPr>
          <xdr:grpSpPr>
            <a:xfrm>
              <a:off x="10664130" y="3429000"/>
              <a:ext cx="1128300" cy="296400"/>
              <a:chOff x="5101530" y="2914650"/>
              <a:chExt cx="1128300" cy="296400"/>
            </a:xfrm>
          </xdr:grpSpPr>
          <xdr:grpSp>
            <xdr:nvGrpSpPr>
              <xdr:cNvPr id="85" name="84 Grupo"/>
              <xdr:cNvGrpSpPr/>
            </xdr:nvGrpSpPr>
            <xdr:grpSpPr>
              <a:xfrm>
                <a:off x="5101530" y="2914650"/>
                <a:ext cx="612000" cy="296400"/>
                <a:chOff x="5101530" y="2914650"/>
                <a:chExt cx="612000" cy="296400"/>
              </a:xfrm>
            </xdr:grpSpPr>
            <xdr:sp macro="" textlink="">
              <xdr:nvSpPr>
                <xdr:cNvPr id="89" name="88 CuadroTexto">
                  <a:hlinkClick xmlns:r="http://schemas.openxmlformats.org/officeDocument/2006/relationships" r:id="rId12"/>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90" name="89 CuadroTexto">
                  <a:hlinkClick xmlns:r="http://schemas.openxmlformats.org/officeDocument/2006/relationships" r:id="rId13"/>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86" name="85 Grupo"/>
              <xdr:cNvGrpSpPr/>
            </xdr:nvGrpSpPr>
            <xdr:grpSpPr>
              <a:xfrm>
                <a:off x="5617830" y="2914650"/>
                <a:ext cx="612000" cy="296400"/>
                <a:chOff x="5008230" y="2914650"/>
                <a:chExt cx="612000" cy="296400"/>
              </a:xfrm>
            </xdr:grpSpPr>
            <xdr:sp macro="" textlink="">
              <xdr:nvSpPr>
                <xdr:cNvPr id="87" name="86 CuadroTexto">
                  <a:hlinkClick xmlns:r="http://schemas.openxmlformats.org/officeDocument/2006/relationships" r:id="rId14"/>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88" name="87 CuadroTexto">
                  <a:hlinkClick xmlns:r="http://schemas.openxmlformats.org/officeDocument/2006/relationships" r:id="rId15"/>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84" name="83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80" name="79 Grupo"/>
          <xdr:cNvGrpSpPr/>
        </xdr:nvGrpSpPr>
        <xdr:grpSpPr>
          <a:xfrm>
            <a:off x="11260669" y="14710834"/>
            <a:ext cx="694213" cy="306983"/>
            <a:chOff x="0" y="1143000"/>
            <a:chExt cx="694213" cy="306983"/>
          </a:xfrm>
        </xdr:grpSpPr>
        <xdr:sp macro="" textlink="">
          <xdr:nvSpPr>
            <xdr:cNvPr id="81" name="80 CuadroTexto">
              <a:hlinkClick xmlns:r="http://schemas.openxmlformats.org/officeDocument/2006/relationships" r:id="rId16"/>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82" name="81 CuadroTexto">
              <a:hlinkClick xmlns:r="http://schemas.openxmlformats.org/officeDocument/2006/relationships" r:id="rId17"/>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6</a:t>
              </a:r>
              <a:endParaRPr lang="es-CO" sz="900" u="none"/>
            </a:p>
          </xdr:txBody>
        </xdr:sp>
      </xdr:grpSp>
    </xdr:grpSp>
    <xdr:clientData/>
  </xdr:twoCellAnchor>
  <xdr:twoCellAnchor>
    <xdr:from>
      <xdr:col>11</xdr:col>
      <xdr:colOff>0</xdr:colOff>
      <xdr:row>11</xdr:row>
      <xdr:rowOff>74081</xdr:rowOff>
    </xdr:from>
    <xdr:to>
      <xdr:col>14</xdr:col>
      <xdr:colOff>80313</xdr:colOff>
      <xdr:row>12</xdr:row>
      <xdr:rowOff>179981</xdr:rowOff>
    </xdr:to>
    <xdr:grpSp>
      <xdr:nvGrpSpPr>
        <xdr:cNvPr id="91" name="90 Grupo"/>
        <xdr:cNvGrpSpPr/>
      </xdr:nvGrpSpPr>
      <xdr:grpSpPr>
        <a:xfrm>
          <a:off x="8813800" y="2952748"/>
          <a:ext cx="2467913" cy="300633"/>
          <a:chOff x="9588569" y="14710834"/>
          <a:chExt cx="2366313" cy="306983"/>
        </a:xfrm>
      </xdr:grpSpPr>
      <xdr:grpSp>
        <xdr:nvGrpSpPr>
          <xdr:cNvPr id="92" name="91 Grupo"/>
          <xdr:cNvGrpSpPr/>
        </xdr:nvGrpSpPr>
        <xdr:grpSpPr>
          <a:xfrm>
            <a:off x="9588569" y="14712950"/>
            <a:ext cx="1781092" cy="296400"/>
            <a:chOff x="10222276" y="3429000"/>
            <a:chExt cx="1570154" cy="296400"/>
          </a:xfrm>
        </xdr:grpSpPr>
        <xdr:grpSp>
          <xdr:nvGrpSpPr>
            <xdr:cNvPr id="96" name="95 Grupo"/>
            <xdr:cNvGrpSpPr/>
          </xdr:nvGrpSpPr>
          <xdr:grpSpPr>
            <a:xfrm>
              <a:off x="10664130" y="3429000"/>
              <a:ext cx="1128300" cy="296400"/>
              <a:chOff x="5101530" y="2914650"/>
              <a:chExt cx="1128300" cy="296400"/>
            </a:xfrm>
          </xdr:grpSpPr>
          <xdr:grpSp>
            <xdr:nvGrpSpPr>
              <xdr:cNvPr id="98" name="97 Grupo"/>
              <xdr:cNvGrpSpPr/>
            </xdr:nvGrpSpPr>
            <xdr:grpSpPr>
              <a:xfrm>
                <a:off x="5101530" y="2914650"/>
                <a:ext cx="612000" cy="296400"/>
                <a:chOff x="5101530" y="2914650"/>
                <a:chExt cx="612000" cy="296400"/>
              </a:xfrm>
            </xdr:grpSpPr>
            <xdr:sp macro="" textlink="">
              <xdr:nvSpPr>
                <xdr:cNvPr id="102" name="101 CuadroTexto">
                  <a:hlinkClick xmlns:r="http://schemas.openxmlformats.org/officeDocument/2006/relationships" r:id="rId18"/>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03" name="102 CuadroTexto">
                  <a:hlinkClick xmlns:r="http://schemas.openxmlformats.org/officeDocument/2006/relationships" r:id="rId19"/>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99" name="98 Grupo"/>
              <xdr:cNvGrpSpPr/>
            </xdr:nvGrpSpPr>
            <xdr:grpSpPr>
              <a:xfrm>
                <a:off x="5617830" y="2914650"/>
                <a:ext cx="612000" cy="296400"/>
                <a:chOff x="5008230" y="2914650"/>
                <a:chExt cx="612000" cy="296400"/>
              </a:xfrm>
            </xdr:grpSpPr>
            <xdr:sp macro="" textlink="">
              <xdr:nvSpPr>
                <xdr:cNvPr id="100" name="99 CuadroTexto">
                  <a:hlinkClick xmlns:r="http://schemas.openxmlformats.org/officeDocument/2006/relationships" r:id="rId20"/>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101" name="100 CuadroTexto">
                  <a:hlinkClick xmlns:r="http://schemas.openxmlformats.org/officeDocument/2006/relationships" r:id="rId21"/>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97" name="96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93" name="92 Grupo"/>
          <xdr:cNvGrpSpPr/>
        </xdr:nvGrpSpPr>
        <xdr:grpSpPr>
          <a:xfrm>
            <a:off x="11260669" y="14710834"/>
            <a:ext cx="694213" cy="306983"/>
            <a:chOff x="0" y="1143000"/>
            <a:chExt cx="694213" cy="306983"/>
          </a:xfrm>
        </xdr:grpSpPr>
        <xdr:sp macro="" textlink="">
          <xdr:nvSpPr>
            <xdr:cNvPr id="94" name="93 CuadroTexto">
              <a:hlinkClick xmlns:r="http://schemas.openxmlformats.org/officeDocument/2006/relationships" r:id="rId22"/>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95" name="94 CuadroTexto">
              <a:hlinkClick xmlns:r="http://schemas.openxmlformats.org/officeDocument/2006/relationships" r:id="rId23"/>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1</xdr:col>
      <xdr:colOff>50798</xdr:colOff>
      <xdr:row>2</xdr:row>
      <xdr:rowOff>46035</xdr:rowOff>
    </xdr:from>
    <xdr:to>
      <xdr:col>2</xdr:col>
      <xdr:colOff>19047</xdr:colOff>
      <xdr:row>4</xdr:row>
      <xdr:rowOff>67201</xdr:rowOff>
    </xdr:to>
    <xdr:sp macro="" textlink="">
      <xdr:nvSpPr>
        <xdr:cNvPr id="104" name="103 CuadroTexto"/>
        <xdr:cNvSpPr txBox="1"/>
      </xdr:nvSpPr>
      <xdr:spPr>
        <a:xfrm>
          <a:off x="960965" y="1189035"/>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xdr:col>
      <xdr:colOff>19049</xdr:colOff>
      <xdr:row>8</xdr:row>
      <xdr:rowOff>151829</xdr:rowOff>
    </xdr:from>
    <xdr:to>
      <xdr:col>6</xdr:col>
      <xdr:colOff>7049</xdr:colOff>
      <xdr:row>12</xdr:row>
      <xdr:rowOff>181769</xdr:rowOff>
    </xdr:to>
    <xdr:grpSp>
      <xdr:nvGrpSpPr>
        <xdr:cNvPr id="105" name="104 Grupo"/>
        <xdr:cNvGrpSpPr/>
      </xdr:nvGrpSpPr>
      <xdr:grpSpPr>
        <a:xfrm>
          <a:off x="958849" y="2446296"/>
          <a:ext cx="3925000" cy="808873"/>
          <a:chOff x="4794250" y="6762750"/>
          <a:chExt cx="3798000" cy="823690"/>
        </a:xfrm>
      </xdr:grpSpPr>
      <xdr:sp macro="" textlink="">
        <xdr:nvSpPr>
          <xdr:cNvPr id="106" name="105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107" name="106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108" name="107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109" name="108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110" name="109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111" name="110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12" name="111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13" name="112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twoCellAnchor>
    <xdr:from>
      <xdr:col>7</xdr:col>
      <xdr:colOff>719668</xdr:colOff>
      <xdr:row>4</xdr:row>
      <xdr:rowOff>21166</xdr:rowOff>
    </xdr:from>
    <xdr:to>
      <xdr:col>8</xdr:col>
      <xdr:colOff>730250</xdr:colOff>
      <xdr:row>6</xdr:row>
      <xdr:rowOff>42332</xdr:rowOff>
    </xdr:to>
    <xdr:sp macro="" textlink="">
      <xdr:nvSpPr>
        <xdr:cNvPr id="114" name="113 CuadroTexto"/>
        <xdr:cNvSpPr txBox="1"/>
      </xdr:nvSpPr>
      <xdr:spPr>
        <a:xfrm>
          <a:off x="6201835" y="1545166"/>
          <a:ext cx="772582"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subproceso</a:t>
          </a:r>
        </a:p>
      </xdr:txBody>
    </xdr:sp>
    <xdr:clientData/>
  </xdr:twoCellAnchor>
  <xdr:twoCellAnchor>
    <xdr:from>
      <xdr:col>10</xdr:col>
      <xdr:colOff>719668</xdr:colOff>
      <xdr:row>4</xdr:row>
      <xdr:rowOff>0</xdr:rowOff>
    </xdr:from>
    <xdr:to>
      <xdr:col>11</xdr:col>
      <xdr:colOff>730250</xdr:colOff>
      <xdr:row>6</xdr:row>
      <xdr:rowOff>21166</xdr:rowOff>
    </xdr:to>
    <xdr:sp macro="" textlink="">
      <xdr:nvSpPr>
        <xdr:cNvPr id="115" name="114 CuadroTexto"/>
        <xdr:cNvSpPr txBox="1"/>
      </xdr:nvSpPr>
      <xdr:spPr>
        <a:xfrm>
          <a:off x="8487835" y="1524000"/>
          <a:ext cx="772582"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subproceso</a:t>
          </a:r>
        </a:p>
      </xdr:txBody>
    </xdr:sp>
    <xdr:clientData/>
  </xdr:twoCellAnchor>
  <xdr:twoCellAnchor>
    <xdr:from>
      <xdr:col>13</xdr:col>
      <xdr:colOff>719668</xdr:colOff>
      <xdr:row>4</xdr:row>
      <xdr:rowOff>0</xdr:rowOff>
    </xdr:from>
    <xdr:to>
      <xdr:col>14</xdr:col>
      <xdr:colOff>730250</xdr:colOff>
      <xdr:row>6</xdr:row>
      <xdr:rowOff>21166</xdr:rowOff>
    </xdr:to>
    <xdr:sp macro="" textlink="">
      <xdr:nvSpPr>
        <xdr:cNvPr id="116" name="115 CuadroTexto"/>
        <xdr:cNvSpPr txBox="1"/>
      </xdr:nvSpPr>
      <xdr:spPr>
        <a:xfrm>
          <a:off x="10773835" y="1524000"/>
          <a:ext cx="772582"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subproceso</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0.17863</cdr:x>
      <cdr:y>0.37095</cdr:y>
    </cdr:from>
    <cdr:to>
      <cdr:x>0.3685</cdr:x>
      <cdr:y>0.50667</cdr:y>
    </cdr:to>
    <cdr:sp macro="" textlink="">
      <cdr:nvSpPr>
        <cdr:cNvPr id="2" name="14 Rectángulo"/>
        <cdr:cNvSpPr/>
      </cdr:nvSpPr>
      <cdr:spPr>
        <a:xfrm xmlns:a="http://schemas.openxmlformats.org/drawingml/2006/main">
          <a:off x="403236" y="353329"/>
          <a:ext cx="428617" cy="12927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s-CO" sz="900">
              <a:solidFill>
                <a:sysClr val="windowText" lastClr="000000"/>
              </a:solidFill>
            </a:rPr>
            <a:t>0 %</a:t>
          </a:r>
        </a:p>
      </cdr:txBody>
    </cdr:sp>
  </cdr:relSizeAnchor>
  <cdr:relSizeAnchor xmlns:cdr="http://schemas.openxmlformats.org/drawingml/2006/chartDrawing">
    <cdr:from>
      <cdr:x>0.67511</cdr:x>
      <cdr:y>0.39667</cdr:y>
    </cdr:from>
    <cdr:to>
      <cdr:x>0.93249</cdr:x>
      <cdr:y>0.49667</cdr:y>
    </cdr:to>
    <cdr:sp macro="" textlink="">
      <cdr:nvSpPr>
        <cdr:cNvPr id="3" name="17 Rectángulo"/>
        <cdr:cNvSpPr/>
      </cdr:nvSpPr>
      <cdr:spPr>
        <a:xfrm xmlns:a="http://schemas.openxmlformats.org/drawingml/2006/main">
          <a:off x="1524009" y="377828"/>
          <a:ext cx="581016" cy="9525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900">
              <a:solidFill>
                <a:sysClr val="windowText" lastClr="000000"/>
              </a:solidFill>
            </a:rPr>
            <a:t>100 %</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9548</xdr:colOff>
      <xdr:row>5</xdr:row>
      <xdr:rowOff>116419</xdr:rowOff>
    </xdr:from>
    <xdr:to>
      <xdr:col>11</xdr:col>
      <xdr:colOff>28600</xdr:colOff>
      <xdr:row>9</xdr:row>
      <xdr:rowOff>2118</xdr:rowOff>
    </xdr:to>
    <xdr:sp macro="" textlink="">
      <xdr:nvSpPr>
        <xdr:cNvPr id="5" name="4 CuadroTexto"/>
        <xdr:cNvSpPr txBox="1"/>
      </xdr:nvSpPr>
      <xdr:spPr>
        <a:xfrm>
          <a:off x="771548" y="1079502"/>
          <a:ext cx="6877052" cy="647699"/>
        </a:xfrm>
        <a:prstGeom prst="rect">
          <a:avLst/>
        </a:prstGeom>
        <a:solidFill>
          <a:schemeClr val="lt1"/>
        </a:solidFill>
        <a:ln w="9525" cmpd="sng">
          <a:solidFill>
            <a:srgbClr val="F58223"/>
          </a:solidFill>
        </a:ln>
        <a:effectLst>
          <a:glow rad="101600">
            <a:schemeClr val="bg1">
              <a:lumMod val="65000"/>
              <a:alpha val="6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O" sz="1000">
              <a:solidFill>
                <a:schemeClr val="dk1"/>
              </a:solidFill>
              <a:effectLst/>
              <a:latin typeface="Century Gothic" panose="020B0502020202020204" pitchFamily="34" charset="0"/>
              <a:ea typeface="+mn-ea"/>
              <a:cs typeface="+mn-cs"/>
            </a:rPr>
            <a:t>El SIG está compuesto por la Norma Técnica de Calidad para la Gestión Pública -NTCGP1000 y el Modelo Estándar de Control Interno - MECI. Este sistema tiene un enfoque basado por procesos los cuales se dividen en: Procesos Estratégicos, Procesos Misionales, Procesos de Apoyo y Procesos de Evaluación.</a:t>
          </a:r>
        </a:p>
        <a:p>
          <a:endParaRPr lang="es-CO" sz="1000">
            <a:latin typeface="Century Gothic" panose="020B0502020202020204" pitchFamily="34" charset="0"/>
          </a:endParaRPr>
        </a:p>
      </xdr:txBody>
    </xdr:sp>
    <xdr:clientData/>
  </xdr:twoCellAnchor>
  <xdr:twoCellAnchor>
    <xdr:from>
      <xdr:col>1</xdr:col>
      <xdr:colOff>760940</xdr:colOff>
      <xdr:row>10</xdr:row>
      <xdr:rowOff>31756</xdr:rowOff>
    </xdr:from>
    <xdr:to>
      <xdr:col>7</xdr:col>
      <xdr:colOff>4940</xdr:colOff>
      <xdr:row>11</xdr:row>
      <xdr:rowOff>201083</xdr:rowOff>
    </xdr:to>
    <xdr:sp macro="" textlink="">
      <xdr:nvSpPr>
        <xdr:cNvPr id="6" name="5 CuadroTexto"/>
        <xdr:cNvSpPr txBox="1"/>
      </xdr:nvSpPr>
      <xdr:spPr>
        <a:xfrm>
          <a:off x="760940" y="1947339"/>
          <a:ext cx="3816000" cy="359827"/>
        </a:xfrm>
        <a:prstGeom prst="rect">
          <a:avLst/>
        </a:prstGeom>
        <a:solidFill>
          <a:schemeClr val="lt1"/>
        </a:solidFill>
        <a:ln w="9525" cmpd="sng">
          <a:solidFill>
            <a:srgbClr val="F5822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a:latin typeface="Century Gothic" panose="020B0502020202020204" pitchFamily="34" charset="0"/>
            </a:rPr>
            <a:t>Q</a:t>
          </a:r>
          <a:r>
            <a:rPr lang="es-CO" sz="1600" b="1">
              <a:latin typeface="Century Gothic" panose="020B0502020202020204" pitchFamily="34" charset="0"/>
            </a:rPr>
            <a:t>ué procesos desea consultar</a:t>
          </a:r>
          <a:r>
            <a:rPr lang="es-CO" sz="2000" b="1">
              <a:latin typeface="Century Gothic" panose="020B0502020202020204" pitchFamily="34" charset="0"/>
            </a:rPr>
            <a:t>?</a:t>
          </a:r>
        </a:p>
      </xdr:txBody>
    </xdr:sp>
    <xdr:clientData/>
  </xdr:twoCellAnchor>
  <xdr:twoCellAnchor>
    <xdr:from>
      <xdr:col>2</xdr:col>
      <xdr:colOff>190501</xdr:colOff>
      <xdr:row>12</xdr:row>
      <xdr:rowOff>10589</xdr:rowOff>
    </xdr:from>
    <xdr:to>
      <xdr:col>5</xdr:col>
      <xdr:colOff>740834</xdr:colOff>
      <xdr:row>15</xdr:row>
      <xdr:rowOff>169339</xdr:rowOff>
    </xdr:to>
    <xdr:sp macro="" textlink="">
      <xdr:nvSpPr>
        <xdr:cNvPr id="2" name="1 Flecha derecha">
          <a:hlinkClick xmlns:r="http://schemas.openxmlformats.org/officeDocument/2006/relationships" r:id="rId1"/>
        </xdr:cNvPr>
        <xdr:cNvSpPr/>
      </xdr:nvSpPr>
      <xdr:spPr>
        <a:xfrm>
          <a:off x="952501" y="2317756"/>
          <a:ext cx="2836333" cy="751416"/>
        </a:xfrm>
        <a:prstGeom prst="rightArrow">
          <a:avLst>
            <a:gd name="adj1" fmla="val 52898"/>
            <a:gd name="adj2" fmla="val 80435"/>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1"/>
        <a:lstStyle/>
        <a:p>
          <a:pPr algn="l"/>
          <a:r>
            <a:rPr lang="es-CO" sz="1200" b="1">
              <a:latin typeface="Century Gothic" panose="020B0502020202020204" pitchFamily="34" charset="0"/>
            </a:rPr>
            <a:t>PROCESOS</a:t>
          </a:r>
          <a:r>
            <a:rPr lang="es-CO" sz="1200" b="1" baseline="0">
              <a:latin typeface="Century Gothic" panose="020B0502020202020204" pitchFamily="34" charset="0"/>
            </a:rPr>
            <a:t> ESTRATÉGICOS</a:t>
          </a:r>
          <a:endParaRPr lang="es-CO" sz="1200" b="1">
            <a:latin typeface="Century Gothic" panose="020B0502020202020204" pitchFamily="34" charset="0"/>
          </a:endParaRPr>
        </a:p>
      </xdr:txBody>
    </xdr:sp>
    <xdr:clientData/>
  </xdr:twoCellAnchor>
  <xdr:twoCellAnchor>
    <xdr:from>
      <xdr:col>2</xdr:col>
      <xdr:colOff>179911</xdr:colOff>
      <xdr:row>16</xdr:row>
      <xdr:rowOff>0</xdr:rowOff>
    </xdr:from>
    <xdr:to>
      <xdr:col>5</xdr:col>
      <xdr:colOff>730244</xdr:colOff>
      <xdr:row>19</xdr:row>
      <xdr:rowOff>148167</xdr:rowOff>
    </xdr:to>
    <xdr:sp macro="" textlink="">
      <xdr:nvSpPr>
        <xdr:cNvPr id="13" name="12 Flecha derecha">
          <a:hlinkClick xmlns:r="http://schemas.openxmlformats.org/officeDocument/2006/relationships" r:id="rId2"/>
        </xdr:cNvPr>
        <xdr:cNvSpPr/>
      </xdr:nvSpPr>
      <xdr:spPr>
        <a:xfrm>
          <a:off x="941911" y="3090333"/>
          <a:ext cx="2836333" cy="730251"/>
        </a:xfrm>
        <a:prstGeom prst="rightArrow">
          <a:avLst>
            <a:gd name="adj1" fmla="val 52898"/>
            <a:gd name="adj2" fmla="val 80435"/>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r>
            <a:rPr lang="es-CO" sz="1200" b="1">
              <a:latin typeface="Century Gothic" panose="020B0502020202020204" pitchFamily="34" charset="0"/>
            </a:rPr>
            <a:t>PROCESOS</a:t>
          </a:r>
          <a:r>
            <a:rPr lang="es-CO" sz="1200" b="1" baseline="0">
              <a:latin typeface="Century Gothic" panose="020B0502020202020204" pitchFamily="34" charset="0"/>
            </a:rPr>
            <a:t> MISIONALES</a:t>
          </a:r>
          <a:endParaRPr lang="es-CO" sz="1200" b="1">
            <a:latin typeface="Century Gothic" panose="020B0502020202020204" pitchFamily="34" charset="0"/>
          </a:endParaRPr>
        </a:p>
      </xdr:txBody>
    </xdr:sp>
    <xdr:clientData/>
  </xdr:twoCellAnchor>
  <xdr:twoCellAnchor>
    <xdr:from>
      <xdr:col>2</xdr:col>
      <xdr:colOff>179911</xdr:colOff>
      <xdr:row>20</xdr:row>
      <xdr:rowOff>0</xdr:rowOff>
    </xdr:from>
    <xdr:to>
      <xdr:col>5</xdr:col>
      <xdr:colOff>730244</xdr:colOff>
      <xdr:row>23</xdr:row>
      <xdr:rowOff>158750</xdr:rowOff>
    </xdr:to>
    <xdr:sp macro="" textlink="">
      <xdr:nvSpPr>
        <xdr:cNvPr id="14" name="13 Flecha derecha">
          <a:hlinkClick xmlns:r="http://schemas.openxmlformats.org/officeDocument/2006/relationships" r:id="rId3"/>
        </xdr:cNvPr>
        <xdr:cNvSpPr/>
      </xdr:nvSpPr>
      <xdr:spPr>
        <a:xfrm>
          <a:off x="941911" y="3862917"/>
          <a:ext cx="2836333" cy="730250"/>
        </a:xfrm>
        <a:prstGeom prst="rightArrow">
          <a:avLst>
            <a:gd name="adj1" fmla="val 52898"/>
            <a:gd name="adj2" fmla="val 80435"/>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nchorCtr="1"/>
        <a:lstStyle/>
        <a:p>
          <a:pPr algn="l"/>
          <a:r>
            <a:rPr lang="es-CO" sz="1200" b="1">
              <a:latin typeface="Century Gothic" panose="020B0502020202020204" pitchFamily="34" charset="0"/>
            </a:rPr>
            <a:t>PROCESOS</a:t>
          </a:r>
          <a:r>
            <a:rPr lang="es-CO" sz="1200" b="1" baseline="0">
              <a:latin typeface="Century Gothic" panose="020B0502020202020204" pitchFamily="34" charset="0"/>
            </a:rPr>
            <a:t> DE APOYO</a:t>
          </a:r>
          <a:endParaRPr lang="es-CO" sz="1200" b="1">
            <a:latin typeface="Century Gothic" panose="020B0502020202020204" pitchFamily="34" charset="0"/>
          </a:endParaRPr>
        </a:p>
      </xdr:txBody>
    </xdr:sp>
    <xdr:clientData/>
  </xdr:twoCellAnchor>
  <xdr:twoCellAnchor>
    <xdr:from>
      <xdr:col>2</xdr:col>
      <xdr:colOff>179911</xdr:colOff>
      <xdr:row>24</xdr:row>
      <xdr:rowOff>0</xdr:rowOff>
    </xdr:from>
    <xdr:to>
      <xdr:col>5</xdr:col>
      <xdr:colOff>730244</xdr:colOff>
      <xdr:row>27</xdr:row>
      <xdr:rowOff>158750</xdr:rowOff>
    </xdr:to>
    <xdr:sp macro="" textlink="">
      <xdr:nvSpPr>
        <xdr:cNvPr id="15" name="14 Flecha derecha">
          <a:hlinkClick xmlns:r="http://schemas.openxmlformats.org/officeDocument/2006/relationships" r:id="rId4"/>
        </xdr:cNvPr>
        <xdr:cNvSpPr/>
      </xdr:nvSpPr>
      <xdr:spPr>
        <a:xfrm>
          <a:off x="941911" y="4624917"/>
          <a:ext cx="2836333" cy="730250"/>
        </a:xfrm>
        <a:prstGeom prst="rightArrow">
          <a:avLst>
            <a:gd name="adj1" fmla="val 52898"/>
            <a:gd name="adj2" fmla="val 80435"/>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1"/>
        <a:lstStyle/>
        <a:p>
          <a:pPr algn="l"/>
          <a:r>
            <a:rPr lang="es-CO" sz="1200" b="1">
              <a:latin typeface="Century Gothic" panose="020B0502020202020204" pitchFamily="34" charset="0"/>
            </a:rPr>
            <a:t>PROCESOS</a:t>
          </a:r>
          <a:r>
            <a:rPr lang="es-CO" sz="1200" b="1" baseline="0">
              <a:latin typeface="Century Gothic" panose="020B0502020202020204" pitchFamily="34" charset="0"/>
            </a:rPr>
            <a:t> DE EVALUACIÓN</a:t>
          </a:r>
          <a:endParaRPr lang="es-CO" sz="1200" b="1">
            <a:latin typeface="Century Gothic" panose="020B0502020202020204" pitchFamily="34" charset="0"/>
          </a:endParaRPr>
        </a:p>
      </xdr:txBody>
    </xdr:sp>
    <xdr:clientData/>
  </xdr:twoCellAnchor>
  <xdr:twoCellAnchor>
    <xdr:from>
      <xdr:col>2</xdr:col>
      <xdr:colOff>0</xdr:colOff>
      <xdr:row>1</xdr:row>
      <xdr:rowOff>0</xdr:rowOff>
    </xdr:from>
    <xdr:to>
      <xdr:col>12</xdr:col>
      <xdr:colOff>742950</xdr:colOff>
      <xdr:row>4</xdr:row>
      <xdr:rowOff>57150</xdr:rowOff>
    </xdr:to>
    <xdr:sp macro="" textlink="">
      <xdr:nvSpPr>
        <xdr:cNvPr id="17" name="16 Rectángulo redondeado"/>
        <xdr:cNvSpPr/>
      </xdr:nvSpPr>
      <xdr:spPr>
        <a:xfrm>
          <a:off x="762000" y="201083"/>
          <a:ext cx="836295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600" b="1">
              <a:solidFill>
                <a:sysClr val="windowText" lastClr="000000"/>
              </a:solidFill>
              <a:latin typeface="Britannic Bold" panose="020B0903060703020204" pitchFamily="34" charset="0"/>
            </a:rPr>
            <a:t>S</a:t>
          </a:r>
          <a:r>
            <a:rPr lang="es-CO" sz="2600" b="1">
              <a:solidFill>
                <a:sysClr val="windowText" lastClr="000000"/>
              </a:solidFill>
              <a:latin typeface="Britannic Bold" panose="020B0903060703020204" pitchFamily="34" charset="0"/>
            </a:rPr>
            <a:t>ISTEMA </a:t>
          </a:r>
          <a:r>
            <a:rPr lang="es-CO" sz="3600" b="1">
              <a:solidFill>
                <a:sysClr val="windowText" lastClr="000000"/>
              </a:solidFill>
              <a:latin typeface="Britannic Bold" panose="020B0903060703020204" pitchFamily="34" charset="0"/>
            </a:rPr>
            <a:t>I</a:t>
          </a:r>
          <a:r>
            <a:rPr lang="es-CO" sz="2600" b="1">
              <a:solidFill>
                <a:sysClr val="windowText" lastClr="000000"/>
              </a:solidFill>
              <a:latin typeface="Britannic Bold" panose="020B0903060703020204" pitchFamily="34" charset="0"/>
            </a:rPr>
            <a:t>NTEGRADO DE </a:t>
          </a:r>
          <a:r>
            <a:rPr lang="es-CO" sz="3600" b="1">
              <a:solidFill>
                <a:sysClr val="windowText" lastClr="000000"/>
              </a:solidFill>
              <a:latin typeface="Britannic Bold" panose="020B0903060703020204" pitchFamily="34" charset="0"/>
            </a:rPr>
            <a:t>G</a:t>
          </a:r>
          <a:r>
            <a:rPr lang="es-CO" sz="2600" b="1">
              <a:solidFill>
                <a:sysClr val="windowText" lastClr="000000"/>
              </a:solidFill>
              <a:latin typeface="Britannic Bold" panose="020B0903060703020204" pitchFamily="34" charset="0"/>
            </a:rPr>
            <a:t>ESTIÓN - </a:t>
          </a:r>
          <a:r>
            <a:rPr lang="es-CO" sz="3600" b="1">
              <a:solidFill>
                <a:sysClr val="windowText" lastClr="000000"/>
              </a:solidFill>
              <a:latin typeface="Britannic Bold" panose="020B0903060703020204" pitchFamily="34" charset="0"/>
            </a:rPr>
            <a:t>SIG</a:t>
          </a:r>
        </a:p>
      </xdr:txBody>
    </xdr:sp>
    <xdr:clientData/>
  </xdr:twoCellAnchor>
  <xdr:twoCellAnchor editAs="oneCell">
    <xdr:from>
      <xdr:col>14</xdr:col>
      <xdr:colOff>0</xdr:colOff>
      <xdr:row>0</xdr:row>
      <xdr:rowOff>42332</xdr:rowOff>
    </xdr:from>
    <xdr:to>
      <xdr:col>16</xdr:col>
      <xdr:colOff>1042353</xdr:colOff>
      <xdr:row>6</xdr:row>
      <xdr:rowOff>95248</xdr:rowOff>
    </xdr:to>
    <xdr:pic>
      <xdr:nvPicPr>
        <xdr:cNvPr id="18" name="17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906000" y="42332"/>
          <a:ext cx="2164186" cy="1206499"/>
        </a:xfrm>
        <a:prstGeom prst="rect">
          <a:avLst/>
        </a:prstGeom>
      </xdr:spPr>
    </xdr:pic>
    <xdr:clientData/>
  </xdr:twoCellAnchor>
  <xdr:twoCellAnchor>
    <xdr:from>
      <xdr:col>16</xdr:col>
      <xdr:colOff>253998</xdr:colOff>
      <xdr:row>26</xdr:row>
      <xdr:rowOff>0</xdr:rowOff>
    </xdr:from>
    <xdr:to>
      <xdr:col>16</xdr:col>
      <xdr:colOff>1100665</xdr:colOff>
      <xdr:row>28</xdr:row>
      <xdr:rowOff>123370</xdr:rowOff>
    </xdr:to>
    <xdr:grpSp>
      <xdr:nvGrpSpPr>
        <xdr:cNvPr id="10" name="9 Grupo">
          <a:hlinkClick xmlns:r="http://schemas.openxmlformats.org/officeDocument/2006/relationships" r:id="rId6"/>
        </xdr:cNvPr>
        <xdr:cNvGrpSpPr/>
      </xdr:nvGrpSpPr>
      <xdr:grpSpPr>
        <a:xfrm>
          <a:off x="11912598" y="4985657"/>
          <a:ext cx="846667" cy="515256"/>
          <a:chOff x="11123083" y="50761"/>
          <a:chExt cx="846667" cy="525537"/>
        </a:xfrm>
      </xdr:grpSpPr>
      <xdr:sp macro="" textlink="">
        <xdr:nvSpPr>
          <xdr:cNvPr id="11" name="10 Flecha a la derecha con bandas">
            <a:hlinkClick xmlns:r="http://schemas.openxmlformats.org/officeDocument/2006/relationships" r:id="rId7"/>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12" name="11 CuadroTexto">
            <a:hlinkClick xmlns:r="http://schemas.openxmlformats.org/officeDocument/2006/relationships" r:id="rId6"/>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rPr>
              <a:t>INICIO</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19049</xdr:colOff>
      <xdr:row>5</xdr:row>
      <xdr:rowOff>9526</xdr:rowOff>
    </xdr:from>
    <xdr:to>
      <xdr:col>10</xdr:col>
      <xdr:colOff>752474</xdr:colOff>
      <xdr:row>10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666750</xdr:colOff>
      <xdr:row>5</xdr:row>
      <xdr:rowOff>0</xdr:rowOff>
    </xdr:from>
    <xdr:to>
      <xdr:col>10</xdr:col>
      <xdr:colOff>409575</xdr:colOff>
      <xdr:row>5</xdr:row>
      <xdr:rowOff>152400</xdr:rowOff>
    </xdr:to>
    <xdr:sp macro="" textlink="">
      <xdr:nvSpPr>
        <xdr:cNvPr id="3" name="2 Rectángulo"/>
        <xdr:cNvSpPr/>
      </xdr:nvSpPr>
      <xdr:spPr>
        <a:xfrm>
          <a:off x="8743950"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clientData/>
  </xdr:twoCellAnchor>
  <xdr:twoCellAnchor>
    <xdr:from>
      <xdr:col>1</xdr:col>
      <xdr:colOff>19049</xdr:colOff>
      <xdr:row>2</xdr:row>
      <xdr:rowOff>14286</xdr:rowOff>
    </xdr:from>
    <xdr:to>
      <xdr:col>6</xdr:col>
      <xdr:colOff>0</xdr:colOff>
      <xdr:row>13</xdr:row>
      <xdr:rowOff>3977</xdr:rowOff>
    </xdr:to>
    <xdr:grpSp>
      <xdr:nvGrpSpPr>
        <xdr:cNvPr id="4" name="3 Grupo"/>
        <xdr:cNvGrpSpPr/>
      </xdr:nvGrpSpPr>
      <xdr:grpSpPr>
        <a:xfrm>
          <a:off x="2055667" y="1164213"/>
          <a:ext cx="7254588" cy="2109437"/>
          <a:chOff x="19049" y="1157286"/>
          <a:chExt cx="3810001" cy="2132794"/>
        </a:xfrm>
      </xdr:grpSpPr>
      <xdr:graphicFrame macro="">
        <xdr:nvGraphicFramePr>
          <xdr:cNvPr id="5" name="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6" name="5 Grupo"/>
          <xdr:cNvGrpSpPr/>
        </xdr:nvGrpSpPr>
        <xdr:grpSpPr>
          <a:xfrm>
            <a:off x="19049" y="2462080"/>
            <a:ext cx="3798000" cy="828000"/>
            <a:chOff x="19049" y="2471605"/>
            <a:chExt cx="3798000" cy="828000"/>
          </a:xfrm>
        </xdr:grpSpPr>
        <xdr:sp macro="" textlink="">
          <xdr:nvSpPr>
            <xdr:cNvPr id="7" name="6 CuadroTexto"/>
            <xdr:cNvSpPr txBox="1"/>
          </xdr:nvSpPr>
          <xdr:spPr>
            <a:xfrm>
              <a:off x="19049" y="2471605"/>
              <a:ext cx="3798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 name="7 Grupo"/>
            <xdr:cNvGrpSpPr/>
          </xdr:nvGrpSpPr>
          <xdr:grpSpPr>
            <a:xfrm>
              <a:off x="438150" y="2476500"/>
              <a:ext cx="2886075" cy="777111"/>
              <a:chOff x="2695575" y="4410075"/>
              <a:chExt cx="2886075" cy="777111"/>
            </a:xfrm>
          </xdr:grpSpPr>
          <xdr:sp macro="" textlink="">
            <xdr:nvSpPr>
              <xdr:cNvPr id="9" name="8 CuadroTexto"/>
              <xdr:cNvSpPr txBox="1"/>
            </xdr:nvSpPr>
            <xdr:spPr>
              <a:xfrm>
                <a:off x="2695575" y="4431187"/>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0" name="9 Grupo"/>
              <xdr:cNvGrpSpPr/>
            </xdr:nvGrpSpPr>
            <xdr:grpSpPr>
              <a:xfrm>
                <a:off x="3813600" y="4410075"/>
                <a:ext cx="1768050" cy="756000"/>
                <a:chOff x="5185200" y="4410075"/>
                <a:chExt cx="1768050" cy="756000"/>
              </a:xfrm>
            </xdr:grpSpPr>
            <xdr:grpSp>
              <xdr:nvGrpSpPr>
                <xdr:cNvPr id="11" name="10 Grupo"/>
                <xdr:cNvGrpSpPr/>
              </xdr:nvGrpSpPr>
              <xdr:grpSpPr>
                <a:xfrm>
                  <a:off x="6115051" y="4410075"/>
                  <a:ext cx="838199" cy="756000"/>
                  <a:chOff x="2286000" y="4343400"/>
                  <a:chExt cx="1571625" cy="747300"/>
                </a:xfrm>
              </xdr:grpSpPr>
              <xdr:sp macro="" textlink="">
                <xdr:nvSpPr>
                  <xdr:cNvPr id="16" name="1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7" name="1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8" name="1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2" name="11 Grupo"/>
                <xdr:cNvGrpSpPr/>
              </xdr:nvGrpSpPr>
              <xdr:grpSpPr>
                <a:xfrm>
                  <a:off x="5185200" y="4524374"/>
                  <a:ext cx="735450" cy="554016"/>
                  <a:chOff x="5204250" y="4533899"/>
                  <a:chExt cx="735450" cy="554016"/>
                </a:xfrm>
              </xdr:grpSpPr>
              <xdr:sp macro="" textlink="">
                <xdr:nvSpPr>
                  <xdr:cNvPr id="13" name="12 CuadroTexto"/>
                  <xdr:cNvSpPr txBox="1"/>
                </xdr:nvSpPr>
                <xdr:spPr>
                  <a:xfrm>
                    <a:off x="520425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 name="1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5" name="1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10</xdr:col>
      <xdr:colOff>47625</xdr:colOff>
      <xdr:row>5</xdr:row>
      <xdr:rowOff>180975</xdr:rowOff>
    </xdr:from>
    <xdr:to>
      <xdr:col>10</xdr:col>
      <xdr:colOff>552450</xdr:colOff>
      <xdr:row>6</xdr:row>
      <xdr:rowOff>142875</xdr:rowOff>
    </xdr:to>
    <xdr:sp macro="" textlink="">
      <xdr:nvSpPr>
        <xdr:cNvPr id="19" name="18 Rectángulo"/>
        <xdr:cNvSpPr/>
      </xdr:nvSpPr>
      <xdr:spPr>
        <a:xfrm>
          <a:off x="8886825"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clientData/>
  </xdr:twoCellAnchor>
  <xdr:twoCellAnchor>
    <xdr:from>
      <xdr:col>11</xdr:col>
      <xdr:colOff>0</xdr:colOff>
      <xdr:row>5</xdr:row>
      <xdr:rowOff>0</xdr:rowOff>
    </xdr:from>
    <xdr:to>
      <xdr:col>13</xdr:col>
      <xdr:colOff>733425</xdr:colOff>
      <xdr:row>9</xdr:row>
      <xdr:rowOff>190499</xdr:rowOff>
    </xdr:to>
    <xdr:grpSp>
      <xdr:nvGrpSpPr>
        <xdr:cNvPr id="20" name="19 Grupo"/>
        <xdr:cNvGrpSpPr/>
      </xdr:nvGrpSpPr>
      <xdr:grpSpPr>
        <a:xfrm>
          <a:off x="11123083" y="1725083"/>
          <a:ext cx="0" cy="952499"/>
          <a:chOff x="7620000" y="1724025"/>
          <a:chExt cx="2257425" cy="952499"/>
        </a:xfrm>
      </xdr:grpSpPr>
      <xdr:graphicFrame macro="">
        <xdr:nvGraphicFramePr>
          <xdr:cNvPr id="21" name="2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3" name="2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4" name="2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17</xdr:row>
      <xdr:rowOff>0</xdr:rowOff>
    </xdr:from>
    <xdr:to>
      <xdr:col>13</xdr:col>
      <xdr:colOff>733425</xdr:colOff>
      <xdr:row>21</xdr:row>
      <xdr:rowOff>190499</xdr:rowOff>
    </xdr:to>
    <xdr:grpSp>
      <xdr:nvGrpSpPr>
        <xdr:cNvPr id="26" name="25 Grupo"/>
        <xdr:cNvGrpSpPr/>
      </xdr:nvGrpSpPr>
      <xdr:grpSpPr>
        <a:xfrm>
          <a:off x="11123083" y="3820583"/>
          <a:ext cx="0" cy="582083"/>
          <a:chOff x="7620000" y="1724025"/>
          <a:chExt cx="2257425" cy="952499"/>
        </a:xfrm>
      </xdr:grpSpPr>
      <xdr:graphicFrame macro="">
        <xdr:nvGraphicFramePr>
          <xdr:cNvPr id="27" name="26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8"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9" name="28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30" name="29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31"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0</xdr:colOff>
      <xdr:row>17</xdr:row>
      <xdr:rowOff>0</xdr:rowOff>
    </xdr:from>
    <xdr:to>
      <xdr:col>10</xdr:col>
      <xdr:colOff>733425</xdr:colOff>
      <xdr:row>21</xdr:row>
      <xdr:rowOff>190499</xdr:rowOff>
    </xdr:to>
    <xdr:grpSp>
      <xdr:nvGrpSpPr>
        <xdr:cNvPr id="32" name="31 Grupo"/>
        <xdr:cNvGrpSpPr/>
      </xdr:nvGrpSpPr>
      <xdr:grpSpPr>
        <a:xfrm>
          <a:off x="11123083" y="3820583"/>
          <a:ext cx="0" cy="582083"/>
          <a:chOff x="7620000" y="1724025"/>
          <a:chExt cx="2257425" cy="952499"/>
        </a:xfrm>
      </xdr:grpSpPr>
      <xdr:graphicFrame macro="">
        <xdr:nvGraphicFramePr>
          <xdr:cNvPr id="33" name="32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34"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35" name="34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36" name="35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37"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95251</xdr:colOff>
      <xdr:row>23</xdr:row>
      <xdr:rowOff>76200</xdr:rowOff>
    </xdr:from>
    <xdr:to>
      <xdr:col>13</xdr:col>
      <xdr:colOff>659251</xdr:colOff>
      <xdr:row>24</xdr:row>
      <xdr:rowOff>182100</xdr:rowOff>
    </xdr:to>
    <xdr:grpSp>
      <xdr:nvGrpSpPr>
        <xdr:cNvPr id="38" name="37 Grupo"/>
        <xdr:cNvGrpSpPr/>
      </xdr:nvGrpSpPr>
      <xdr:grpSpPr>
        <a:xfrm>
          <a:off x="11123083" y="4690533"/>
          <a:ext cx="0" cy="296400"/>
          <a:chOff x="10315575" y="3429000"/>
          <a:chExt cx="1840725" cy="296400"/>
        </a:xfrm>
      </xdr:grpSpPr>
      <xdr:grpSp>
        <xdr:nvGrpSpPr>
          <xdr:cNvPr id="39" name="38 Grupo"/>
          <xdr:cNvGrpSpPr/>
        </xdr:nvGrpSpPr>
        <xdr:grpSpPr>
          <a:xfrm>
            <a:off x="10934700" y="3429000"/>
            <a:ext cx="1221600" cy="296400"/>
            <a:chOff x="5372100" y="2914650"/>
            <a:chExt cx="1221600" cy="296400"/>
          </a:xfrm>
        </xdr:grpSpPr>
        <xdr:grpSp>
          <xdr:nvGrpSpPr>
            <xdr:cNvPr id="41" name="40 Grupo"/>
            <xdr:cNvGrpSpPr/>
          </xdr:nvGrpSpPr>
          <xdr:grpSpPr>
            <a:xfrm>
              <a:off x="5372100" y="2914650"/>
              <a:ext cx="612000" cy="296400"/>
              <a:chOff x="5372100" y="2914650"/>
              <a:chExt cx="612000" cy="296400"/>
            </a:xfrm>
          </xdr:grpSpPr>
          <xdr:sp macro="" textlink="">
            <xdr:nvSpPr>
              <xdr:cNvPr id="45" name="44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46" name="45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42" name="41 Grupo"/>
            <xdr:cNvGrpSpPr/>
          </xdr:nvGrpSpPr>
          <xdr:grpSpPr>
            <a:xfrm>
              <a:off x="5981700" y="2914650"/>
              <a:ext cx="612000" cy="296400"/>
              <a:chOff x="5372100" y="2914650"/>
              <a:chExt cx="612000" cy="296400"/>
            </a:xfrm>
          </xdr:grpSpPr>
          <xdr:sp macro="" textlink="">
            <xdr:nvSpPr>
              <xdr:cNvPr id="43" name="42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44" name="43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40" name="39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95250</xdr:colOff>
      <xdr:row>23</xdr:row>
      <xdr:rowOff>76200</xdr:rowOff>
    </xdr:from>
    <xdr:to>
      <xdr:col>10</xdr:col>
      <xdr:colOff>659250</xdr:colOff>
      <xdr:row>24</xdr:row>
      <xdr:rowOff>182100</xdr:rowOff>
    </xdr:to>
    <xdr:grpSp>
      <xdr:nvGrpSpPr>
        <xdr:cNvPr id="47" name="46 Grupo"/>
        <xdr:cNvGrpSpPr/>
      </xdr:nvGrpSpPr>
      <xdr:grpSpPr>
        <a:xfrm>
          <a:off x="11123083" y="4690533"/>
          <a:ext cx="0" cy="296400"/>
          <a:chOff x="10315575" y="3429000"/>
          <a:chExt cx="1840725" cy="296400"/>
        </a:xfrm>
      </xdr:grpSpPr>
      <xdr:grpSp>
        <xdr:nvGrpSpPr>
          <xdr:cNvPr id="48" name="47 Grupo"/>
          <xdr:cNvGrpSpPr/>
        </xdr:nvGrpSpPr>
        <xdr:grpSpPr>
          <a:xfrm>
            <a:off x="10934700" y="3429000"/>
            <a:ext cx="1221600" cy="296400"/>
            <a:chOff x="5372100" y="2914650"/>
            <a:chExt cx="1221600" cy="296400"/>
          </a:xfrm>
        </xdr:grpSpPr>
        <xdr:grpSp>
          <xdr:nvGrpSpPr>
            <xdr:cNvPr id="50" name="49 Grupo"/>
            <xdr:cNvGrpSpPr/>
          </xdr:nvGrpSpPr>
          <xdr:grpSpPr>
            <a:xfrm>
              <a:off x="5372100" y="2914650"/>
              <a:ext cx="612000" cy="296400"/>
              <a:chOff x="5372100" y="2914650"/>
              <a:chExt cx="612000" cy="296400"/>
            </a:xfrm>
          </xdr:grpSpPr>
          <xdr:sp macro="" textlink="">
            <xdr:nvSpPr>
              <xdr:cNvPr id="54" name="53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55" name="54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51" name="50 Grupo"/>
            <xdr:cNvGrpSpPr/>
          </xdr:nvGrpSpPr>
          <xdr:grpSpPr>
            <a:xfrm>
              <a:off x="5981700" y="2914650"/>
              <a:ext cx="612000" cy="296400"/>
              <a:chOff x="5372100" y="2914650"/>
              <a:chExt cx="612000" cy="296400"/>
            </a:xfrm>
          </xdr:grpSpPr>
          <xdr:sp macro="" textlink="">
            <xdr:nvSpPr>
              <xdr:cNvPr id="52" name="51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53" name="52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49" name="48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95250</xdr:colOff>
      <xdr:row>11</xdr:row>
      <xdr:rowOff>76200</xdr:rowOff>
    </xdr:from>
    <xdr:to>
      <xdr:col>10</xdr:col>
      <xdr:colOff>659250</xdr:colOff>
      <xdr:row>12</xdr:row>
      <xdr:rowOff>172575</xdr:rowOff>
    </xdr:to>
    <xdr:grpSp>
      <xdr:nvGrpSpPr>
        <xdr:cNvPr id="56" name="55 Grupo"/>
        <xdr:cNvGrpSpPr/>
      </xdr:nvGrpSpPr>
      <xdr:grpSpPr>
        <a:xfrm>
          <a:off x="11123083" y="2965450"/>
          <a:ext cx="0" cy="297458"/>
          <a:chOff x="10315575" y="3429000"/>
          <a:chExt cx="1840725" cy="296400"/>
        </a:xfrm>
      </xdr:grpSpPr>
      <xdr:grpSp>
        <xdr:nvGrpSpPr>
          <xdr:cNvPr id="57" name="56 Grupo"/>
          <xdr:cNvGrpSpPr/>
        </xdr:nvGrpSpPr>
        <xdr:grpSpPr>
          <a:xfrm>
            <a:off x="10934700" y="3429000"/>
            <a:ext cx="1221600" cy="296400"/>
            <a:chOff x="5372100" y="2914650"/>
            <a:chExt cx="1221600" cy="296400"/>
          </a:xfrm>
        </xdr:grpSpPr>
        <xdr:grpSp>
          <xdr:nvGrpSpPr>
            <xdr:cNvPr id="59" name="58 Grupo"/>
            <xdr:cNvGrpSpPr/>
          </xdr:nvGrpSpPr>
          <xdr:grpSpPr>
            <a:xfrm>
              <a:off x="5372100" y="2914650"/>
              <a:ext cx="612000" cy="296400"/>
              <a:chOff x="5372100" y="2914650"/>
              <a:chExt cx="612000" cy="296400"/>
            </a:xfrm>
          </xdr:grpSpPr>
          <xdr:sp macro="" textlink="">
            <xdr:nvSpPr>
              <xdr:cNvPr id="63" name="62 CuadroTexto">
                <a:hlinkClick xmlns:r="http://schemas.openxmlformats.org/officeDocument/2006/relationships" r:id="rId6"/>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64" name="63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60" name="59 Grupo"/>
            <xdr:cNvGrpSpPr/>
          </xdr:nvGrpSpPr>
          <xdr:grpSpPr>
            <a:xfrm>
              <a:off x="5981700" y="2914650"/>
              <a:ext cx="612000" cy="296400"/>
              <a:chOff x="5372100" y="2914650"/>
              <a:chExt cx="612000" cy="296400"/>
            </a:xfrm>
          </xdr:grpSpPr>
          <xdr:sp macro="" textlink="">
            <xdr:nvSpPr>
              <xdr:cNvPr id="61" name="60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62" name="61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58" name="57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85725</xdr:colOff>
      <xdr:row>11</xdr:row>
      <xdr:rowOff>76200</xdr:rowOff>
    </xdr:from>
    <xdr:to>
      <xdr:col>13</xdr:col>
      <xdr:colOff>649725</xdr:colOff>
      <xdr:row>12</xdr:row>
      <xdr:rowOff>172575</xdr:rowOff>
    </xdr:to>
    <xdr:grpSp>
      <xdr:nvGrpSpPr>
        <xdr:cNvPr id="65" name="64 Grupo"/>
        <xdr:cNvGrpSpPr/>
      </xdr:nvGrpSpPr>
      <xdr:grpSpPr>
        <a:xfrm>
          <a:off x="11123083" y="2965450"/>
          <a:ext cx="0" cy="297458"/>
          <a:chOff x="10315575" y="3429000"/>
          <a:chExt cx="1840725" cy="296400"/>
        </a:xfrm>
      </xdr:grpSpPr>
      <xdr:grpSp>
        <xdr:nvGrpSpPr>
          <xdr:cNvPr id="66" name="65 Grupo"/>
          <xdr:cNvGrpSpPr/>
        </xdr:nvGrpSpPr>
        <xdr:grpSpPr>
          <a:xfrm>
            <a:off x="10934700" y="3429000"/>
            <a:ext cx="1221600" cy="296400"/>
            <a:chOff x="5372100" y="2914650"/>
            <a:chExt cx="1221600" cy="296400"/>
          </a:xfrm>
        </xdr:grpSpPr>
        <xdr:grpSp>
          <xdr:nvGrpSpPr>
            <xdr:cNvPr id="68" name="67 Grupo"/>
            <xdr:cNvGrpSpPr/>
          </xdr:nvGrpSpPr>
          <xdr:grpSpPr>
            <a:xfrm>
              <a:off x="5372100" y="2914650"/>
              <a:ext cx="612000" cy="296400"/>
              <a:chOff x="5372100" y="2914650"/>
              <a:chExt cx="612000" cy="296400"/>
            </a:xfrm>
          </xdr:grpSpPr>
          <xdr:sp macro="" textlink="">
            <xdr:nvSpPr>
              <xdr:cNvPr id="72" name="71 CuadroTexto">
                <a:hlinkClick xmlns:r="http://schemas.openxmlformats.org/officeDocument/2006/relationships" r:id="rId7"/>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73" name="72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69" name="68 Grupo"/>
            <xdr:cNvGrpSpPr/>
          </xdr:nvGrpSpPr>
          <xdr:grpSpPr>
            <a:xfrm>
              <a:off x="5981700" y="2914650"/>
              <a:ext cx="612000" cy="296400"/>
              <a:chOff x="5372100" y="2914650"/>
              <a:chExt cx="612000" cy="296400"/>
            </a:xfrm>
          </xdr:grpSpPr>
          <xdr:sp macro="" textlink="">
            <xdr:nvSpPr>
              <xdr:cNvPr id="70" name="69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71" name="70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67" name="66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0</xdr:colOff>
      <xdr:row>28</xdr:row>
      <xdr:rowOff>0</xdr:rowOff>
    </xdr:from>
    <xdr:to>
      <xdr:col>10</xdr:col>
      <xdr:colOff>733425</xdr:colOff>
      <xdr:row>32</xdr:row>
      <xdr:rowOff>190499</xdr:rowOff>
    </xdr:to>
    <xdr:grpSp>
      <xdr:nvGrpSpPr>
        <xdr:cNvPr id="74" name="73 Grupo"/>
        <xdr:cNvGrpSpPr/>
      </xdr:nvGrpSpPr>
      <xdr:grpSpPr>
        <a:xfrm>
          <a:off x="11123083" y="5588000"/>
          <a:ext cx="0" cy="391583"/>
          <a:chOff x="7620000" y="1724025"/>
          <a:chExt cx="2257425" cy="952499"/>
        </a:xfrm>
      </xdr:grpSpPr>
      <xdr:graphicFrame macro="">
        <xdr:nvGraphicFramePr>
          <xdr:cNvPr id="75" name="74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76"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77" name="76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78" name="77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79"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28</xdr:row>
      <xdr:rowOff>0</xdr:rowOff>
    </xdr:from>
    <xdr:to>
      <xdr:col>13</xdr:col>
      <xdr:colOff>733425</xdr:colOff>
      <xdr:row>32</xdr:row>
      <xdr:rowOff>190499</xdr:rowOff>
    </xdr:to>
    <xdr:grpSp>
      <xdr:nvGrpSpPr>
        <xdr:cNvPr id="80" name="79 Grupo"/>
        <xdr:cNvGrpSpPr/>
      </xdr:nvGrpSpPr>
      <xdr:grpSpPr>
        <a:xfrm>
          <a:off x="11123083" y="5588000"/>
          <a:ext cx="0" cy="391583"/>
          <a:chOff x="7620000" y="1724025"/>
          <a:chExt cx="2257425" cy="952499"/>
        </a:xfrm>
      </xdr:grpSpPr>
      <xdr:graphicFrame macro="">
        <xdr:nvGraphicFramePr>
          <xdr:cNvPr id="81" name="8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8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83" name="8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84" name="8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8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7144</xdr:colOff>
      <xdr:row>14</xdr:row>
      <xdr:rowOff>0</xdr:rowOff>
    </xdr:from>
    <xdr:to>
      <xdr:col>6</xdr:col>
      <xdr:colOff>7145</xdr:colOff>
      <xdr:row>29</xdr:row>
      <xdr:rowOff>198900</xdr:rowOff>
    </xdr:to>
    <xdr:grpSp>
      <xdr:nvGrpSpPr>
        <xdr:cNvPr id="86" name="85 Grupo"/>
        <xdr:cNvGrpSpPr/>
      </xdr:nvGrpSpPr>
      <xdr:grpSpPr>
        <a:xfrm>
          <a:off x="2043762" y="3810000"/>
          <a:ext cx="7273638" cy="2061644"/>
          <a:chOff x="19049" y="1157286"/>
          <a:chExt cx="3810001" cy="2128839"/>
        </a:xfrm>
      </xdr:grpSpPr>
      <xdr:graphicFrame macro="">
        <xdr:nvGraphicFramePr>
          <xdr:cNvPr id="87" name="86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0"/>
          </a:graphicData>
        </a:graphic>
      </xdr:graphicFrame>
      <xdr:grpSp>
        <xdr:nvGrpSpPr>
          <xdr:cNvPr id="88" name="87 Grupo"/>
          <xdr:cNvGrpSpPr/>
        </xdr:nvGrpSpPr>
        <xdr:grpSpPr>
          <a:xfrm>
            <a:off x="19049" y="2457450"/>
            <a:ext cx="3798000" cy="820657"/>
            <a:chOff x="19049" y="2466975"/>
            <a:chExt cx="3798000" cy="820657"/>
          </a:xfrm>
        </xdr:grpSpPr>
        <xdr:sp macro="" textlink="">
          <xdr:nvSpPr>
            <xdr:cNvPr id="89" name="88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90" name="89 Grupo"/>
            <xdr:cNvGrpSpPr/>
          </xdr:nvGrpSpPr>
          <xdr:grpSpPr>
            <a:xfrm>
              <a:off x="438150" y="2476499"/>
              <a:ext cx="2886075" cy="756001"/>
              <a:chOff x="2695575" y="4410074"/>
              <a:chExt cx="2886075" cy="756001"/>
            </a:xfrm>
          </xdr:grpSpPr>
          <xdr:sp macro="" textlink="">
            <xdr:nvSpPr>
              <xdr:cNvPr id="91" name="90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92" name="91 Grupo"/>
              <xdr:cNvGrpSpPr/>
            </xdr:nvGrpSpPr>
            <xdr:grpSpPr>
              <a:xfrm>
                <a:off x="3813657" y="4410075"/>
                <a:ext cx="1767993" cy="756000"/>
                <a:chOff x="5185257" y="4410075"/>
                <a:chExt cx="1767993" cy="756000"/>
              </a:xfrm>
            </xdr:grpSpPr>
            <xdr:grpSp>
              <xdr:nvGrpSpPr>
                <xdr:cNvPr id="93" name="92 Grupo"/>
                <xdr:cNvGrpSpPr/>
              </xdr:nvGrpSpPr>
              <xdr:grpSpPr>
                <a:xfrm>
                  <a:off x="6115051" y="4410075"/>
                  <a:ext cx="838199" cy="756000"/>
                  <a:chOff x="2286000" y="4343400"/>
                  <a:chExt cx="1571625" cy="747300"/>
                </a:xfrm>
              </xdr:grpSpPr>
              <xdr:sp macro="" textlink="">
                <xdr:nvSpPr>
                  <xdr:cNvPr id="98" name="97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99" name="98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00" name="99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94" name="93 Grupo"/>
                <xdr:cNvGrpSpPr/>
              </xdr:nvGrpSpPr>
              <xdr:grpSpPr>
                <a:xfrm>
                  <a:off x="5185257" y="4524374"/>
                  <a:ext cx="735393" cy="554016"/>
                  <a:chOff x="5204307" y="4533899"/>
                  <a:chExt cx="735393" cy="554016"/>
                </a:xfrm>
              </xdr:grpSpPr>
              <xdr:sp macro="" textlink="">
                <xdr:nvSpPr>
                  <xdr:cNvPr id="95" name="94 CuadroTexto"/>
                  <xdr:cNvSpPr txBox="1"/>
                </xdr:nvSpPr>
                <xdr:spPr>
                  <a:xfrm>
                    <a:off x="5204307"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96" name="95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97" name="96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40</xdr:row>
      <xdr:rowOff>0</xdr:rowOff>
    </xdr:from>
    <xdr:to>
      <xdr:col>10</xdr:col>
      <xdr:colOff>733425</xdr:colOff>
      <xdr:row>45</xdr:row>
      <xdr:rowOff>9524</xdr:rowOff>
    </xdr:to>
    <xdr:grpSp>
      <xdr:nvGrpSpPr>
        <xdr:cNvPr id="101" name="100 Grupo"/>
        <xdr:cNvGrpSpPr/>
      </xdr:nvGrpSpPr>
      <xdr:grpSpPr>
        <a:xfrm>
          <a:off x="11123083" y="6508750"/>
          <a:ext cx="0" cy="581024"/>
          <a:chOff x="7620000" y="1724025"/>
          <a:chExt cx="2257425" cy="952499"/>
        </a:xfrm>
      </xdr:grpSpPr>
      <xdr:graphicFrame macro="">
        <xdr:nvGraphicFramePr>
          <xdr:cNvPr id="102" name="101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1"/>
          </a:graphicData>
        </a:graphic>
      </xdr:graphicFrame>
      <xdr:sp macro="" textlink="">
        <xdr:nvSpPr>
          <xdr:cNvPr id="103"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04" name="103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05" name="104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06"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40</xdr:row>
      <xdr:rowOff>0</xdr:rowOff>
    </xdr:from>
    <xdr:to>
      <xdr:col>13</xdr:col>
      <xdr:colOff>733425</xdr:colOff>
      <xdr:row>45</xdr:row>
      <xdr:rowOff>9524</xdr:rowOff>
    </xdr:to>
    <xdr:grpSp>
      <xdr:nvGrpSpPr>
        <xdr:cNvPr id="107" name="106 Grupo"/>
        <xdr:cNvGrpSpPr/>
      </xdr:nvGrpSpPr>
      <xdr:grpSpPr>
        <a:xfrm>
          <a:off x="11123083" y="6508750"/>
          <a:ext cx="0" cy="581024"/>
          <a:chOff x="7620000" y="1724025"/>
          <a:chExt cx="2257425" cy="952499"/>
        </a:xfrm>
      </xdr:grpSpPr>
      <xdr:graphicFrame macro="">
        <xdr:nvGraphicFramePr>
          <xdr:cNvPr id="108" name="107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2"/>
          </a:graphicData>
        </a:graphic>
      </xdr:graphicFrame>
      <xdr:sp macro="" textlink="">
        <xdr:nvSpPr>
          <xdr:cNvPr id="109"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10" name="109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11" name="110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12"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0</xdr:colOff>
      <xdr:row>51</xdr:row>
      <xdr:rowOff>0</xdr:rowOff>
    </xdr:from>
    <xdr:to>
      <xdr:col>10</xdr:col>
      <xdr:colOff>733425</xdr:colOff>
      <xdr:row>56</xdr:row>
      <xdr:rowOff>9524</xdr:rowOff>
    </xdr:to>
    <xdr:grpSp>
      <xdr:nvGrpSpPr>
        <xdr:cNvPr id="113" name="112 Grupo"/>
        <xdr:cNvGrpSpPr/>
      </xdr:nvGrpSpPr>
      <xdr:grpSpPr>
        <a:xfrm>
          <a:off x="11123083" y="8255000"/>
          <a:ext cx="0" cy="391583"/>
          <a:chOff x="7620000" y="1724025"/>
          <a:chExt cx="2257425" cy="952499"/>
        </a:xfrm>
      </xdr:grpSpPr>
      <xdr:graphicFrame macro="">
        <xdr:nvGraphicFramePr>
          <xdr:cNvPr id="114" name="113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115"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16" name="115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17" name="116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18"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51</xdr:row>
      <xdr:rowOff>0</xdr:rowOff>
    </xdr:from>
    <xdr:to>
      <xdr:col>13</xdr:col>
      <xdr:colOff>733425</xdr:colOff>
      <xdr:row>56</xdr:row>
      <xdr:rowOff>9524</xdr:rowOff>
    </xdr:to>
    <xdr:grpSp>
      <xdr:nvGrpSpPr>
        <xdr:cNvPr id="119" name="118 Grupo"/>
        <xdr:cNvGrpSpPr/>
      </xdr:nvGrpSpPr>
      <xdr:grpSpPr>
        <a:xfrm>
          <a:off x="11123083" y="8255000"/>
          <a:ext cx="0" cy="391583"/>
          <a:chOff x="7620000" y="1724025"/>
          <a:chExt cx="2257425" cy="952499"/>
        </a:xfrm>
      </xdr:grpSpPr>
      <xdr:graphicFrame macro="">
        <xdr:nvGraphicFramePr>
          <xdr:cNvPr id="120" name="11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4"/>
          </a:graphicData>
        </a:graphic>
      </xdr:graphicFrame>
      <xdr:sp macro="" textlink="">
        <xdr:nvSpPr>
          <xdr:cNvPr id="12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22" name="121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23" name="122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2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19050</xdr:colOff>
      <xdr:row>37</xdr:row>
      <xdr:rowOff>0</xdr:rowOff>
    </xdr:from>
    <xdr:to>
      <xdr:col>6</xdr:col>
      <xdr:colOff>0</xdr:colOff>
      <xdr:row>53</xdr:row>
      <xdr:rowOff>0</xdr:rowOff>
    </xdr:to>
    <xdr:grpSp>
      <xdr:nvGrpSpPr>
        <xdr:cNvPr id="125" name="124 Grupo"/>
        <xdr:cNvGrpSpPr/>
      </xdr:nvGrpSpPr>
      <xdr:grpSpPr>
        <a:xfrm>
          <a:off x="2055668" y="6414655"/>
          <a:ext cx="7254587" cy="2092036"/>
          <a:chOff x="19049" y="1157286"/>
          <a:chExt cx="3810001" cy="2128839"/>
        </a:xfrm>
      </xdr:grpSpPr>
      <xdr:graphicFrame macro="">
        <xdr:nvGraphicFramePr>
          <xdr:cNvPr id="126" name="125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5"/>
          </a:graphicData>
        </a:graphic>
      </xdr:graphicFrame>
      <xdr:grpSp>
        <xdr:nvGrpSpPr>
          <xdr:cNvPr id="127" name="126 Grupo"/>
          <xdr:cNvGrpSpPr/>
        </xdr:nvGrpSpPr>
        <xdr:grpSpPr>
          <a:xfrm>
            <a:off x="19049" y="2457450"/>
            <a:ext cx="3798000" cy="820657"/>
            <a:chOff x="19049" y="2466975"/>
            <a:chExt cx="3798000" cy="820657"/>
          </a:xfrm>
        </xdr:grpSpPr>
        <xdr:sp macro="" textlink="">
          <xdr:nvSpPr>
            <xdr:cNvPr id="128" name="127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129" name="128 Grupo"/>
            <xdr:cNvGrpSpPr/>
          </xdr:nvGrpSpPr>
          <xdr:grpSpPr>
            <a:xfrm>
              <a:off x="438150" y="2476499"/>
              <a:ext cx="2886075" cy="756001"/>
              <a:chOff x="2695575" y="4410074"/>
              <a:chExt cx="2886075" cy="756001"/>
            </a:xfrm>
          </xdr:grpSpPr>
          <xdr:sp macro="" textlink="">
            <xdr:nvSpPr>
              <xdr:cNvPr id="130" name="129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31" name="130 Grupo"/>
              <xdr:cNvGrpSpPr/>
            </xdr:nvGrpSpPr>
            <xdr:grpSpPr>
              <a:xfrm>
                <a:off x="3813569" y="4410075"/>
                <a:ext cx="1768081" cy="756000"/>
                <a:chOff x="5185169" y="4410075"/>
                <a:chExt cx="1768081" cy="756000"/>
              </a:xfrm>
            </xdr:grpSpPr>
            <xdr:grpSp>
              <xdr:nvGrpSpPr>
                <xdr:cNvPr id="132" name="131 Grupo"/>
                <xdr:cNvGrpSpPr/>
              </xdr:nvGrpSpPr>
              <xdr:grpSpPr>
                <a:xfrm>
                  <a:off x="6115051" y="4410075"/>
                  <a:ext cx="838199" cy="756000"/>
                  <a:chOff x="2286000" y="4343400"/>
                  <a:chExt cx="1571625" cy="747300"/>
                </a:xfrm>
              </xdr:grpSpPr>
              <xdr:sp macro="" textlink="">
                <xdr:nvSpPr>
                  <xdr:cNvPr id="137" name="136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38" name="137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39" name="138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33" name="132 Grupo"/>
                <xdr:cNvGrpSpPr/>
              </xdr:nvGrpSpPr>
              <xdr:grpSpPr>
                <a:xfrm>
                  <a:off x="5185169" y="4524374"/>
                  <a:ext cx="735481" cy="554016"/>
                  <a:chOff x="5204219" y="4533899"/>
                  <a:chExt cx="735481" cy="554016"/>
                </a:xfrm>
              </xdr:grpSpPr>
              <xdr:sp macro="" textlink="">
                <xdr:nvSpPr>
                  <xdr:cNvPr id="134" name="133 CuadroTexto"/>
                  <xdr:cNvSpPr txBox="1"/>
                </xdr:nvSpPr>
                <xdr:spPr>
                  <a:xfrm>
                    <a:off x="5204219"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35" name="134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36" name="135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62</xdr:row>
      <xdr:rowOff>0</xdr:rowOff>
    </xdr:from>
    <xdr:to>
      <xdr:col>10</xdr:col>
      <xdr:colOff>733425</xdr:colOff>
      <xdr:row>67</xdr:row>
      <xdr:rowOff>9524</xdr:rowOff>
    </xdr:to>
    <xdr:grpSp>
      <xdr:nvGrpSpPr>
        <xdr:cNvPr id="140" name="139 Grupo"/>
        <xdr:cNvGrpSpPr/>
      </xdr:nvGrpSpPr>
      <xdr:grpSpPr>
        <a:xfrm>
          <a:off x="11123083" y="8646583"/>
          <a:ext cx="0" cy="0"/>
          <a:chOff x="7620000" y="1724025"/>
          <a:chExt cx="2257425" cy="952499"/>
        </a:xfrm>
      </xdr:grpSpPr>
      <xdr:graphicFrame macro="">
        <xdr:nvGraphicFramePr>
          <xdr:cNvPr id="141" name="14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14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43" name="14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44" name="14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4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62</xdr:row>
      <xdr:rowOff>0</xdr:rowOff>
    </xdr:from>
    <xdr:to>
      <xdr:col>13</xdr:col>
      <xdr:colOff>733425</xdr:colOff>
      <xdr:row>67</xdr:row>
      <xdr:rowOff>9524</xdr:rowOff>
    </xdr:to>
    <xdr:grpSp>
      <xdr:nvGrpSpPr>
        <xdr:cNvPr id="146" name="145 Grupo"/>
        <xdr:cNvGrpSpPr/>
      </xdr:nvGrpSpPr>
      <xdr:grpSpPr>
        <a:xfrm>
          <a:off x="11123083" y="8646583"/>
          <a:ext cx="0" cy="0"/>
          <a:chOff x="7620000" y="1724025"/>
          <a:chExt cx="2257425" cy="952499"/>
        </a:xfrm>
      </xdr:grpSpPr>
      <xdr:graphicFrame macro="">
        <xdr:nvGraphicFramePr>
          <xdr:cNvPr id="147" name="146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7"/>
          </a:graphicData>
        </a:graphic>
      </xdr:graphicFrame>
      <xdr:sp macro="" textlink="">
        <xdr:nvSpPr>
          <xdr:cNvPr id="148"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49" name="148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50" name="149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51"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5</xdr:col>
      <xdr:colOff>0</xdr:colOff>
      <xdr:row>62</xdr:row>
      <xdr:rowOff>0</xdr:rowOff>
    </xdr:from>
    <xdr:to>
      <xdr:col>7</xdr:col>
      <xdr:colOff>733425</xdr:colOff>
      <xdr:row>67</xdr:row>
      <xdr:rowOff>9524</xdr:rowOff>
    </xdr:to>
    <xdr:grpSp>
      <xdr:nvGrpSpPr>
        <xdr:cNvPr id="152" name="151 Grupo"/>
        <xdr:cNvGrpSpPr/>
      </xdr:nvGrpSpPr>
      <xdr:grpSpPr>
        <a:xfrm>
          <a:off x="7842250" y="8646583"/>
          <a:ext cx="2828925" cy="0"/>
          <a:chOff x="7620000" y="1724025"/>
          <a:chExt cx="2257425" cy="952499"/>
        </a:xfrm>
      </xdr:grpSpPr>
      <xdr:graphicFrame macro="">
        <xdr:nvGraphicFramePr>
          <xdr:cNvPr id="153" name="152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8"/>
          </a:graphicData>
        </a:graphic>
      </xdr:graphicFrame>
      <xdr:sp macro="" textlink="">
        <xdr:nvSpPr>
          <xdr:cNvPr id="154"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55" name="154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56" name="155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57"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19050</xdr:colOff>
      <xdr:row>71</xdr:row>
      <xdr:rowOff>9525</xdr:rowOff>
    </xdr:from>
    <xdr:to>
      <xdr:col>5</xdr:col>
      <xdr:colOff>1397000</xdr:colOff>
      <xdr:row>82</xdr:row>
      <xdr:rowOff>9525</xdr:rowOff>
    </xdr:to>
    <xdr:grpSp>
      <xdr:nvGrpSpPr>
        <xdr:cNvPr id="158" name="157 Grupo"/>
        <xdr:cNvGrpSpPr/>
      </xdr:nvGrpSpPr>
      <xdr:grpSpPr>
        <a:xfrm>
          <a:off x="2055668" y="9056543"/>
          <a:ext cx="7196859" cy="2036618"/>
          <a:chOff x="19049" y="1157286"/>
          <a:chExt cx="3810001" cy="2128839"/>
        </a:xfrm>
      </xdr:grpSpPr>
      <xdr:graphicFrame macro="">
        <xdr:nvGraphicFramePr>
          <xdr:cNvPr id="159" name="158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9"/>
          </a:graphicData>
        </a:graphic>
      </xdr:graphicFrame>
      <xdr:grpSp>
        <xdr:nvGrpSpPr>
          <xdr:cNvPr id="160" name="159 Grupo"/>
          <xdr:cNvGrpSpPr/>
        </xdr:nvGrpSpPr>
        <xdr:grpSpPr>
          <a:xfrm>
            <a:off x="19049" y="2457450"/>
            <a:ext cx="3799115" cy="820657"/>
            <a:chOff x="19049" y="2466975"/>
            <a:chExt cx="3799115" cy="820657"/>
          </a:xfrm>
        </xdr:grpSpPr>
        <xdr:sp macro="" textlink="">
          <xdr:nvSpPr>
            <xdr:cNvPr id="161" name="160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162" name="161 Grupo"/>
            <xdr:cNvGrpSpPr/>
          </xdr:nvGrpSpPr>
          <xdr:grpSpPr>
            <a:xfrm>
              <a:off x="438150" y="2476499"/>
              <a:ext cx="2886075" cy="756001"/>
              <a:chOff x="2695575" y="4410074"/>
              <a:chExt cx="2886075" cy="756001"/>
            </a:xfrm>
          </xdr:grpSpPr>
          <xdr:sp macro="" textlink="">
            <xdr:nvSpPr>
              <xdr:cNvPr id="163" name="162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64" name="163 Grupo"/>
              <xdr:cNvGrpSpPr/>
            </xdr:nvGrpSpPr>
            <xdr:grpSpPr>
              <a:xfrm>
                <a:off x="3813569" y="4410075"/>
                <a:ext cx="1768081" cy="756000"/>
                <a:chOff x="5185169" y="4410075"/>
                <a:chExt cx="1768081" cy="756000"/>
              </a:xfrm>
            </xdr:grpSpPr>
            <xdr:grpSp>
              <xdr:nvGrpSpPr>
                <xdr:cNvPr id="165" name="164 Grupo"/>
                <xdr:cNvGrpSpPr/>
              </xdr:nvGrpSpPr>
              <xdr:grpSpPr>
                <a:xfrm>
                  <a:off x="6115051" y="4410075"/>
                  <a:ext cx="838199" cy="756000"/>
                  <a:chOff x="2286000" y="4343400"/>
                  <a:chExt cx="1571625" cy="747300"/>
                </a:xfrm>
              </xdr:grpSpPr>
              <xdr:sp macro="" textlink="">
                <xdr:nvSpPr>
                  <xdr:cNvPr id="170" name="169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71" name="170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72" name="171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66" name="165 Grupo"/>
                <xdr:cNvGrpSpPr/>
              </xdr:nvGrpSpPr>
              <xdr:grpSpPr>
                <a:xfrm>
                  <a:off x="5185169" y="4524374"/>
                  <a:ext cx="735481" cy="554016"/>
                  <a:chOff x="5204219" y="4533899"/>
                  <a:chExt cx="735481" cy="554016"/>
                </a:xfrm>
              </xdr:grpSpPr>
              <xdr:sp macro="" textlink="">
                <xdr:nvSpPr>
                  <xdr:cNvPr id="167" name="166 CuadroTexto"/>
                  <xdr:cNvSpPr txBox="1"/>
                </xdr:nvSpPr>
                <xdr:spPr>
                  <a:xfrm>
                    <a:off x="5204219"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68" name="167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69" name="168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74</xdr:row>
      <xdr:rowOff>0</xdr:rowOff>
    </xdr:from>
    <xdr:to>
      <xdr:col>10</xdr:col>
      <xdr:colOff>733425</xdr:colOff>
      <xdr:row>79</xdr:row>
      <xdr:rowOff>9524</xdr:rowOff>
    </xdr:to>
    <xdr:grpSp>
      <xdr:nvGrpSpPr>
        <xdr:cNvPr id="173" name="172 Grupo"/>
        <xdr:cNvGrpSpPr/>
      </xdr:nvGrpSpPr>
      <xdr:grpSpPr>
        <a:xfrm>
          <a:off x="11123083" y="9768417"/>
          <a:ext cx="0" cy="962024"/>
          <a:chOff x="7620000" y="1724025"/>
          <a:chExt cx="2257425" cy="952499"/>
        </a:xfrm>
      </xdr:grpSpPr>
      <xdr:graphicFrame macro="">
        <xdr:nvGraphicFramePr>
          <xdr:cNvPr id="174" name="173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0"/>
          </a:graphicData>
        </a:graphic>
      </xdr:graphicFrame>
      <xdr:sp macro="" textlink="">
        <xdr:nvSpPr>
          <xdr:cNvPr id="175"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76" name="175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77" name="176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78"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74</xdr:row>
      <xdr:rowOff>0</xdr:rowOff>
    </xdr:from>
    <xdr:to>
      <xdr:col>13</xdr:col>
      <xdr:colOff>733425</xdr:colOff>
      <xdr:row>79</xdr:row>
      <xdr:rowOff>9524</xdr:rowOff>
    </xdr:to>
    <xdr:grpSp>
      <xdr:nvGrpSpPr>
        <xdr:cNvPr id="179" name="178 Grupo"/>
        <xdr:cNvGrpSpPr/>
      </xdr:nvGrpSpPr>
      <xdr:grpSpPr>
        <a:xfrm>
          <a:off x="11123083" y="9768417"/>
          <a:ext cx="0" cy="962024"/>
          <a:chOff x="7620000" y="1724025"/>
          <a:chExt cx="2257425" cy="952499"/>
        </a:xfrm>
      </xdr:grpSpPr>
      <xdr:graphicFrame macro="">
        <xdr:nvGraphicFramePr>
          <xdr:cNvPr id="180" name="17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1"/>
          </a:graphicData>
        </a:graphic>
      </xdr:graphicFrame>
      <xdr:sp macro="" textlink="">
        <xdr:nvSpPr>
          <xdr:cNvPr id="18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82" name="181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83" name="182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8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95250</xdr:colOff>
      <xdr:row>57</xdr:row>
      <xdr:rowOff>76200</xdr:rowOff>
    </xdr:from>
    <xdr:to>
      <xdr:col>10</xdr:col>
      <xdr:colOff>659250</xdr:colOff>
      <xdr:row>58</xdr:row>
      <xdr:rowOff>182100</xdr:rowOff>
    </xdr:to>
    <xdr:grpSp>
      <xdr:nvGrpSpPr>
        <xdr:cNvPr id="185" name="184 Grupo"/>
        <xdr:cNvGrpSpPr/>
      </xdr:nvGrpSpPr>
      <xdr:grpSpPr>
        <a:xfrm>
          <a:off x="11123083" y="8646583"/>
          <a:ext cx="0" cy="0"/>
          <a:chOff x="10315575" y="3429000"/>
          <a:chExt cx="1840725" cy="296400"/>
        </a:xfrm>
      </xdr:grpSpPr>
      <xdr:grpSp>
        <xdr:nvGrpSpPr>
          <xdr:cNvPr id="186" name="185 Grupo"/>
          <xdr:cNvGrpSpPr/>
        </xdr:nvGrpSpPr>
        <xdr:grpSpPr>
          <a:xfrm>
            <a:off x="10934700" y="3429000"/>
            <a:ext cx="1221600" cy="296400"/>
            <a:chOff x="5372100" y="2914650"/>
            <a:chExt cx="1221600" cy="296400"/>
          </a:xfrm>
        </xdr:grpSpPr>
        <xdr:grpSp>
          <xdr:nvGrpSpPr>
            <xdr:cNvPr id="188" name="187 Grupo"/>
            <xdr:cNvGrpSpPr/>
          </xdr:nvGrpSpPr>
          <xdr:grpSpPr>
            <a:xfrm>
              <a:off x="5372100" y="2914650"/>
              <a:ext cx="910554" cy="296400"/>
              <a:chOff x="5372100" y="2914650"/>
              <a:chExt cx="910554" cy="296400"/>
            </a:xfrm>
          </xdr:grpSpPr>
          <xdr:sp macro="" textlink="">
            <xdr:nvSpPr>
              <xdr:cNvPr id="190" name="189 CuadroTexto">
                <a:hlinkClick xmlns:r="http://schemas.openxmlformats.org/officeDocument/2006/relationships" r:id="rId22"/>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91" name="190 CuadroTexto">
                <a:hlinkClick xmlns:r="http://schemas.openxmlformats.org/officeDocument/2006/relationships" r:id="rId23"/>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189" name="188 CuadroTexto">
              <a:hlinkClick xmlns:r="http://schemas.openxmlformats.org/officeDocument/2006/relationships" r:id="rId24"/>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187" name="186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5</xdr:col>
      <xdr:colOff>95250</xdr:colOff>
      <xdr:row>68</xdr:row>
      <xdr:rowOff>76200</xdr:rowOff>
    </xdr:from>
    <xdr:to>
      <xdr:col>7</xdr:col>
      <xdr:colOff>659250</xdr:colOff>
      <xdr:row>69</xdr:row>
      <xdr:rowOff>182100</xdr:rowOff>
    </xdr:to>
    <xdr:grpSp>
      <xdr:nvGrpSpPr>
        <xdr:cNvPr id="192" name="191 Grupo"/>
        <xdr:cNvGrpSpPr/>
      </xdr:nvGrpSpPr>
      <xdr:grpSpPr>
        <a:xfrm>
          <a:off x="7937500" y="8646583"/>
          <a:ext cx="2659500" cy="0"/>
          <a:chOff x="10315575" y="3429000"/>
          <a:chExt cx="1840725" cy="296400"/>
        </a:xfrm>
      </xdr:grpSpPr>
      <xdr:grpSp>
        <xdr:nvGrpSpPr>
          <xdr:cNvPr id="193" name="192 Grupo"/>
          <xdr:cNvGrpSpPr/>
        </xdr:nvGrpSpPr>
        <xdr:grpSpPr>
          <a:xfrm>
            <a:off x="10934700" y="3429000"/>
            <a:ext cx="1221600" cy="296400"/>
            <a:chOff x="5372100" y="2914650"/>
            <a:chExt cx="1221600" cy="296400"/>
          </a:xfrm>
        </xdr:grpSpPr>
        <xdr:grpSp>
          <xdr:nvGrpSpPr>
            <xdr:cNvPr id="195" name="194 Grupo"/>
            <xdr:cNvGrpSpPr/>
          </xdr:nvGrpSpPr>
          <xdr:grpSpPr>
            <a:xfrm>
              <a:off x="5372100" y="2914650"/>
              <a:ext cx="612000" cy="296400"/>
              <a:chOff x="5372100" y="2914650"/>
              <a:chExt cx="612000" cy="296400"/>
            </a:xfrm>
          </xdr:grpSpPr>
          <xdr:sp macro="" textlink="">
            <xdr:nvSpPr>
              <xdr:cNvPr id="199" name="198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200" name="199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196" name="195 Grupo"/>
            <xdr:cNvGrpSpPr/>
          </xdr:nvGrpSpPr>
          <xdr:grpSpPr>
            <a:xfrm>
              <a:off x="5981700" y="2914650"/>
              <a:ext cx="612000" cy="296400"/>
              <a:chOff x="5372100" y="2914650"/>
              <a:chExt cx="612000" cy="296400"/>
            </a:xfrm>
          </xdr:grpSpPr>
          <xdr:sp macro="" textlink="">
            <xdr:nvSpPr>
              <xdr:cNvPr id="197" name="196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198" name="197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194" name="193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95204</xdr:colOff>
      <xdr:row>80</xdr:row>
      <xdr:rowOff>76200</xdr:rowOff>
    </xdr:from>
    <xdr:to>
      <xdr:col>10</xdr:col>
      <xdr:colOff>645532</xdr:colOff>
      <xdr:row>81</xdr:row>
      <xdr:rowOff>182100</xdr:rowOff>
    </xdr:to>
    <xdr:grpSp>
      <xdr:nvGrpSpPr>
        <xdr:cNvPr id="201" name="200 Grupo"/>
        <xdr:cNvGrpSpPr/>
      </xdr:nvGrpSpPr>
      <xdr:grpSpPr>
        <a:xfrm>
          <a:off x="11123083" y="10998200"/>
          <a:ext cx="0" cy="296400"/>
          <a:chOff x="10315575" y="3429000"/>
          <a:chExt cx="1160098" cy="296400"/>
        </a:xfrm>
      </xdr:grpSpPr>
      <xdr:grpSp>
        <xdr:nvGrpSpPr>
          <xdr:cNvPr id="202" name="201 Grupo"/>
          <xdr:cNvGrpSpPr/>
        </xdr:nvGrpSpPr>
        <xdr:grpSpPr>
          <a:xfrm>
            <a:off x="10863672" y="3429000"/>
            <a:ext cx="612001" cy="296400"/>
            <a:chOff x="5301072" y="2914650"/>
            <a:chExt cx="612001" cy="296400"/>
          </a:xfrm>
        </xdr:grpSpPr>
        <xdr:sp macro="" textlink="">
          <xdr:nvSpPr>
            <xdr:cNvPr id="204" name="203 CuadroTexto">
              <a:hlinkClick xmlns:r="http://schemas.openxmlformats.org/officeDocument/2006/relationships" r:id="rId25"/>
            </xdr:cNvPr>
            <xdr:cNvSpPr txBox="1"/>
          </xdr:nvSpPr>
          <xdr:spPr>
            <a:xfrm>
              <a:off x="5301073"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05" name="204 CuadroTexto"/>
            <xdr:cNvSpPr txBox="1"/>
          </xdr:nvSpPr>
          <xdr:spPr>
            <a:xfrm>
              <a:off x="5301072"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sp macro="" textlink="">
        <xdr:nvSpPr>
          <xdr:cNvPr id="203" name="202 CuadroTexto"/>
          <xdr:cNvSpPr txBox="1"/>
        </xdr:nvSpPr>
        <xdr:spPr>
          <a:xfrm>
            <a:off x="10315575" y="3467100"/>
            <a:ext cx="438023" cy="160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95250</xdr:colOff>
      <xdr:row>80</xdr:row>
      <xdr:rowOff>76200</xdr:rowOff>
    </xdr:from>
    <xdr:to>
      <xdr:col>13</xdr:col>
      <xdr:colOff>659250</xdr:colOff>
      <xdr:row>81</xdr:row>
      <xdr:rowOff>182100</xdr:rowOff>
    </xdr:to>
    <xdr:grpSp>
      <xdr:nvGrpSpPr>
        <xdr:cNvPr id="206" name="205 Grupo"/>
        <xdr:cNvGrpSpPr/>
      </xdr:nvGrpSpPr>
      <xdr:grpSpPr>
        <a:xfrm>
          <a:off x="11123083" y="10998200"/>
          <a:ext cx="0" cy="296400"/>
          <a:chOff x="10315575" y="3429000"/>
          <a:chExt cx="1840725" cy="296400"/>
        </a:xfrm>
      </xdr:grpSpPr>
      <xdr:grpSp>
        <xdr:nvGrpSpPr>
          <xdr:cNvPr id="207" name="206 Grupo"/>
          <xdr:cNvGrpSpPr/>
        </xdr:nvGrpSpPr>
        <xdr:grpSpPr>
          <a:xfrm>
            <a:off x="10934700" y="3429000"/>
            <a:ext cx="1221600" cy="296400"/>
            <a:chOff x="5372100" y="2914650"/>
            <a:chExt cx="1221600" cy="296400"/>
          </a:xfrm>
        </xdr:grpSpPr>
        <xdr:grpSp>
          <xdr:nvGrpSpPr>
            <xdr:cNvPr id="209" name="208 Grupo"/>
            <xdr:cNvGrpSpPr/>
          </xdr:nvGrpSpPr>
          <xdr:grpSpPr>
            <a:xfrm>
              <a:off x="5372100" y="2914650"/>
              <a:ext cx="612000" cy="296400"/>
              <a:chOff x="5372100" y="2914650"/>
              <a:chExt cx="612000" cy="296400"/>
            </a:xfrm>
          </xdr:grpSpPr>
          <xdr:sp macro="" textlink="">
            <xdr:nvSpPr>
              <xdr:cNvPr id="213" name="212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214" name="213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210" name="209 Grupo"/>
            <xdr:cNvGrpSpPr/>
          </xdr:nvGrpSpPr>
          <xdr:grpSpPr>
            <a:xfrm>
              <a:off x="5981700" y="2914650"/>
              <a:ext cx="612000" cy="296400"/>
              <a:chOff x="5372100" y="2914650"/>
              <a:chExt cx="612000" cy="296400"/>
            </a:xfrm>
          </xdr:grpSpPr>
          <xdr:sp macro="" textlink="">
            <xdr:nvSpPr>
              <xdr:cNvPr id="211" name="210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212" name="211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208" name="207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751486</xdr:colOff>
      <xdr:row>68</xdr:row>
      <xdr:rowOff>74084</xdr:rowOff>
    </xdr:from>
    <xdr:to>
      <xdr:col>14</xdr:col>
      <xdr:colOff>69799</xdr:colOff>
      <xdr:row>69</xdr:row>
      <xdr:rowOff>190567</xdr:rowOff>
    </xdr:to>
    <xdr:grpSp>
      <xdr:nvGrpSpPr>
        <xdr:cNvPr id="215" name="214 Grupo"/>
        <xdr:cNvGrpSpPr/>
      </xdr:nvGrpSpPr>
      <xdr:grpSpPr>
        <a:xfrm>
          <a:off x="11123083" y="8646583"/>
          <a:ext cx="69799" cy="0"/>
          <a:chOff x="9588569" y="14710834"/>
          <a:chExt cx="2366313" cy="306983"/>
        </a:xfrm>
      </xdr:grpSpPr>
      <xdr:grpSp>
        <xdr:nvGrpSpPr>
          <xdr:cNvPr id="216" name="215 Grupo"/>
          <xdr:cNvGrpSpPr/>
        </xdr:nvGrpSpPr>
        <xdr:grpSpPr>
          <a:xfrm>
            <a:off x="9588569" y="14712950"/>
            <a:ext cx="1781092" cy="296400"/>
            <a:chOff x="10222276" y="3429000"/>
            <a:chExt cx="1570154" cy="296400"/>
          </a:xfrm>
        </xdr:grpSpPr>
        <xdr:grpSp>
          <xdr:nvGrpSpPr>
            <xdr:cNvPr id="220" name="219 Grupo"/>
            <xdr:cNvGrpSpPr/>
          </xdr:nvGrpSpPr>
          <xdr:grpSpPr>
            <a:xfrm>
              <a:off x="10664130" y="3429000"/>
              <a:ext cx="1128300" cy="296400"/>
              <a:chOff x="5101530" y="2914650"/>
              <a:chExt cx="1128300" cy="296400"/>
            </a:xfrm>
          </xdr:grpSpPr>
          <xdr:grpSp>
            <xdr:nvGrpSpPr>
              <xdr:cNvPr id="222" name="221 Grupo"/>
              <xdr:cNvGrpSpPr/>
            </xdr:nvGrpSpPr>
            <xdr:grpSpPr>
              <a:xfrm>
                <a:off x="5101530" y="2914650"/>
                <a:ext cx="612000" cy="296400"/>
                <a:chOff x="5101530" y="2914650"/>
                <a:chExt cx="612000" cy="296400"/>
              </a:xfrm>
            </xdr:grpSpPr>
            <xdr:sp macro="" textlink="">
              <xdr:nvSpPr>
                <xdr:cNvPr id="226" name="225 CuadroTexto">
                  <a:hlinkClick xmlns:r="http://schemas.openxmlformats.org/officeDocument/2006/relationships" r:id="rId26"/>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27" name="226 CuadroTexto">
                  <a:hlinkClick xmlns:r="http://schemas.openxmlformats.org/officeDocument/2006/relationships" r:id="rId27"/>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grpSp>
            <xdr:nvGrpSpPr>
              <xdr:cNvPr id="223" name="222 Grupo"/>
              <xdr:cNvGrpSpPr/>
            </xdr:nvGrpSpPr>
            <xdr:grpSpPr>
              <a:xfrm>
                <a:off x="5617830" y="2914650"/>
                <a:ext cx="612000" cy="296400"/>
                <a:chOff x="5008230" y="2914650"/>
                <a:chExt cx="612000" cy="296400"/>
              </a:xfrm>
            </xdr:grpSpPr>
            <xdr:sp macro="" textlink="">
              <xdr:nvSpPr>
                <xdr:cNvPr id="224" name="223 CuadroTexto">
                  <a:hlinkClick xmlns:r="http://schemas.openxmlformats.org/officeDocument/2006/relationships" r:id="rId28"/>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225" name="224 CuadroTexto">
                  <a:hlinkClick xmlns:r="http://schemas.openxmlformats.org/officeDocument/2006/relationships" r:id="rId29"/>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sp macro="" textlink="">
          <xdr:nvSpPr>
            <xdr:cNvPr id="221" name="220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217" name="216 Grupo"/>
          <xdr:cNvGrpSpPr/>
        </xdr:nvGrpSpPr>
        <xdr:grpSpPr>
          <a:xfrm>
            <a:off x="11260669" y="14710834"/>
            <a:ext cx="694213" cy="306983"/>
            <a:chOff x="0" y="1143000"/>
            <a:chExt cx="694213" cy="306983"/>
          </a:xfrm>
        </xdr:grpSpPr>
        <xdr:sp macro="" textlink="">
          <xdr:nvSpPr>
            <xdr:cNvPr id="218" name="217 CuadroTexto">
              <a:hlinkClick xmlns:r="http://schemas.openxmlformats.org/officeDocument/2006/relationships" r:id="rId30"/>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sp macro="" textlink="">
          <xdr:nvSpPr>
            <xdr:cNvPr id="219" name="218 CuadroTexto">
              <a:hlinkClick xmlns:r="http://schemas.openxmlformats.org/officeDocument/2006/relationships" r:id="rId31"/>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8</xdr:col>
      <xdr:colOff>0</xdr:colOff>
      <xdr:row>68</xdr:row>
      <xdr:rowOff>74081</xdr:rowOff>
    </xdr:from>
    <xdr:to>
      <xdr:col>11</xdr:col>
      <xdr:colOff>80313</xdr:colOff>
      <xdr:row>69</xdr:row>
      <xdr:rowOff>190564</xdr:rowOff>
    </xdr:to>
    <xdr:grpSp>
      <xdr:nvGrpSpPr>
        <xdr:cNvPr id="228" name="227 Grupo"/>
        <xdr:cNvGrpSpPr/>
      </xdr:nvGrpSpPr>
      <xdr:grpSpPr>
        <a:xfrm>
          <a:off x="11123083" y="8646583"/>
          <a:ext cx="0" cy="0"/>
          <a:chOff x="9588569" y="14710834"/>
          <a:chExt cx="2366313" cy="306983"/>
        </a:xfrm>
      </xdr:grpSpPr>
      <xdr:grpSp>
        <xdr:nvGrpSpPr>
          <xdr:cNvPr id="229" name="228 Grupo"/>
          <xdr:cNvGrpSpPr/>
        </xdr:nvGrpSpPr>
        <xdr:grpSpPr>
          <a:xfrm>
            <a:off x="9588569" y="14712950"/>
            <a:ext cx="1781092" cy="296400"/>
            <a:chOff x="10222276" y="3429000"/>
            <a:chExt cx="1570154" cy="296400"/>
          </a:xfrm>
        </xdr:grpSpPr>
        <xdr:grpSp>
          <xdr:nvGrpSpPr>
            <xdr:cNvPr id="233" name="232 Grupo"/>
            <xdr:cNvGrpSpPr/>
          </xdr:nvGrpSpPr>
          <xdr:grpSpPr>
            <a:xfrm>
              <a:off x="10664130" y="3429000"/>
              <a:ext cx="1128300" cy="296400"/>
              <a:chOff x="5101530" y="2914650"/>
              <a:chExt cx="1128300" cy="296400"/>
            </a:xfrm>
          </xdr:grpSpPr>
          <xdr:grpSp>
            <xdr:nvGrpSpPr>
              <xdr:cNvPr id="235" name="234 Grupo"/>
              <xdr:cNvGrpSpPr/>
            </xdr:nvGrpSpPr>
            <xdr:grpSpPr>
              <a:xfrm>
                <a:off x="5101530" y="2914650"/>
                <a:ext cx="612000" cy="296400"/>
                <a:chOff x="5101530" y="2914650"/>
                <a:chExt cx="612000" cy="296400"/>
              </a:xfrm>
            </xdr:grpSpPr>
            <xdr:sp macro="" textlink="">
              <xdr:nvSpPr>
                <xdr:cNvPr id="239" name="238 CuadroTexto"/>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40" name="239 CuadroTexto"/>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grpSp>
            <xdr:nvGrpSpPr>
              <xdr:cNvPr id="236" name="235 Grupo"/>
              <xdr:cNvGrpSpPr/>
            </xdr:nvGrpSpPr>
            <xdr:grpSpPr>
              <a:xfrm>
                <a:off x="5617830" y="2914650"/>
                <a:ext cx="612000" cy="296400"/>
                <a:chOff x="5008230" y="2914650"/>
                <a:chExt cx="612000" cy="296400"/>
              </a:xfrm>
            </xdr:grpSpPr>
            <xdr:sp macro="" textlink="">
              <xdr:nvSpPr>
                <xdr:cNvPr id="237" name="236 CuadroTexto"/>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238" name="237 CuadroTexto"/>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sp macro="" textlink="">
          <xdr:nvSpPr>
            <xdr:cNvPr id="234" name="233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230" name="229 Grupo"/>
          <xdr:cNvGrpSpPr/>
        </xdr:nvGrpSpPr>
        <xdr:grpSpPr>
          <a:xfrm>
            <a:off x="11260669" y="14710834"/>
            <a:ext cx="694213" cy="306983"/>
            <a:chOff x="0" y="1143000"/>
            <a:chExt cx="694213" cy="306983"/>
          </a:xfrm>
        </xdr:grpSpPr>
        <xdr:sp macro="" textlink="">
          <xdr:nvSpPr>
            <xdr:cNvPr id="231" name="230 CuadroTexto"/>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sp macro="" textlink="">
          <xdr:nvSpPr>
            <xdr:cNvPr id="232" name="231 CuadroTexto"/>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11</xdr:col>
      <xdr:colOff>105830</xdr:colOff>
      <xdr:row>57</xdr:row>
      <xdr:rowOff>84664</xdr:rowOff>
    </xdr:from>
    <xdr:to>
      <xdr:col>13</xdr:col>
      <xdr:colOff>669830</xdr:colOff>
      <xdr:row>58</xdr:row>
      <xdr:rowOff>190564</xdr:rowOff>
    </xdr:to>
    <xdr:grpSp>
      <xdr:nvGrpSpPr>
        <xdr:cNvPr id="241" name="240 Grupo"/>
        <xdr:cNvGrpSpPr/>
      </xdr:nvGrpSpPr>
      <xdr:grpSpPr>
        <a:xfrm>
          <a:off x="11123083" y="8646583"/>
          <a:ext cx="0" cy="0"/>
          <a:chOff x="10315575" y="3429000"/>
          <a:chExt cx="1840725" cy="296400"/>
        </a:xfrm>
      </xdr:grpSpPr>
      <xdr:grpSp>
        <xdr:nvGrpSpPr>
          <xdr:cNvPr id="242" name="241 Grupo"/>
          <xdr:cNvGrpSpPr/>
        </xdr:nvGrpSpPr>
        <xdr:grpSpPr>
          <a:xfrm>
            <a:off x="10934700" y="3429000"/>
            <a:ext cx="1221600" cy="296400"/>
            <a:chOff x="5372100" y="2914650"/>
            <a:chExt cx="1221600" cy="296400"/>
          </a:xfrm>
        </xdr:grpSpPr>
        <xdr:grpSp>
          <xdr:nvGrpSpPr>
            <xdr:cNvPr id="244" name="243 Grupo"/>
            <xdr:cNvGrpSpPr/>
          </xdr:nvGrpSpPr>
          <xdr:grpSpPr>
            <a:xfrm>
              <a:off x="5372100" y="2914650"/>
              <a:ext cx="910554" cy="296400"/>
              <a:chOff x="5372100" y="2914650"/>
              <a:chExt cx="910554" cy="296400"/>
            </a:xfrm>
          </xdr:grpSpPr>
          <xdr:sp macro="" textlink="">
            <xdr:nvSpPr>
              <xdr:cNvPr id="246" name="245 CuadroTexto"/>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47" name="246 CuadroTexto"/>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245" name="244 CuadroTexto"/>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43" name="242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751417</xdr:colOff>
      <xdr:row>34</xdr:row>
      <xdr:rowOff>84664</xdr:rowOff>
    </xdr:from>
    <xdr:to>
      <xdr:col>14</xdr:col>
      <xdr:colOff>80376</xdr:colOff>
      <xdr:row>35</xdr:row>
      <xdr:rowOff>192680</xdr:rowOff>
    </xdr:to>
    <xdr:grpSp>
      <xdr:nvGrpSpPr>
        <xdr:cNvPr id="270" name="269 Grupo"/>
        <xdr:cNvGrpSpPr/>
      </xdr:nvGrpSpPr>
      <xdr:grpSpPr>
        <a:xfrm>
          <a:off x="11123083" y="5979583"/>
          <a:ext cx="80376" cy="0"/>
          <a:chOff x="9577923" y="14710834"/>
          <a:chExt cx="2376959" cy="298516"/>
        </a:xfrm>
      </xdr:grpSpPr>
      <xdr:grpSp>
        <xdr:nvGrpSpPr>
          <xdr:cNvPr id="271" name="270 Grupo"/>
          <xdr:cNvGrpSpPr/>
        </xdr:nvGrpSpPr>
        <xdr:grpSpPr>
          <a:xfrm>
            <a:off x="9577923" y="14712950"/>
            <a:ext cx="2119737" cy="296400"/>
            <a:chOff x="10212946" y="3429000"/>
            <a:chExt cx="1868703" cy="296400"/>
          </a:xfrm>
        </xdr:grpSpPr>
        <xdr:grpSp>
          <xdr:nvGrpSpPr>
            <xdr:cNvPr id="273" name="272 Grupo"/>
            <xdr:cNvGrpSpPr/>
          </xdr:nvGrpSpPr>
          <xdr:grpSpPr>
            <a:xfrm>
              <a:off x="10664130" y="3429000"/>
              <a:ext cx="1417519" cy="296400"/>
              <a:chOff x="5101530" y="2914650"/>
              <a:chExt cx="1417519" cy="296400"/>
            </a:xfrm>
          </xdr:grpSpPr>
          <xdr:grpSp>
            <xdr:nvGrpSpPr>
              <xdr:cNvPr id="275" name="274 Grupo"/>
              <xdr:cNvGrpSpPr/>
            </xdr:nvGrpSpPr>
            <xdr:grpSpPr>
              <a:xfrm>
                <a:off x="5101530" y="2914650"/>
                <a:ext cx="798597" cy="296400"/>
                <a:chOff x="5101530" y="2914650"/>
                <a:chExt cx="798597" cy="296400"/>
              </a:xfrm>
            </xdr:grpSpPr>
            <xdr:sp macro="" textlink="">
              <xdr:nvSpPr>
                <xdr:cNvPr id="279" name="278 CuadroTexto"/>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80" name="279 CuadroTexto"/>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276" name="275 Grupo"/>
              <xdr:cNvGrpSpPr/>
            </xdr:nvGrpSpPr>
            <xdr:grpSpPr>
              <a:xfrm>
                <a:off x="5617830" y="2914650"/>
                <a:ext cx="901219" cy="296400"/>
                <a:chOff x="5008230" y="2914650"/>
                <a:chExt cx="901219" cy="296400"/>
              </a:xfrm>
            </xdr:grpSpPr>
            <xdr:sp macro="" textlink="">
              <xdr:nvSpPr>
                <xdr:cNvPr id="277" name="276 CuadroTexto"/>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278" name="277 CuadroTexto"/>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274" name="273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272" name="271 CuadroTexto"/>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8</xdr:col>
      <xdr:colOff>105832</xdr:colOff>
      <xdr:row>34</xdr:row>
      <xdr:rowOff>84664</xdr:rowOff>
    </xdr:from>
    <xdr:to>
      <xdr:col>10</xdr:col>
      <xdr:colOff>695618</xdr:colOff>
      <xdr:row>35</xdr:row>
      <xdr:rowOff>190564</xdr:rowOff>
    </xdr:to>
    <xdr:grpSp>
      <xdr:nvGrpSpPr>
        <xdr:cNvPr id="281" name="280 Grupo"/>
        <xdr:cNvGrpSpPr/>
      </xdr:nvGrpSpPr>
      <xdr:grpSpPr>
        <a:xfrm>
          <a:off x="11123083" y="5979583"/>
          <a:ext cx="0" cy="0"/>
          <a:chOff x="10315575" y="3429000"/>
          <a:chExt cx="1863457" cy="296400"/>
        </a:xfrm>
      </xdr:grpSpPr>
      <xdr:grpSp>
        <xdr:nvGrpSpPr>
          <xdr:cNvPr id="282" name="281 Grupo"/>
          <xdr:cNvGrpSpPr/>
        </xdr:nvGrpSpPr>
        <xdr:grpSpPr>
          <a:xfrm>
            <a:off x="10906710" y="3429000"/>
            <a:ext cx="1272322" cy="296400"/>
            <a:chOff x="5344110" y="2914650"/>
            <a:chExt cx="1272322" cy="296400"/>
          </a:xfrm>
        </xdr:grpSpPr>
        <xdr:grpSp>
          <xdr:nvGrpSpPr>
            <xdr:cNvPr id="284" name="283 Grupo"/>
            <xdr:cNvGrpSpPr/>
          </xdr:nvGrpSpPr>
          <xdr:grpSpPr>
            <a:xfrm>
              <a:off x="5344110" y="2914650"/>
              <a:ext cx="933288" cy="296400"/>
              <a:chOff x="5344110" y="2914650"/>
              <a:chExt cx="933288" cy="296400"/>
            </a:xfrm>
          </xdr:grpSpPr>
          <xdr:sp macro="" textlink="">
            <xdr:nvSpPr>
              <xdr:cNvPr id="286" name="285 CuadroTexto"/>
              <xdr:cNvSpPr txBox="1"/>
            </xdr:nvSpPr>
            <xdr:spPr>
              <a:xfrm>
                <a:off x="5344110" y="2914650"/>
                <a:ext cx="634733"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SubProceso 1</a:t>
                </a:r>
              </a:p>
            </xdr:txBody>
          </xdr:sp>
          <xdr:sp macro="" textlink="">
            <xdr:nvSpPr>
              <xdr:cNvPr id="287" name="286 CuadroTexto"/>
              <xdr:cNvSpPr txBox="1"/>
            </xdr:nvSpPr>
            <xdr:spPr>
              <a:xfrm>
                <a:off x="5642665" y="3067050"/>
                <a:ext cx="634733"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SubProceso 2</a:t>
                </a:r>
              </a:p>
            </xdr:txBody>
          </xdr:sp>
        </xdr:grpSp>
        <xdr:sp macro="" textlink="">
          <xdr:nvSpPr>
            <xdr:cNvPr id="285" name="284 CuadroTexto"/>
            <xdr:cNvSpPr txBox="1"/>
          </xdr:nvSpPr>
          <xdr:spPr>
            <a:xfrm>
              <a:off x="5981699" y="2914650"/>
              <a:ext cx="634733"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SubProceso 2</a:t>
              </a:r>
            </a:p>
          </xdr:txBody>
        </xdr:sp>
      </xdr:grpSp>
      <xdr:sp macro="" textlink="">
        <xdr:nvSpPr>
          <xdr:cNvPr id="283" name="282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0</xdr:col>
      <xdr:colOff>1121819</xdr:colOff>
      <xdr:row>0</xdr:row>
      <xdr:rowOff>6</xdr:rowOff>
    </xdr:from>
    <xdr:to>
      <xdr:col>0</xdr:col>
      <xdr:colOff>1968486</xdr:colOff>
      <xdr:row>0</xdr:row>
      <xdr:rowOff>525543</xdr:rowOff>
    </xdr:to>
    <xdr:grpSp>
      <xdr:nvGrpSpPr>
        <xdr:cNvPr id="292" name="291 Grupo"/>
        <xdr:cNvGrpSpPr/>
      </xdr:nvGrpSpPr>
      <xdr:grpSpPr>
        <a:xfrm>
          <a:off x="1121819" y="6"/>
          <a:ext cx="846667" cy="525537"/>
          <a:chOff x="11123083" y="50761"/>
          <a:chExt cx="846667" cy="525537"/>
        </a:xfrm>
      </xdr:grpSpPr>
      <xdr:sp macro="" textlink="">
        <xdr:nvSpPr>
          <xdr:cNvPr id="293" name="292 Flecha a la derecha con bandas">
            <a:hlinkClick xmlns:r="http://schemas.openxmlformats.org/officeDocument/2006/relationships" r:id="rId32"/>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294" name="293 CuadroTexto">
            <a:hlinkClick xmlns:r="http://schemas.openxmlformats.org/officeDocument/2006/relationships" r:id="rId33"/>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14</xdr:col>
      <xdr:colOff>63501</xdr:colOff>
      <xdr:row>0</xdr:row>
      <xdr:rowOff>42334</xdr:rowOff>
    </xdr:from>
    <xdr:to>
      <xdr:col>14</xdr:col>
      <xdr:colOff>994834</xdr:colOff>
      <xdr:row>0</xdr:row>
      <xdr:rowOff>497418</xdr:rowOff>
    </xdr:to>
    <xdr:sp macro="" textlink="">
      <xdr:nvSpPr>
        <xdr:cNvPr id="295" name="294 Llamada de flecha hacia abajo">
          <a:hlinkClick xmlns:r="http://schemas.openxmlformats.org/officeDocument/2006/relationships" r:id="rId34"/>
        </xdr:cNvPr>
        <xdr:cNvSpPr/>
      </xdr:nvSpPr>
      <xdr:spPr>
        <a:xfrm>
          <a:off x="11895668" y="42334"/>
          <a:ext cx="931333" cy="455084"/>
        </a:xfrm>
        <a:prstGeom prst="downArrowCallou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r>
            <a:rPr lang="es-CO" sz="1100"/>
            <a:t>Consultar</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0.17863</cdr:x>
      <cdr:y>0.37095</cdr:y>
    </cdr:from>
    <cdr:to>
      <cdr:x>0.3685</cdr:x>
      <cdr:y>0.50667</cdr:y>
    </cdr:to>
    <cdr:sp macro="" textlink="">
      <cdr:nvSpPr>
        <cdr:cNvPr id="2" name="14 Rectángulo"/>
        <cdr:cNvSpPr/>
      </cdr:nvSpPr>
      <cdr:spPr>
        <a:xfrm xmlns:a="http://schemas.openxmlformats.org/drawingml/2006/main">
          <a:off x="403236" y="353329"/>
          <a:ext cx="428617" cy="12927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s-CO" sz="900">
              <a:solidFill>
                <a:sysClr val="windowText" lastClr="000000"/>
              </a:solidFill>
            </a:rPr>
            <a:t>0 %</a:t>
          </a:r>
        </a:p>
      </cdr:txBody>
    </cdr:sp>
  </cdr:relSizeAnchor>
  <cdr:relSizeAnchor xmlns:cdr="http://schemas.openxmlformats.org/drawingml/2006/chartDrawing">
    <cdr:from>
      <cdr:x>0.67511</cdr:x>
      <cdr:y>0.39667</cdr:y>
    </cdr:from>
    <cdr:to>
      <cdr:x>0.93249</cdr:x>
      <cdr:y>0.49667</cdr:y>
    </cdr:to>
    <cdr:sp macro="" textlink="">
      <cdr:nvSpPr>
        <cdr:cNvPr id="3" name="17 Rectángulo"/>
        <cdr:cNvSpPr/>
      </cdr:nvSpPr>
      <cdr:spPr>
        <a:xfrm xmlns:a="http://schemas.openxmlformats.org/drawingml/2006/main">
          <a:off x="1524009" y="377828"/>
          <a:ext cx="581016" cy="9525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900">
              <a:solidFill>
                <a:sysClr val="windowText" lastClr="000000"/>
              </a:solidFill>
            </a:rPr>
            <a:t>100 %</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19049</xdr:colOff>
      <xdr:row>5</xdr:row>
      <xdr:rowOff>9526</xdr:rowOff>
    </xdr:from>
    <xdr:to>
      <xdr:col>10</xdr:col>
      <xdr:colOff>752474</xdr:colOff>
      <xdr:row>10</xdr:row>
      <xdr:rowOff>0</xdr:rowOff>
    </xdr:to>
    <xdr:graphicFrame macro="">
      <xdr:nvGraphicFramePr>
        <xdr:cNvPr id="19" name="1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666750</xdr:colOff>
      <xdr:row>5</xdr:row>
      <xdr:rowOff>0</xdr:rowOff>
    </xdr:from>
    <xdr:to>
      <xdr:col>10</xdr:col>
      <xdr:colOff>409575</xdr:colOff>
      <xdr:row>5</xdr:row>
      <xdr:rowOff>152400</xdr:rowOff>
    </xdr:to>
    <xdr:sp macro="" textlink="">
      <xdr:nvSpPr>
        <xdr:cNvPr id="22" name="21 Rectángulo"/>
        <xdr:cNvSpPr/>
      </xdr:nvSpPr>
      <xdr:spPr>
        <a:xfrm>
          <a:off x="6762750"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clientData/>
  </xdr:twoCellAnchor>
  <xdr:twoCellAnchor>
    <xdr:from>
      <xdr:col>1</xdr:col>
      <xdr:colOff>19049</xdr:colOff>
      <xdr:row>2</xdr:row>
      <xdr:rowOff>14286</xdr:rowOff>
    </xdr:from>
    <xdr:to>
      <xdr:col>6</xdr:col>
      <xdr:colOff>19050</xdr:colOff>
      <xdr:row>13</xdr:row>
      <xdr:rowOff>0</xdr:rowOff>
    </xdr:to>
    <xdr:grpSp>
      <xdr:nvGrpSpPr>
        <xdr:cNvPr id="12" name="11 Grupo"/>
        <xdr:cNvGrpSpPr/>
      </xdr:nvGrpSpPr>
      <xdr:grpSpPr>
        <a:xfrm>
          <a:off x="2054678" y="1157286"/>
          <a:ext cx="3918858" cy="2130200"/>
          <a:chOff x="19049" y="1157286"/>
          <a:chExt cx="3810001" cy="2128839"/>
        </a:xfrm>
      </xdr:grpSpPr>
      <xdr:graphicFrame macro="">
        <xdr:nvGraphicFramePr>
          <xdr:cNvPr id="14" name="13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0" name="9 Grupo"/>
          <xdr:cNvGrpSpPr/>
        </xdr:nvGrpSpPr>
        <xdr:grpSpPr>
          <a:xfrm>
            <a:off x="19049" y="2438400"/>
            <a:ext cx="3798000" cy="828000"/>
            <a:chOff x="19049" y="2447925"/>
            <a:chExt cx="3798000" cy="828000"/>
          </a:xfrm>
        </xdr:grpSpPr>
        <xdr:sp macro="" textlink="">
          <xdr:nvSpPr>
            <xdr:cNvPr id="5" name="4 CuadroTexto"/>
            <xdr:cNvSpPr txBox="1"/>
          </xdr:nvSpPr>
          <xdr:spPr>
            <a:xfrm>
              <a:off x="19049" y="2447925"/>
              <a:ext cx="3798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 name="7 Grupo"/>
            <xdr:cNvGrpSpPr/>
          </xdr:nvGrpSpPr>
          <xdr:grpSpPr>
            <a:xfrm>
              <a:off x="438150" y="2476499"/>
              <a:ext cx="2886075" cy="756001"/>
              <a:chOff x="2695575" y="4410074"/>
              <a:chExt cx="2886075" cy="756001"/>
            </a:xfrm>
          </xdr:grpSpPr>
          <xdr:sp macro="" textlink="">
            <xdr:nvSpPr>
              <xdr:cNvPr id="2" name="1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7" name="6 Grupo"/>
              <xdr:cNvGrpSpPr/>
            </xdr:nvGrpSpPr>
            <xdr:grpSpPr>
              <a:xfrm>
                <a:off x="3819525" y="4410075"/>
                <a:ext cx="1762125" cy="756000"/>
                <a:chOff x="5191125" y="4410075"/>
                <a:chExt cx="1762125" cy="756000"/>
              </a:xfrm>
            </xdr:grpSpPr>
            <xdr:grpSp>
              <xdr:nvGrpSpPr>
                <xdr:cNvPr id="3" name="2 Grupo"/>
                <xdr:cNvGrpSpPr/>
              </xdr:nvGrpSpPr>
              <xdr:grpSpPr>
                <a:xfrm>
                  <a:off x="6115051" y="4410075"/>
                  <a:ext cx="838199" cy="756000"/>
                  <a:chOff x="2286000" y="4343400"/>
                  <a:chExt cx="1571625" cy="747300"/>
                </a:xfrm>
              </xdr:grpSpPr>
              <xdr:sp macro="" textlink="">
                <xdr:nvSpPr>
                  <xdr:cNvPr id="13" name="12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7" name="1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24" name="23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6" name="5 Grupo"/>
                <xdr:cNvGrpSpPr/>
              </xdr:nvGrpSpPr>
              <xdr:grpSpPr>
                <a:xfrm>
                  <a:off x="5191125" y="4524374"/>
                  <a:ext cx="729525" cy="554016"/>
                  <a:chOff x="5210175" y="4533899"/>
                  <a:chExt cx="729525" cy="554016"/>
                </a:xfrm>
              </xdr:grpSpPr>
              <xdr:sp macro="" textlink="">
                <xdr:nvSpPr>
                  <xdr:cNvPr id="25" name="24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7" name="26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8" name="27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10</xdr:col>
      <xdr:colOff>47625</xdr:colOff>
      <xdr:row>5</xdr:row>
      <xdr:rowOff>180975</xdr:rowOff>
    </xdr:from>
    <xdr:to>
      <xdr:col>10</xdr:col>
      <xdr:colOff>552450</xdr:colOff>
      <xdr:row>6</xdr:row>
      <xdr:rowOff>142875</xdr:rowOff>
    </xdr:to>
    <xdr:sp macro="" textlink="">
      <xdr:nvSpPr>
        <xdr:cNvPr id="30" name="29 Rectángulo"/>
        <xdr:cNvSpPr/>
      </xdr:nvSpPr>
      <xdr:spPr>
        <a:xfrm>
          <a:off x="6905625"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clientData/>
  </xdr:twoCellAnchor>
  <xdr:twoCellAnchor>
    <xdr:from>
      <xdr:col>11</xdr:col>
      <xdr:colOff>0</xdr:colOff>
      <xdr:row>5</xdr:row>
      <xdr:rowOff>0</xdr:rowOff>
    </xdr:from>
    <xdr:to>
      <xdr:col>13</xdr:col>
      <xdr:colOff>733425</xdr:colOff>
      <xdr:row>9</xdr:row>
      <xdr:rowOff>190499</xdr:rowOff>
    </xdr:to>
    <xdr:grpSp>
      <xdr:nvGrpSpPr>
        <xdr:cNvPr id="16" name="15 Grupo"/>
        <xdr:cNvGrpSpPr/>
      </xdr:nvGrpSpPr>
      <xdr:grpSpPr>
        <a:xfrm>
          <a:off x="9873343" y="1719943"/>
          <a:ext cx="2300968" cy="974270"/>
          <a:chOff x="7620000" y="1724025"/>
          <a:chExt cx="2257425" cy="952499"/>
        </a:xfrm>
      </xdr:grpSpPr>
      <xdr:graphicFrame macro="">
        <xdr:nvGraphicFramePr>
          <xdr:cNvPr id="20" name="1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3" name="2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31" name="30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4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17</xdr:row>
      <xdr:rowOff>0</xdr:rowOff>
    </xdr:from>
    <xdr:to>
      <xdr:col>13</xdr:col>
      <xdr:colOff>733425</xdr:colOff>
      <xdr:row>21</xdr:row>
      <xdr:rowOff>190499</xdr:rowOff>
    </xdr:to>
    <xdr:grpSp>
      <xdr:nvGrpSpPr>
        <xdr:cNvPr id="46" name="45 Grupo"/>
        <xdr:cNvGrpSpPr/>
      </xdr:nvGrpSpPr>
      <xdr:grpSpPr>
        <a:xfrm>
          <a:off x="9873343" y="4386943"/>
          <a:ext cx="2300968" cy="941613"/>
          <a:chOff x="7620000" y="1724025"/>
          <a:chExt cx="2257425" cy="952499"/>
        </a:xfrm>
      </xdr:grpSpPr>
      <xdr:graphicFrame macro="">
        <xdr:nvGraphicFramePr>
          <xdr:cNvPr id="47" name="46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8"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49" name="48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50" name="49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51"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0</xdr:colOff>
      <xdr:row>17</xdr:row>
      <xdr:rowOff>0</xdr:rowOff>
    </xdr:from>
    <xdr:to>
      <xdr:col>10</xdr:col>
      <xdr:colOff>733425</xdr:colOff>
      <xdr:row>21</xdr:row>
      <xdr:rowOff>190499</xdr:rowOff>
    </xdr:to>
    <xdr:grpSp>
      <xdr:nvGrpSpPr>
        <xdr:cNvPr id="52" name="51 Grupo"/>
        <xdr:cNvGrpSpPr/>
      </xdr:nvGrpSpPr>
      <xdr:grpSpPr>
        <a:xfrm>
          <a:off x="7522029" y="4386943"/>
          <a:ext cx="2300967" cy="941613"/>
          <a:chOff x="7620000" y="1724025"/>
          <a:chExt cx="2257425" cy="952499"/>
        </a:xfrm>
      </xdr:grpSpPr>
      <xdr:graphicFrame macro="">
        <xdr:nvGraphicFramePr>
          <xdr:cNvPr id="53" name="52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54"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55" name="54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56" name="55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57"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95251</xdr:colOff>
      <xdr:row>23</xdr:row>
      <xdr:rowOff>76200</xdr:rowOff>
    </xdr:from>
    <xdr:to>
      <xdr:col>13</xdr:col>
      <xdr:colOff>659251</xdr:colOff>
      <xdr:row>24</xdr:row>
      <xdr:rowOff>182100</xdr:rowOff>
    </xdr:to>
    <xdr:grpSp>
      <xdr:nvGrpSpPr>
        <xdr:cNvPr id="67" name="66 Grupo"/>
        <xdr:cNvGrpSpPr/>
      </xdr:nvGrpSpPr>
      <xdr:grpSpPr>
        <a:xfrm>
          <a:off x="9968594" y="5606143"/>
          <a:ext cx="2131543" cy="290957"/>
          <a:chOff x="10315575" y="3429000"/>
          <a:chExt cx="1840725" cy="296400"/>
        </a:xfrm>
      </xdr:grpSpPr>
      <xdr:grpSp>
        <xdr:nvGrpSpPr>
          <xdr:cNvPr id="68" name="67 Grupo"/>
          <xdr:cNvGrpSpPr/>
        </xdr:nvGrpSpPr>
        <xdr:grpSpPr>
          <a:xfrm>
            <a:off x="10934700" y="3429000"/>
            <a:ext cx="1221600" cy="296400"/>
            <a:chOff x="5372100" y="2914650"/>
            <a:chExt cx="1221600" cy="296400"/>
          </a:xfrm>
        </xdr:grpSpPr>
        <xdr:grpSp>
          <xdr:nvGrpSpPr>
            <xdr:cNvPr id="70" name="69 Grupo"/>
            <xdr:cNvGrpSpPr/>
          </xdr:nvGrpSpPr>
          <xdr:grpSpPr>
            <a:xfrm>
              <a:off x="5372100" y="2914650"/>
              <a:ext cx="612000" cy="296400"/>
              <a:chOff x="5372100" y="2914650"/>
              <a:chExt cx="612000" cy="296400"/>
            </a:xfrm>
          </xdr:grpSpPr>
          <xdr:sp macro="" textlink="">
            <xdr:nvSpPr>
              <xdr:cNvPr id="74" name="73 CuadroTexto">
                <a:hlinkClick xmlns:r="http://schemas.openxmlformats.org/officeDocument/2006/relationships" r:id="rId6"/>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75" name="74 CuadroTexto"/>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sp macro="" textlink="">
          <xdr:nvSpPr>
            <xdr:cNvPr id="72" name="71 CuadroTexto">
              <a:hlinkClick xmlns:r="http://schemas.openxmlformats.org/officeDocument/2006/relationships" r:id="rId7"/>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grpSp>
      <xdr:sp macro="" textlink="">
        <xdr:nvSpPr>
          <xdr:cNvPr id="69" name="68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95251</xdr:colOff>
      <xdr:row>23</xdr:row>
      <xdr:rowOff>113562</xdr:rowOff>
    </xdr:from>
    <xdr:to>
      <xdr:col>10</xdr:col>
      <xdr:colOff>628254</xdr:colOff>
      <xdr:row>24</xdr:row>
      <xdr:rowOff>140536</xdr:rowOff>
    </xdr:to>
    <xdr:grpSp>
      <xdr:nvGrpSpPr>
        <xdr:cNvPr id="76" name="75 Grupo"/>
        <xdr:cNvGrpSpPr/>
      </xdr:nvGrpSpPr>
      <xdr:grpSpPr>
        <a:xfrm>
          <a:off x="7617280" y="5643505"/>
          <a:ext cx="2100545" cy="212031"/>
          <a:chOff x="10315575" y="3467100"/>
          <a:chExt cx="1813957" cy="216000"/>
        </a:xfrm>
      </xdr:grpSpPr>
      <xdr:grpSp>
        <xdr:nvGrpSpPr>
          <xdr:cNvPr id="79" name="78 Grupo"/>
          <xdr:cNvGrpSpPr/>
        </xdr:nvGrpSpPr>
        <xdr:grpSpPr>
          <a:xfrm>
            <a:off x="10925299" y="3481599"/>
            <a:ext cx="1204233" cy="144000"/>
            <a:chOff x="5362699" y="2967249"/>
            <a:chExt cx="1204233" cy="144000"/>
          </a:xfrm>
        </xdr:grpSpPr>
        <xdr:sp macro="" textlink="">
          <xdr:nvSpPr>
            <xdr:cNvPr id="83" name="82 CuadroTexto">
              <a:hlinkClick xmlns:r="http://schemas.openxmlformats.org/officeDocument/2006/relationships" r:id="rId8"/>
            </xdr:cNvPr>
            <xdr:cNvSpPr txBox="1"/>
          </xdr:nvSpPr>
          <xdr:spPr>
            <a:xfrm>
              <a:off x="5362699" y="2970100"/>
              <a:ext cx="548889" cy="133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1</a:t>
              </a:r>
              <a:endParaRPr lang="es-CO" sz="900"/>
            </a:p>
          </xdr:txBody>
        </xdr:sp>
        <xdr:sp macro="" textlink="">
          <xdr:nvSpPr>
            <xdr:cNvPr id="84" name="83 CuadroTexto">
              <a:hlinkClick xmlns:r="http://schemas.openxmlformats.org/officeDocument/2006/relationships" r:id="rId9"/>
            </xdr:cNvPr>
            <xdr:cNvSpPr txBox="1"/>
          </xdr:nvSpPr>
          <xdr:spPr>
            <a:xfrm>
              <a:off x="5954932" y="2967249"/>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sp macro="" textlink="">
        <xdr:nvSpPr>
          <xdr:cNvPr id="78" name="77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95250</xdr:colOff>
      <xdr:row>11</xdr:row>
      <xdr:rowOff>76200</xdr:rowOff>
    </xdr:from>
    <xdr:to>
      <xdr:col>10</xdr:col>
      <xdr:colOff>659250</xdr:colOff>
      <xdr:row>12</xdr:row>
      <xdr:rowOff>172575</xdr:rowOff>
    </xdr:to>
    <xdr:grpSp>
      <xdr:nvGrpSpPr>
        <xdr:cNvPr id="85" name="84 Grupo"/>
        <xdr:cNvGrpSpPr/>
      </xdr:nvGrpSpPr>
      <xdr:grpSpPr>
        <a:xfrm>
          <a:off x="7617279" y="2971800"/>
          <a:ext cx="2131542" cy="292318"/>
          <a:chOff x="10315575" y="3429000"/>
          <a:chExt cx="1840725" cy="296400"/>
        </a:xfrm>
      </xdr:grpSpPr>
      <xdr:grpSp>
        <xdr:nvGrpSpPr>
          <xdr:cNvPr id="86" name="85 Grupo"/>
          <xdr:cNvGrpSpPr/>
        </xdr:nvGrpSpPr>
        <xdr:grpSpPr>
          <a:xfrm>
            <a:off x="10934700" y="3429000"/>
            <a:ext cx="1221600" cy="296400"/>
            <a:chOff x="5372100" y="2914650"/>
            <a:chExt cx="1221600" cy="296400"/>
          </a:xfrm>
        </xdr:grpSpPr>
        <xdr:grpSp>
          <xdr:nvGrpSpPr>
            <xdr:cNvPr id="88" name="87 Grupo"/>
            <xdr:cNvGrpSpPr/>
          </xdr:nvGrpSpPr>
          <xdr:grpSpPr>
            <a:xfrm>
              <a:off x="5372100" y="2914650"/>
              <a:ext cx="612000" cy="296400"/>
              <a:chOff x="5372100" y="2914650"/>
              <a:chExt cx="612000" cy="296400"/>
            </a:xfrm>
          </xdr:grpSpPr>
          <xdr:sp macro="" textlink="">
            <xdr:nvSpPr>
              <xdr:cNvPr id="92" name="91 CuadroTexto">
                <a:hlinkClick xmlns:r="http://schemas.openxmlformats.org/officeDocument/2006/relationships" r:id="rId10"/>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93" name="92 CuadroTexto">
                <a:hlinkClick xmlns:r="http://schemas.openxmlformats.org/officeDocument/2006/relationships" r:id="rId11"/>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89" name="88 Grupo"/>
            <xdr:cNvGrpSpPr/>
          </xdr:nvGrpSpPr>
          <xdr:grpSpPr>
            <a:xfrm>
              <a:off x="5981700" y="2914650"/>
              <a:ext cx="612000" cy="296400"/>
              <a:chOff x="5372100" y="2914650"/>
              <a:chExt cx="612000" cy="296400"/>
            </a:xfrm>
          </xdr:grpSpPr>
          <xdr:sp macro="" textlink="">
            <xdr:nvSpPr>
              <xdr:cNvPr id="90" name="89 CuadroTexto">
                <a:hlinkClick xmlns:r="http://schemas.openxmlformats.org/officeDocument/2006/relationships" r:id="rId12"/>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91" name="90 CuadroTexto">
                <a:hlinkClick xmlns:r="http://schemas.openxmlformats.org/officeDocument/2006/relationships" r:id="rId13"/>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87" name="86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85725</xdr:colOff>
      <xdr:row>11</xdr:row>
      <xdr:rowOff>76200</xdr:rowOff>
    </xdr:from>
    <xdr:to>
      <xdr:col>13</xdr:col>
      <xdr:colOff>649725</xdr:colOff>
      <xdr:row>12</xdr:row>
      <xdr:rowOff>172575</xdr:rowOff>
    </xdr:to>
    <xdr:grpSp>
      <xdr:nvGrpSpPr>
        <xdr:cNvPr id="94" name="93 Grupo"/>
        <xdr:cNvGrpSpPr/>
      </xdr:nvGrpSpPr>
      <xdr:grpSpPr>
        <a:xfrm>
          <a:off x="9959068" y="2971800"/>
          <a:ext cx="2131543" cy="292318"/>
          <a:chOff x="10315575" y="3429000"/>
          <a:chExt cx="1840725" cy="296400"/>
        </a:xfrm>
      </xdr:grpSpPr>
      <xdr:grpSp>
        <xdr:nvGrpSpPr>
          <xdr:cNvPr id="95" name="94 Grupo"/>
          <xdr:cNvGrpSpPr/>
        </xdr:nvGrpSpPr>
        <xdr:grpSpPr>
          <a:xfrm>
            <a:off x="10934700" y="3429000"/>
            <a:ext cx="1221600" cy="296400"/>
            <a:chOff x="5372100" y="2914650"/>
            <a:chExt cx="1221600" cy="296400"/>
          </a:xfrm>
        </xdr:grpSpPr>
        <xdr:grpSp>
          <xdr:nvGrpSpPr>
            <xdr:cNvPr id="97" name="96 Grupo"/>
            <xdr:cNvGrpSpPr/>
          </xdr:nvGrpSpPr>
          <xdr:grpSpPr>
            <a:xfrm>
              <a:off x="5372100" y="2914650"/>
              <a:ext cx="612000" cy="296400"/>
              <a:chOff x="5372100" y="2914650"/>
              <a:chExt cx="612000" cy="296400"/>
            </a:xfrm>
          </xdr:grpSpPr>
          <xdr:sp macro="" textlink="">
            <xdr:nvSpPr>
              <xdr:cNvPr id="101" name="100 CuadroTexto">
                <a:hlinkClick xmlns:r="http://schemas.openxmlformats.org/officeDocument/2006/relationships" r:id="rId14"/>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02" name="101 CuadroTexto">
                <a:hlinkClick xmlns:r="http://schemas.openxmlformats.org/officeDocument/2006/relationships" r:id="rId15"/>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2</a:t>
                </a:r>
                <a:endParaRPr lang="es-CO" sz="900"/>
              </a:p>
            </xdr:txBody>
          </xdr:sp>
        </xdr:grpSp>
        <xdr:grpSp>
          <xdr:nvGrpSpPr>
            <xdr:cNvPr id="98" name="97 Grupo"/>
            <xdr:cNvGrpSpPr/>
          </xdr:nvGrpSpPr>
          <xdr:grpSpPr>
            <a:xfrm>
              <a:off x="5981700" y="2914650"/>
              <a:ext cx="612000" cy="296400"/>
              <a:chOff x="5372100" y="2914650"/>
              <a:chExt cx="612000" cy="296400"/>
            </a:xfrm>
          </xdr:grpSpPr>
          <xdr:sp macro="" textlink="">
            <xdr:nvSpPr>
              <xdr:cNvPr id="99" name="98 CuadroTexto">
                <a:hlinkClick xmlns:r="http://schemas.openxmlformats.org/officeDocument/2006/relationships" r:id="rId16"/>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3</a:t>
                </a:r>
                <a:endParaRPr lang="es-CO" sz="900"/>
              </a:p>
            </xdr:txBody>
          </xdr:sp>
          <xdr:sp macro="" textlink="">
            <xdr:nvSpPr>
              <xdr:cNvPr id="100" name="99 CuadroTexto">
                <a:hlinkClick xmlns:r="http://schemas.openxmlformats.org/officeDocument/2006/relationships" r:id="rId17"/>
              </xdr:cNvPr>
              <xdr:cNvSpPr txBox="1"/>
            </xdr:nvSpPr>
            <xdr:spPr>
              <a:xfrm>
                <a:off x="537210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a:t>Indicador</a:t>
                </a:r>
                <a:r>
                  <a:rPr lang="es-CO" sz="900" baseline="0"/>
                  <a:t> 4</a:t>
                </a:r>
                <a:endParaRPr lang="es-CO" sz="900"/>
              </a:p>
            </xdr:txBody>
          </xdr:sp>
        </xdr:grpSp>
      </xdr:grpSp>
      <xdr:sp macro="" textlink="">
        <xdr:nvSpPr>
          <xdr:cNvPr id="96" name="95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0</xdr:colOff>
      <xdr:row>28</xdr:row>
      <xdr:rowOff>0</xdr:rowOff>
    </xdr:from>
    <xdr:to>
      <xdr:col>10</xdr:col>
      <xdr:colOff>733425</xdr:colOff>
      <xdr:row>32</xdr:row>
      <xdr:rowOff>190499</xdr:rowOff>
    </xdr:to>
    <xdr:grpSp>
      <xdr:nvGrpSpPr>
        <xdr:cNvPr id="123" name="122 Grupo"/>
        <xdr:cNvGrpSpPr/>
      </xdr:nvGrpSpPr>
      <xdr:grpSpPr>
        <a:xfrm>
          <a:off x="7522029" y="6477000"/>
          <a:ext cx="2300967" cy="933993"/>
          <a:chOff x="7620000" y="1724025"/>
          <a:chExt cx="2257425" cy="952499"/>
        </a:xfrm>
      </xdr:grpSpPr>
      <xdr:graphicFrame macro="">
        <xdr:nvGraphicFramePr>
          <xdr:cNvPr id="124" name="123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8"/>
          </a:graphicData>
        </a:graphic>
      </xdr:graphicFrame>
      <xdr:sp macro="" textlink="">
        <xdr:nvSpPr>
          <xdr:cNvPr id="125"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26" name="125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27" name="126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28"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28</xdr:row>
      <xdr:rowOff>0</xdr:rowOff>
    </xdr:from>
    <xdr:to>
      <xdr:col>13</xdr:col>
      <xdr:colOff>733425</xdr:colOff>
      <xdr:row>32</xdr:row>
      <xdr:rowOff>190499</xdr:rowOff>
    </xdr:to>
    <xdr:grpSp>
      <xdr:nvGrpSpPr>
        <xdr:cNvPr id="129" name="128 Grupo"/>
        <xdr:cNvGrpSpPr/>
      </xdr:nvGrpSpPr>
      <xdr:grpSpPr>
        <a:xfrm>
          <a:off x="9873343" y="6477000"/>
          <a:ext cx="2300968" cy="933993"/>
          <a:chOff x="7620000" y="1724025"/>
          <a:chExt cx="2257425" cy="952499"/>
        </a:xfrm>
      </xdr:grpSpPr>
      <xdr:graphicFrame macro="">
        <xdr:nvGraphicFramePr>
          <xdr:cNvPr id="130" name="12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19"/>
          </a:graphicData>
        </a:graphic>
      </xdr:graphicFrame>
      <xdr:sp macro="" textlink="">
        <xdr:nvSpPr>
          <xdr:cNvPr id="13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32" name="131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33" name="132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3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7144</xdr:colOff>
      <xdr:row>19</xdr:row>
      <xdr:rowOff>0</xdr:rowOff>
    </xdr:from>
    <xdr:to>
      <xdr:col>6</xdr:col>
      <xdr:colOff>7145</xdr:colOff>
      <xdr:row>29</xdr:row>
      <xdr:rowOff>198900</xdr:rowOff>
    </xdr:to>
    <xdr:grpSp>
      <xdr:nvGrpSpPr>
        <xdr:cNvPr id="135" name="134 Grupo"/>
        <xdr:cNvGrpSpPr/>
      </xdr:nvGrpSpPr>
      <xdr:grpSpPr>
        <a:xfrm>
          <a:off x="2042773" y="4767943"/>
          <a:ext cx="3918858" cy="2085394"/>
          <a:chOff x="19049" y="1157286"/>
          <a:chExt cx="3810001" cy="2128839"/>
        </a:xfrm>
      </xdr:grpSpPr>
      <xdr:graphicFrame macro="">
        <xdr:nvGraphicFramePr>
          <xdr:cNvPr id="136" name="135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0"/>
          </a:graphicData>
        </a:graphic>
      </xdr:graphicFrame>
      <xdr:grpSp>
        <xdr:nvGrpSpPr>
          <xdr:cNvPr id="137" name="136 Grupo"/>
          <xdr:cNvGrpSpPr/>
        </xdr:nvGrpSpPr>
        <xdr:grpSpPr>
          <a:xfrm>
            <a:off x="19049" y="2457450"/>
            <a:ext cx="3798000" cy="820657"/>
            <a:chOff x="19049" y="2466975"/>
            <a:chExt cx="3798000" cy="820657"/>
          </a:xfrm>
        </xdr:grpSpPr>
        <xdr:sp macro="" textlink="">
          <xdr:nvSpPr>
            <xdr:cNvPr id="138" name="137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139" name="138 Grupo"/>
            <xdr:cNvGrpSpPr/>
          </xdr:nvGrpSpPr>
          <xdr:grpSpPr>
            <a:xfrm>
              <a:off x="438150" y="2476499"/>
              <a:ext cx="2886075" cy="756001"/>
              <a:chOff x="2695575" y="4410074"/>
              <a:chExt cx="2886075" cy="756001"/>
            </a:xfrm>
          </xdr:grpSpPr>
          <xdr:sp macro="" textlink="">
            <xdr:nvSpPr>
              <xdr:cNvPr id="140" name="139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41" name="140 Grupo"/>
              <xdr:cNvGrpSpPr/>
            </xdr:nvGrpSpPr>
            <xdr:grpSpPr>
              <a:xfrm>
                <a:off x="3819525" y="4410075"/>
                <a:ext cx="1762125" cy="756000"/>
                <a:chOff x="5191125" y="4410075"/>
                <a:chExt cx="1762125" cy="756000"/>
              </a:xfrm>
            </xdr:grpSpPr>
            <xdr:grpSp>
              <xdr:nvGrpSpPr>
                <xdr:cNvPr id="142" name="141 Grupo"/>
                <xdr:cNvGrpSpPr/>
              </xdr:nvGrpSpPr>
              <xdr:grpSpPr>
                <a:xfrm>
                  <a:off x="6115051" y="4410075"/>
                  <a:ext cx="838199" cy="756000"/>
                  <a:chOff x="2286000" y="4343400"/>
                  <a:chExt cx="1571625" cy="747300"/>
                </a:xfrm>
              </xdr:grpSpPr>
              <xdr:sp macro="" textlink="">
                <xdr:nvSpPr>
                  <xdr:cNvPr id="147" name="146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48" name="147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49" name="148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43" name="142 Grupo"/>
                <xdr:cNvGrpSpPr/>
              </xdr:nvGrpSpPr>
              <xdr:grpSpPr>
                <a:xfrm>
                  <a:off x="5191125" y="4524374"/>
                  <a:ext cx="729525" cy="554016"/>
                  <a:chOff x="5210175" y="4533899"/>
                  <a:chExt cx="729525" cy="554016"/>
                </a:xfrm>
              </xdr:grpSpPr>
              <xdr:sp macro="" textlink="">
                <xdr:nvSpPr>
                  <xdr:cNvPr id="144" name="143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5" name="144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6" name="145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40</xdr:row>
      <xdr:rowOff>0</xdr:rowOff>
    </xdr:from>
    <xdr:to>
      <xdr:col>10</xdr:col>
      <xdr:colOff>733425</xdr:colOff>
      <xdr:row>45</xdr:row>
      <xdr:rowOff>9524</xdr:rowOff>
    </xdr:to>
    <xdr:grpSp>
      <xdr:nvGrpSpPr>
        <xdr:cNvPr id="150" name="149 Grupo"/>
        <xdr:cNvGrpSpPr/>
      </xdr:nvGrpSpPr>
      <xdr:grpSpPr>
        <a:xfrm>
          <a:off x="7522029" y="9100457"/>
          <a:ext cx="2300967" cy="989238"/>
          <a:chOff x="7620000" y="1724025"/>
          <a:chExt cx="2257425" cy="952499"/>
        </a:xfrm>
      </xdr:grpSpPr>
      <xdr:graphicFrame macro="">
        <xdr:nvGraphicFramePr>
          <xdr:cNvPr id="151" name="150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1"/>
          </a:graphicData>
        </a:graphic>
      </xdr:graphicFrame>
      <xdr:sp macro="" textlink="">
        <xdr:nvSpPr>
          <xdr:cNvPr id="152"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53" name="152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54" name="153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55"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40</xdr:row>
      <xdr:rowOff>0</xdr:rowOff>
    </xdr:from>
    <xdr:to>
      <xdr:col>13</xdr:col>
      <xdr:colOff>733425</xdr:colOff>
      <xdr:row>45</xdr:row>
      <xdr:rowOff>9524</xdr:rowOff>
    </xdr:to>
    <xdr:grpSp>
      <xdr:nvGrpSpPr>
        <xdr:cNvPr id="156" name="155 Grupo"/>
        <xdr:cNvGrpSpPr/>
      </xdr:nvGrpSpPr>
      <xdr:grpSpPr>
        <a:xfrm>
          <a:off x="9873343" y="9100457"/>
          <a:ext cx="2300968" cy="989238"/>
          <a:chOff x="7620000" y="1724025"/>
          <a:chExt cx="2257425" cy="952499"/>
        </a:xfrm>
      </xdr:grpSpPr>
      <xdr:graphicFrame macro="">
        <xdr:nvGraphicFramePr>
          <xdr:cNvPr id="157" name="156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2"/>
          </a:graphicData>
        </a:graphic>
      </xdr:graphicFrame>
      <xdr:sp macro="" textlink="">
        <xdr:nvSpPr>
          <xdr:cNvPr id="158"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59" name="158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60" name="159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61"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0</xdr:colOff>
      <xdr:row>51</xdr:row>
      <xdr:rowOff>0</xdr:rowOff>
    </xdr:from>
    <xdr:to>
      <xdr:col>10</xdr:col>
      <xdr:colOff>733425</xdr:colOff>
      <xdr:row>56</xdr:row>
      <xdr:rowOff>9524</xdr:rowOff>
    </xdr:to>
    <xdr:grpSp>
      <xdr:nvGrpSpPr>
        <xdr:cNvPr id="162" name="161 Grupo"/>
        <xdr:cNvGrpSpPr/>
      </xdr:nvGrpSpPr>
      <xdr:grpSpPr>
        <a:xfrm>
          <a:off x="7522029" y="11234057"/>
          <a:ext cx="2300967" cy="945696"/>
          <a:chOff x="7620000" y="1724025"/>
          <a:chExt cx="2257425" cy="952499"/>
        </a:xfrm>
      </xdr:grpSpPr>
      <xdr:graphicFrame macro="">
        <xdr:nvGraphicFramePr>
          <xdr:cNvPr id="163" name="162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3"/>
          </a:graphicData>
        </a:graphic>
      </xdr:graphicFrame>
      <xdr:sp macro="" textlink="">
        <xdr:nvSpPr>
          <xdr:cNvPr id="164"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65" name="164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66" name="165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67"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51</xdr:row>
      <xdr:rowOff>0</xdr:rowOff>
    </xdr:from>
    <xdr:to>
      <xdr:col>13</xdr:col>
      <xdr:colOff>733425</xdr:colOff>
      <xdr:row>56</xdr:row>
      <xdr:rowOff>9524</xdr:rowOff>
    </xdr:to>
    <xdr:grpSp>
      <xdr:nvGrpSpPr>
        <xdr:cNvPr id="168" name="167 Grupo"/>
        <xdr:cNvGrpSpPr/>
      </xdr:nvGrpSpPr>
      <xdr:grpSpPr>
        <a:xfrm>
          <a:off x="9873343" y="11234057"/>
          <a:ext cx="2300968" cy="945696"/>
          <a:chOff x="7620000" y="1724025"/>
          <a:chExt cx="2257425" cy="952499"/>
        </a:xfrm>
      </xdr:grpSpPr>
      <xdr:graphicFrame macro="">
        <xdr:nvGraphicFramePr>
          <xdr:cNvPr id="169" name="168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4"/>
          </a:graphicData>
        </a:graphic>
      </xdr:graphicFrame>
      <xdr:sp macro="" textlink="">
        <xdr:nvSpPr>
          <xdr:cNvPr id="170"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71" name="170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72" name="171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173"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19050</xdr:colOff>
      <xdr:row>42</xdr:row>
      <xdr:rowOff>0</xdr:rowOff>
    </xdr:from>
    <xdr:to>
      <xdr:col>5</xdr:col>
      <xdr:colOff>751050</xdr:colOff>
      <xdr:row>53</xdr:row>
      <xdr:rowOff>0</xdr:rowOff>
    </xdr:to>
    <xdr:grpSp>
      <xdr:nvGrpSpPr>
        <xdr:cNvPr id="201" name="200 Grupo"/>
        <xdr:cNvGrpSpPr/>
      </xdr:nvGrpSpPr>
      <xdr:grpSpPr>
        <a:xfrm>
          <a:off x="2054679" y="9492343"/>
          <a:ext cx="3867085" cy="2122714"/>
          <a:chOff x="19049" y="1157286"/>
          <a:chExt cx="3810001" cy="2128839"/>
        </a:xfrm>
      </xdr:grpSpPr>
      <xdr:graphicFrame macro="">
        <xdr:nvGraphicFramePr>
          <xdr:cNvPr id="202" name="201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5"/>
          </a:graphicData>
        </a:graphic>
      </xdr:graphicFrame>
      <xdr:grpSp>
        <xdr:nvGrpSpPr>
          <xdr:cNvPr id="203" name="202 Grupo"/>
          <xdr:cNvGrpSpPr/>
        </xdr:nvGrpSpPr>
        <xdr:grpSpPr>
          <a:xfrm>
            <a:off x="19049" y="2457450"/>
            <a:ext cx="3798000" cy="820657"/>
            <a:chOff x="19049" y="2466975"/>
            <a:chExt cx="3798000" cy="820657"/>
          </a:xfrm>
        </xdr:grpSpPr>
        <xdr:sp macro="" textlink="">
          <xdr:nvSpPr>
            <xdr:cNvPr id="204" name="203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205" name="204 Grupo"/>
            <xdr:cNvGrpSpPr/>
          </xdr:nvGrpSpPr>
          <xdr:grpSpPr>
            <a:xfrm>
              <a:off x="438150" y="2476499"/>
              <a:ext cx="2886075" cy="756001"/>
              <a:chOff x="2695575" y="4410074"/>
              <a:chExt cx="2886075" cy="756001"/>
            </a:xfrm>
          </xdr:grpSpPr>
          <xdr:sp macro="" textlink="">
            <xdr:nvSpPr>
              <xdr:cNvPr id="206" name="205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207" name="206 Grupo"/>
              <xdr:cNvGrpSpPr/>
            </xdr:nvGrpSpPr>
            <xdr:grpSpPr>
              <a:xfrm>
                <a:off x="3819525" y="4410075"/>
                <a:ext cx="1762125" cy="756000"/>
                <a:chOff x="5191125" y="4410075"/>
                <a:chExt cx="1762125" cy="756000"/>
              </a:xfrm>
            </xdr:grpSpPr>
            <xdr:grpSp>
              <xdr:nvGrpSpPr>
                <xdr:cNvPr id="208" name="207 Grupo"/>
                <xdr:cNvGrpSpPr/>
              </xdr:nvGrpSpPr>
              <xdr:grpSpPr>
                <a:xfrm>
                  <a:off x="6115051" y="4410075"/>
                  <a:ext cx="838199" cy="756000"/>
                  <a:chOff x="2286000" y="4343400"/>
                  <a:chExt cx="1571625" cy="747300"/>
                </a:xfrm>
              </xdr:grpSpPr>
              <xdr:sp macro="" textlink="">
                <xdr:nvSpPr>
                  <xdr:cNvPr id="213" name="212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214" name="213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215" name="214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209" name="208 Grupo"/>
                <xdr:cNvGrpSpPr/>
              </xdr:nvGrpSpPr>
              <xdr:grpSpPr>
                <a:xfrm>
                  <a:off x="5191125" y="4524374"/>
                  <a:ext cx="729525" cy="554016"/>
                  <a:chOff x="5210175" y="4533899"/>
                  <a:chExt cx="729525" cy="554016"/>
                </a:xfrm>
              </xdr:grpSpPr>
              <xdr:sp macro="" textlink="">
                <xdr:nvSpPr>
                  <xdr:cNvPr id="210" name="209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11" name="210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12" name="211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62</xdr:row>
      <xdr:rowOff>0</xdr:rowOff>
    </xdr:from>
    <xdr:to>
      <xdr:col>10</xdr:col>
      <xdr:colOff>733425</xdr:colOff>
      <xdr:row>67</xdr:row>
      <xdr:rowOff>9524</xdr:rowOff>
    </xdr:to>
    <xdr:grpSp>
      <xdr:nvGrpSpPr>
        <xdr:cNvPr id="216" name="215 Grupo"/>
        <xdr:cNvGrpSpPr/>
      </xdr:nvGrpSpPr>
      <xdr:grpSpPr>
        <a:xfrm>
          <a:off x="7522029" y="13313229"/>
          <a:ext cx="2300967" cy="934809"/>
          <a:chOff x="7620000" y="1724025"/>
          <a:chExt cx="2257425" cy="952499"/>
        </a:xfrm>
      </xdr:grpSpPr>
      <xdr:graphicFrame macro="">
        <xdr:nvGraphicFramePr>
          <xdr:cNvPr id="217" name="216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6"/>
          </a:graphicData>
        </a:graphic>
      </xdr:graphicFrame>
      <xdr:sp macro="" textlink="">
        <xdr:nvSpPr>
          <xdr:cNvPr id="218"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19" name="218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20" name="219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21"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62</xdr:row>
      <xdr:rowOff>0</xdr:rowOff>
    </xdr:from>
    <xdr:to>
      <xdr:col>13</xdr:col>
      <xdr:colOff>733425</xdr:colOff>
      <xdr:row>67</xdr:row>
      <xdr:rowOff>9524</xdr:rowOff>
    </xdr:to>
    <xdr:grpSp>
      <xdr:nvGrpSpPr>
        <xdr:cNvPr id="222" name="221 Grupo"/>
        <xdr:cNvGrpSpPr/>
      </xdr:nvGrpSpPr>
      <xdr:grpSpPr>
        <a:xfrm>
          <a:off x="9873343" y="13313229"/>
          <a:ext cx="2300968" cy="934809"/>
          <a:chOff x="7620000" y="1724025"/>
          <a:chExt cx="2257425" cy="952499"/>
        </a:xfrm>
      </xdr:grpSpPr>
      <xdr:graphicFrame macro="">
        <xdr:nvGraphicFramePr>
          <xdr:cNvPr id="223" name="222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7"/>
          </a:graphicData>
        </a:graphic>
      </xdr:graphicFrame>
      <xdr:sp macro="" textlink="">
        <xdr:nvSpPr>
          <xdr:cNvPr id="224"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25" name="224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26" name="225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27"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5</xdr:col>
      <xdr:colOff>0</xdr:colOff>
      <xdr:row>62</xdr:row>
      <xdr:rowOff>0</xdr:rowOff>
    </xdr:from>
    <xdr:to>
      <xdr:col>7</xdr:col>
      <xdr:colOff>733425</xdr:colOff>
      <xdr:row>67</xdr:row>
      <xdr:rowOff>9524</xdr:rowOff>
    </xdr:to>
    <xdr:grpSp>
      <xdr:nvGrpSpPr>
        <xdr:cNvPr id="228" name="227 Grupo"/>
        <xdr:cNvGrpSpPr/>
      </xdr:nvGrpSpPr>
      <xdr:grpSpPr>
        <a:xfrm>
          <a:off x="5170714" y="13313229"/>
          <a:ext cx="2300968" cy="934809"/>
          <a:chOff x="7620000" y="1724025"/>
          <a:chExt cx="2257425" cy="952499"/>
        </a:xfrm>
      </xdr:grpSpPr>
      <xdr:graphicFrame macro="">
        <xdr:nvGraphicFramePr>
          <xdr:cNvPr id="229" name="228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28"/>
          </a:graphicData>
        </a:graphic>
      </xdr:graphicFrame>
      <xdr:sp macro="" textlink="">
        <xdr:nvSpPr>
          <xdr:cNvPr id="230"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31" name="230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32" name="231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33"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xdr:col>
      <xdr:colOff>19050</xdr:colOff>
      <xdr:row>71</xdr:row>
      <xdr:rowOff>9525</xdr:rowOff>
    </xdr:from>
    <xdr:to>
      <xdr:col>5</xdr:col>
      <xdr:colOff>751050</xdr:colOff>
      <xdr:row>82</xdr:row>
      <xdr:rowOff>9525</xdr:rowOff>
    </xdr:to>
    <xdr:grpSp>
      <xdr:nvGrpSpPr>
        <xdr:cNvPr id="234" name="233 Grupo"/>
        <xdr:cNvGrpSpPr/>
      </xdr:nvGrpSpPr>
      <xdr:grpSpPr>
        <a:xfrm>
          <a:off x="2054679" y="15358382"/>
          <a:ext cx="3867085" cy="2079172"/>
          <a:chOff x="19049" y="1157286"/>
          <a:chExt cx="3810001" cy="2128839"/>
        </a:xfrm>
      </xdr:grpSpPr>
      <xdr:graphicFrame macro="">
        <xdr:nvGraphicFramePr>
          <xdr:cNvPr id="235" name="23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29"/>
          </a:graphicData>
        </a:graphic>
      </xdr:graphicFrame>
      <xdr:grpSp>
        <xdr:nvGrpSpPr>
          <xdr:cNvPr id="236" name="235 Grupo"/>
          <xdr:cNvGrpSpPr/>
        </xdr:nvGrpSpPr>
        <xdr:grpSpPr>
          <a:xfrm>
            <a:off x="19049" y="2457450"/>
            <a:ext cx="3799115" cy="820657"/>
            <a:chOff x="19049" y="2466975"/>
            <a:chExt cx="3799115" cy="820657"/>
          </a:xfrm>
        </xdr:grpSpPr>
        <xdr:sp macro="" textlink="">
          <xdr:nvSpPr>
            <xdr:cNvPr id="237" name="236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238" name="237 Grupo"/>
            <xdr:cNvGrpSpPr/>
          </xdr:nvGrpSpPr>
          <xdr:grpSpPr>
            <a:xfrm>
              <a:off x="438150" y="2476499"/>
              <a:ext cx="2886075" cy="756001"/>
              <a:chOff x="2695575" y="4410074"/>
              <a:chExt cx="2886075" cy="756001"/>
            </a:xfrm>
          </xdr:grpSpPr>
          <xdr:sp macro="" textlink="">
            <xdr:nvSpPr>
              <xdr:cNvPr id="239" name="238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240" name="239 Grupo"/>
              <xdr:cNvGrpSpPr/>
            </xdr:nvGrpSpPr>
            <xdr:grpSpPr>
              <a:xfrm>
                <a:off x="3819525" y="4410075"/>
                <a:ext cx="1762125" cy="756000"/>
                <a:chOff x="5191125" y="4410075"/>
                <a:chExt cx="1762125" cy="756000"/>
              </a:xfrm>
            </xdr:grpSpPr>
            <xdr:grpSp>
              <xdr:nvGrpSpPr>
                <xdr:cNvPr id="241" name="240 Grupo"/>
                <xdr:cNvGrpSpPr/>
              </xdr:nvGrpSpPr>
              <xdr:grpSpPr>
                <a:xfrm>
                  <a:off x="6115051" y="4410075"/>
                  <a:ext cx="838199" cy="756000"/>
                  <a:chOff x="2286000" y="4343400"/>
                  <a:chExt cx="1571625" cy="747300"/>
                </a:xfrm>
              </xdr:grpSpPr>
              <xdr:sp macro="" textlink="">
                <xdr:nvSpPr>
                  <xdr:cNvPr id="246" name="24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247" name="24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248" name="24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242" name="241 Grupo"/>
                <xdr:cNvGrpSpPr/>
              </xdr:nvGrpSpPr>
              <xdr:grpSpPr>
                <a:xfrm>
                  <a:off x="5191125" y="4524374"/>
                  <a:ext cx="729525" cy="554016"/>
                  <a:chOff x="5210175" y="4533899"/>
                  <a:chExt cx="729525" cy="554016"/>
                </a:xfrm>
              </xdr:grpSpPr>
              <xdr:sp macro="" textlink="">
                <xdr:nvSpPr>
                  <xdr:cNvPr id="243" name="242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44" name="24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45" name="24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74</xdr:row>
      <xdr:rowOff>0</xdr:rowOff>
    </xdr:from>
    <xdr:to>
      <xdr:col>10</xdr:col>
      <xdr:colOff>733425</xdr:colOff>
      <xdr:row>79</xdr:row>
      <xdr:rowOff>9524</xdr:rowOff>
    </xdr:to>
    <xdr:grpSp>
      <xdr:nvGrpSpPr>
        <xdr:cNvPr id="249" name="248 Grupo"/>
        <xdr:cNvGrpSpPr/>
      </xdr:nvGrpSpPr>
      <xdr:grpSpPr>
        <a:xfrm>
          <a:off x="7522029" y="15925800"/>
          <a:ext cx="2300967" cy="934810"/>
          <a:chOff x="7620000" y="1724025"/>
          <a:chExt cx="2257425" cy="952499"/>
        </a:xfrm>
      </xdr:grpSpPr>
      <xdr:graphicFrame macro="">
        <xdr:nvGraphicFramePr>
          <xdr:cNvPr id="250" name="249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0"/>
          </a:graphicData>
        </a:graphic>
      </xdr:graphicFrame>
      <xdr:sp macro="" textlink="">
        <xdr:nvSpPr>
          <xdr:cNvPr id="251"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52" name="251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53" name="252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54"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0</xdr:colOff>
      <xdr:row>74</xdr:row>
      <xdr:rowOff>0</xdr:rowOff>
    </xdr:from>
    <xdr:to>
      <xdr:col>13</xdr:col>
      <xdr:colOff>733425</xdr:colOff>
      <xdr:row>79</xdr:row>
      <xdr:rowOff>9524</xdr:rowOff>
    </xdr:to>
    <xdr:grpSp>
      <xdr:nvGrpSpPr>
        <xdr:cNvPr id="255" name="254 Grupo"/>
        <xdr:cNvGrpSpPr/>
      </xdr:nvGrpSpPr>
      <xdr:grpSpPr>
        <a:xfrm>
          <a:off x="9873343" y="15925800"/>
          <a:ext cx="2300968" cy="934810"/>
          <a:chOff x="7620000" y="1724025"/>
          <a:chExt cx="2257425" cy="952499"/>
        </a:xfrm>
      </xdr:grpSpPr>
      <xdr:graphicFrame macro="">
        <xdr:nvGraphicFramePr>
          <xdr:cNvPr id="256" name="255 Gráfico"/>
          <xdr:cNvGraphicFramePr>
            <a:graphicFrameLocks/>
          </xdr:cNvGraphicFramePr>
        </xdr:nvGraphicFramePr>
        <xdr:xfrm>
          <a:off x="7620000" y="1724025"/>
          <a:ext cx="2257425" cy="952499"/>
        </xdr:xfrm>
        <a:graphic>
          <a:graphicData uri="http://schemas.openxmlformats.org/drawingml/2006/chart">
            <c:chart xmlns:c="http://schemas.openxmlformats.org/drawingml/2006/chart" xmlns:r="http://schemas.openxmlformats.org/officeDocument/2006/relationships" r:id="rId31"/>
          </a:graphicData>
        </a:graphic>
      </xdr:graphicFrame>
      <xdr:sp macro="" textlink="">
        <xdr:nvSpPr>
          <xdr:cNvPr id="257" name="17 Rectángulo"/>
          <xdr:cNvSpPr/>
        </xdr:nvSpPr>
        <xdr:spPr>
          <a:xfrm>
            <a:off x="9124950" y="2114550"/>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58" name="257 Rectángulo"/>
          <xdr:cNvSpPr/>
        </xdr:nvSpPr>
        <xdr:spPr>
          <a:xfrm>
            <a:off x="9020175" y="1724025"/>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59" name="258 Rectángulo"/>
          <xdr:cNvSpPr/>
        </xdr:nvSpPr>
        <xdr:spPr>
          <a:xfrm>
            <a:off x="9182100" y="1905000"/>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90 %</a:t>
            </a:r>
          </a:p>
        </xdr:txBody>
      </xdr:sp>
      <xdr:sp macro="" textlink="">
        <xdr:nvSpPr>
          <xdr:cNvPr id="260" name="17 Rectángulo"/>
          <xdr:cNvSpPr/>
        </xdr:nvSpPr>
        <xdr:spPr>
          <a:xfrm>
            <a:off x="8001000" y="2114550"/>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95250</xdr:colOff>
      <xdr:row>57</xdr:row>
      <xdr:rowOff>76200</xdr:rowOff>
    </xdr:from>
    <xdr:to>
      <xdr:col>10</xdr:col>
      <xdr:colOff>659250</xdr:colOff>
      <xdr:row>58</xdr:row>
      <xdr:rowOff>182100</xdr:rowOff>
    </xdr:to>
    <xdr:grpSp>
      <xdr:nvGrpSpPr>
        <xdr:cNvPr id="279" name="278 Grupo"/>
        <xdr:cNvGrpSpPr/>
      </xdr:nvGrpSpPr>
      <xdr:grpSpPr>
        <a:xfrm>
          <a:off x="7617279" y="12442371"/>
          <a:ext cx="2131542" cy="290958"/>
          <a:chOff x="10315575" y="3429000"/>
          <a:chExt cx="1840725" cy="296400"/>
        </a:xfrm>
      </xdr:grpSpPr>
      <xdr:grpSp>
        <xdr:nvGrpSpPr>
          <xdr:cNvPr id="280" name="279 Grupo"/>
          <xdr:cNvGrpSpPr/>
        </xdr:nvGrpSpPr>
        <xdr:grpSpPr>
          <a:xfrm>
            <a:off x="10934700" y="3429000"/>
            <a:ext cx="1221600" cy="296400"/>
            <a:chOff x="5372100" y="2914650"/>
            <a:chExt cx="1221600" cy="296400"/>
          </a:xfrm>
        </xdr:grpSpPr>
        <xdr:grpSp>
          <xdr:nvGrpSpPr>
            <xdr:cNvPr id="282" name="281 Grupo"/>
            <xdr:cNvGrpSpPr/>
          </xdr:nvGrpSpPr>
          <xdr:grpSpPr>
            <a:xfrm>
              <a:off x="5372100" y="2914650"/>
              <a:ext cx="910554" cy="296400"/>
              <a:chOff x="5372100" y="2914650"/>
              <a:chExt cx="910554" cy="296400"/>
            </a:xfrm>
          </xdr:grpSpPr>
          <xdr:sp macro="" textlink="">
            <xdr:nvSpPr>
              <xdr:cNvPr id="286" name="285 CuadroTexto">
                <a:hlinkClick xmlns:r="http://schemas.openxmlformats.org/officeDocument/2006/relationships" r:id="rId32"/>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87" name="286 CuadroTexto">
                <a:hlinkClick xmlns:r="http://schemas.openxmlformats.org/officeDocument/2006/relationships" r:id="rId33"/>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284" name="283 CuadroTexto">
              <a:hlinkClick xmlns:r="http://schemas.openxmlformats.org/officeDocument/2006/relationships" r:id="rId34"/>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81" name="280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751486</xdr:colOff>
      <xdr:row>68</xdr:row>
      <xdr:rowOff>74084</xdr:rowOff>
    </xdr:from>
    <xdr:to>
      <xdr:col>14</xdr:col>
      <xdr:colOff>69799</xdr:colOff>
      <xdr:row>69</xdr:row>
      <xdr:rowOff>190567</xdr:rowOff>
    </xdr:to>
    <xdr:grpSp>
      <xdr:nvGrpSpPr>
        <xdr:cNvPr id="9" name="8 Grupo"/>
        <xdr:cNvGrpSpPr/>
      </xdr:nvGrpSpPr>
      <xdr:grpSpPr>
        <a:xfrm>
          <a:off x="9841057" y="14508541"/>
          <a:ext cx="2453399" cy="301540"/>
          <a:chOff x="9588569" y="14710834"/>
          <a:chExt cx="2366313" cy="306983"/>
        </a:xfrm>
      </xdr:grpSpPr>
      <xdr:grpSp>
        <xdr:nvGrpSpPr>
          <xdr:cNvPr id="315" name="314 Grupo"/>
          <xdr:cNvGrpSpPr/>
        </xdr:nvGrpSpPr>
        <xdr:grpSpPr>
          <a:xfrm>
            <a:off x="9588569" y="14712950"/>
            <a:ext cx="1781092" cy="296400"/>
            <a:chOff x="10222276" y="3429000"/>
            <a:chExt cx="1570154" cy="296400"/>
          </a:xfrm>
        </xdr:grpSpPr>
        <xdr:grpSp>
          <xdr:nvGrpSpPr>
            <xdr:cNvPr id="316" name="315 Grupo"/>
            <xdr:cNvGrpSpPr/>
          </xdr:nvGrpSpPr>
          <xdr:grpSpPr>
            <a:xfrm>
              <a:off x="10664130" y="3429000"/>
              <a:ext cx="1128300" cy="296400"/>
              <a:chOff x="5101530" y="2914650"/>
              <a:chExt cx="1128300" cy="296400"/>
            </a:xfrm>
          </xdr:grpSpPr>
          <xdr:grpSp>
            <xdr:nvGrpSpPr>
              <xdr:cNvPr id="318" name="317 Grupo"/>
              <xdr:cNvGrpSpPr/>
            </xdr:nvGrpSpPr>
            <xdr:grpSpPr>
              <a:xfrm>
                <a:off x="5101530" y="2914650"/>
                <a:ext cx="612000" cy="296400"/>
                <a:chOff x="5101530" y="2914650"/>
                <a:chExt cx="612000" cy="296400"/>
              </a:xfrm>
            </xdr:grpSpPr>
            <xdr:sp macro="" textlink="">
              <xdr:nvSpPr>
                <xdr:cNvPr id="322" name="321 CuadroTexto">
                  <a:hlinkClick xmlns:r="http://schemas.openxmlformats.org/officeDocument/2006/relationships" r:id="rId35"/>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23" name="322 CuadroTexto">
                  <a:hlinkClick xmlns:r="http://schemas.openxmlformats.org/officeDocument/2006/relationships" r:id="rId36"/>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grpSp>
            <xdr:nvGrpSpPr>
              <xdr:cNvPr id="319" name="318 Grupo"/>
              <xdr:cNvGrpSpPr/>
            </xdr:nvGrpSpPr>
            <xdr:grpSpPr>
              <a:xfrm>
                <a:off x="5617830" y="2914650"/>
                <a:ext cx="612000" cy="296400"/>
                <a:chOff x="5008230" y="2914650"/>
                <a:chExt cx="612000" cy="296400"/>
              </a:xfrm>
            </xdr:grpSpPr>
            <xdr:sp macro="" textlink="">
              <xdr:nvSpPr>
                <xdr:cNvPr id="320" name="319 CuadroTexto">
                  <a:hlinkClick xmlns:r="http://schemas.openxmlformats.org/officeDocument/2006/relationships" r:id="rId37"/>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321" name="320 CuadroTexto">
                  <a:hlinkClick xmlns:r="http://schemas.openxmlformats.org/officeDocument/2006/relationships" r:id="rId38"/>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sp macro="" textlink="">
          <xdr:nvSpPr>
            <xdr:cNvPr id="317" name="316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4" name="3 Grupo"/>
          <xdr:cNvGrpSpPr/>
        </xdr:nvGrpSpPr>
        <xdr:grpSpPr>
          <a:xfrm>
            <a:off x="11260669" y="14710834"/>
            <a:ext cx="694213" cy="306983"/>
            <a:chOff x="0" y="1143000"/>
            <a:chExt cx="694213" cy="306983"/>
          </a:xfrm>
        </xdr:grpSpPr>
        <xdr:sp macro="" textlink="">
          <xdr:nvSpPr>
            <xdr:cNvPr id="343" name="342 CuadroTexto">
              <a:hlinkClick xmlns:r="http://schemas.openxmlformats.org/officeDocument/2006/relationships" r:id="rId39"/>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sp macro="" textlink="">
          <xdr:nvSpPr>
            <xdr:cNvPr id="344" name="343 CuadroTexto">
              <a:hlinkClick xmlns:r="http://schemas.openxmlformats.org/officeDocument/2006/relationships" r:id="rId40"/>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8</xdr:col>
      <xdr:colOff>0</xdr:colOff>
      <xdr:row>68</xdr:row>
      <xdr:rowOff>74081</xdr:rowOff>
    </xdr:from>
    <xdr:to>
      <xdr:col>11</xdr:col>
      <xdr:colOff>80313</xdr:colOff>
      <xdr:row>69</xdr:row>
      <xdr:rowOff>190564</xdr:rowOff>
    </xdr:to>
    <xdr:grpSp>
      <xdr:nvGrpSpPr>
        <xdr:cNvPr id="345" name="344 Grupo"/>
        <xdr:cNvGrpSpPr/>
      </xdr:nvGrpSpPr>
      <xdr:grpSpPr>
        <a:xfrm>
          <a:off x="7522029" y="14508538"/>
          <a:ext cx="2431627" cy="301540"/>
          <a:chOff x="9588569" y="14710834"/>
          <a:chExt cx="2366313" cy="306983"/>
        </a:xfrm>
      </xdr:grpSpPr>
      <xdr:grpSp>
        <xdr:nvGrpSpPr>
          <xdr:cNvPr id="346" name="345 Grupo"/>
          <xdr:cNvGrpSpPr/>
        </xdr:nvGrpSpPr>
        <xdr:grpSpPr>
          <a:xfrm>
            <a:off x="9588569" y="14712950"/>
            <a:ext cx="1781092" cy="296400"/>
            <a:chOff x="10222276" y="3429000"/>
            <a:chExt cx="1570154" cy="296400"/>
          </a:xfrm>
        </xdr:grpSpPr>
        <xdr:grpSp>
          <xdr:nvGrpSpPr>
            <xdr:cNvPr id="350" name="349 Grupo"/>
            <xdr:cNvGrpSpPr/>
          </xdr:nvGrpSpPr>
          <xdr:grpSpPr>
            <a:xfrm>
              <a:off x="10664130" y="3429000"/>
              <a:ext cx="1128300" cy="296400"/>
              <a:chOff x="5101530" y="2914650"/>
              <a:chExt cx="1128300" cy="296400"/>
            </a:xfrm>
          </xdr:grpSpPr>
          <xdr:grpSp>
            <xdr:nvGrpSpPr>
              <xdr:cNvPr id="352" name="351 Grupo"/>
              <xdr:cNvGrpSpPr/>
            </xdr:nvGrpSpPr>
            <xdr:grpSpPr>
              <a:xfrm>
                <a:off x="5101530" y="2914650"/>
                <a:ext cx="612000" cy="296400"/>
                <a:chOff x="5101530" y="2914650"/>
                <a:chExt cx="612000" cy="296400"/>
              </a:xfrm>
            </xdr:grpSpPr>
            <xdr:sp macro="" textlink="">
              <xdr:nvSpPr>
                <xdr:cNvPr id="356" name="355 CuadroTexto">
                  <a:hlinkClick xmlns:r="http://schemas.openxmlformats.org/officeDocument/2006/relationships" r:id="rId41"/>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57" name="356 CuadroTexto">
                  <a:hlinkClick xmlns:r="http://schemas.openxmlformats.org/officeDocument/2006/relationships" r:id="rId42"/>
                </xdr:cNvPr>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353" name="352 Grupo"/>
              <xdr:cNvGrpSpPr/>
            </xdr:nvGrpSpPr>
            <xdr:grpSpPr>
              <a:xfrm>
                <a:off x="5617830" y="2914650"/>
                <a:ext cx="612000" cy="296400"/>
                <a:chOff x="5008230" y="2914650"/>
                <a:chExt cx="612000" cy="296400"/>
              </a:xfrm>
            </xdr:grpSpPr>
            <xdr:sp macro="" textlink="">
              <xdr:nvSpPr>
                <xdr:cNvPr id="354" name="353 CuadroTexto">
                  <a:hlinkClick xmlns:r="http://schemas.openxmlformats.org/officeDocument/2006/relationships" r:id="rId43"/>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355" name="354 CuadroTexto">
                  <a:hlinkClick xmlns:r="http://schemas.openxmlformats.org/officeDocument/2006/relationships" r:id="rId44"/>
                </xdr:cNvPr>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5</a:t>
                  </a:r>
                  <a:endParaRPr lang="es-CO" sz="900" u="none"/>
                </a:p>
              </xdr:txBody>
            </xdr:sp>
          </xdr:grpSp>
        </xdr:grpSp>
        <xdr:sp macro="" textlink="">
          <xdr:nvSpPr>
            <xdr:cNvPr id="351" name="350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347" name="346 Grupo"/>
          <xdr:cNvGrpSpPr/>
        </xdr:nvGrpSpPr>
        <xdr:grpSpPr>
          <a:xfrm>
            <a:off x="11260669" y="14710834"/>
            <a:ext cx="694213" cy="306983"/>
            <a:chOff x="0" y="1143000"/>
            <a:chExt cx="694213" cy="306983"/>
          </a:xfrm>
        </xdr:grpSpPr>
        <xdr:sp macro="" textlink="">
          <xdr:nvSpPr>
            <xdr:cNvPr id="348" name="347 CuadroTexto">
              <a:hlinkClick xmlns:r="http://schemas.openxmlformats.org/officeDocument/2006/relationships" r:id="rId45"/>
            </xdr:cNvPr>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349" name="348 CuadroTexto">
              <a:hlinkClick xmlns:r="http://schemas.openxmlformats.org/officeDocument/2006/relationships" r:id="rId46"/>
            </xdr:cNvPr>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6</a:t>
              </a:r>
              <a:endParaRPr lang="es-CO" sz="900" u="none"/>
            </a:p>
          </xdr:txBody>
        </xdr:sp>
      </xdr:grpSp>
    </xdr:grpSp>
    <xdr:clientData/>
  </xdr:twoCellAnchor>
  <xdr:twoCellAnchor>
    <xdr:from>
      <xdr:col>11</xdr:col>
      <xdr:colOff>105830</xdr:colOff>
      <xdr:row>57</xdr:row>
      <xdr:rowOff>84664</xdr:rowOff>
    </xdr:from>
    <xdr:to>
      <xdr:col>13</xdr:col>
      <xdr:colOff>669830</xdr:colOff>
      <xdr:row>58</xdr:row>
      <xdr:rowOff>190564</xdr:rowOff>
    </xdr:to>
    <xdr:grpSp>
      <xdr:nvGrpSpPr>
        <xdr:cNvPr id="358" name="357 Grupo"/>
        <xdr:cNvGrpSpPr/>
      </xdr:nvGrpSpPr>
      <xdr:grpSpPr>
        <a:xfrm>
          <a:off x="9979173" y="12450835"/>
          <a:ext cx="2131543" cy="290958"/>
          <a:chOff x="10315575" y="3429000"/>
          <a:chExt cx="1840725" cy="296400"/>
        </a:xfrm>
      </xdr:grpSpPr>
      <xdr:grpSp>
        <xdr:nvGrpSpPr>
          <xdr:cNvPr id="359" name="358 Grupo"/>
          <xdr:cNvGrpSpPr/>
        </xdr:nvGrpSpPr>
        <xdr:grpSpPr>
          <a:xfrm>
            <a:off x="10934700" y="3429000"/>
            <a:ext cx="1221600" cy="296400"/>
            <a:chOff x="5372100" y="2914650"/>
            <a:chExt cx="1221600" cy="296400"/>
          </a:xfrm>
        </xdr:grpSpPr>
        <xdr:grpSp>
          <xdr:nvGrpSpPr>
            <xdr:cNvPr id="361" name="360 Grupo"/>
            <xdr:cNvGrpSpPr/>
          </xdr:nvGrpSpPr>
          <xdr:grpSpPr>
            <a:xfrm>
              <a:off x="5372100" y="2914650"/>
              <a:ext cx="910554" cy="296400"/>
              <a:chOff x="5372100" y="2914650"/>
              <a:chExt cx="910554" cy="296400"/>
            </a:xfrm>
          </xdr:grpSpPr>
          <xdr:sp macro="" textlink="">
            <xdr:nvSpPr>
              <xdr:cNvPr id="363" name="362 CuadroTexto">
                <a:hlinkClick xmlns:r="http://schemas.openxmlformats.org/officeDocument/2006/relationships" r:id="rId47"/>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64" name="363 CuadroTexto">
                <a:hlinkClick xmlns:r="http://schemas.openxmlformats.org/officeDocument/2006/relationships" r:id="rId48"/>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3</a:t>
                </a:r>
                <a:endParaRPr lang="es-CO" sz="900" u="none"/>
              </a:p>
            </xdr:txBody>
          </xdr:sp>
        </xdr:grpSp>
        <xdr:sp macro="" textlink="">
          <xdr:nvSpPr>
            <xdr:cNvPr id="362" name="361 CuadroTexto">
              <a:hlinkClick xmlns:r="http://schemas.openxmlformats.org/officeDocument/2006/relationships" r:id="rId49"/>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360" name="359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751354</xdr:colOff>
      <xdr:row>46</xdr:row>
      <xdr:rowOff>74081</xdr:rowOff>
    </xdr:from>
    <xdr:to>
      <xdr:col>14</xdr:col>
      <xdr:colOff>80313</xdr:colOff>
      <xdr:row>47</xdr:row>
      <xdr:rowOff>171514</xdr:rowOff>
    </xdr:to>
    <xdr:grpSp>
      <xdr:nvGrpSpPr>
        <xdr:cNvPr id="365" name="364 Grupo"/>
        <xdr:cNvGrpSpPr/>
      </xdr:nvGrpSpPr>
      <xdr:grpSpPr>
        <a:xfrm>
          <a:off x="9840925" y="10350195"/>
          <a:ext cx="2464045" cy="293376"/>
          <a:chOff x="9577923" y="14710834"/>
          <a:chExt cx="2376959" cy="298516"/>
        </a:xfrm>
      </xdr:grpSpPr>
      <xdr:grpSp>
        <xdr:nvGrpSpPr>
          <xdr:cNvPr id="366" name="365 Grupo"/>
          <xdr:cNvGrpSpPr/>
        </xdr:nvGrpSpPr>
        <xdr:grpSpPr>
          <a:xfrm>
            <a:off x="9577923" y="14712950"/>
            <a:ext cx="2119737" cy="296400"/>
            <a:chOff x="10212946" y="3429000"/>
            <a:chExt cx="1868703" cy="296400"/>
          </a:xfrm>
        </xdr:grpSpPr>
        <xdr:grpSp>
          <xdr:nvGrpSpPr>
            <xdr:cNvPr id="370" name="369 Grupo"/>
            <xdr:cNvGrpSpPr/>
          </xdr:nvGrpSpPr>
          <xdr:grpSpPr>
            <a:xfrm>
              <a:off x="10664130" y="3429000"/>
              <a:ext cx="1417519" cy="296400"/>
              <a:chOff x="5101530" y="2914650"/>
              <a:chExt cx="1417519" cy="296400"/>
            </a:xfrm>
          </xdr:grpSpPr>
          <xdr:grpSp>
            <xdr:nvGrpSpPr>
              <xdr:cNvPr id="372" name="371 Grupo"/>
              <xdr:cNvGrpSpPr/>
            </xdr:nvGrpSpPr>
            <xdr:grpSpPr>
              <a:xfrm>
                <a:off x="5101530" y="2914650"/>
                <a:ext cx="798597" cy="296400"/>
                <a:chOff x="5101530" y="2914650"/>
                <a:chExt cx="798597" cy="296400"/>
              </a:xfrm>
            </xdr:grpSpPr>
            <xdr:sp macro="" textlink="">
              <xdr:nvSpPr>
                <xdr:cNvPr id="376" name="375 CuadroTexto">
                  <a:hlinkClick xmlns:r="http://schemas.openxmlformats.org/officeDocument/2006/relationships" r:id="rId50"/>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77" name="376 CuadroTexto">
                  <a:hlinkClick xmlns:r="http://schemas.openxmlformats.org/officeDocument/2006/relationships" r:id="rId51"/>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373" name="372 Grupo"/>
              <xdr:cNvGrpSpPr/>
            </xdr:nvGrpSpPr>
            <xdr:grpSpPr>
              <a:xfrm>
                <a:off x="5617830" y="2914650"/>
                <a:ext cx="901219" cy="296400"/>
                <a:chOff x="5008230" y="2914650"/>
                <a:chExt cx="901219" cy="296400"/>
              </a:xfrm>
            </xdr:grpSpPr>
            <xdr:sp macro="" textlink="">
              <xdr:nvSpPr>
                <xdr:cNvPr id="374" name="373 CuadroTexto">
                  <a:hlinkClick xmlns:r="http://schemas.openxmlformats.org/officeDocument/2006/relationships" r:id="rId52"/>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375" name="374 CuadroTexto">
                  <a:hlinkClick xmlns:r="http://schemas.openxmlformats.org/officeDocument/2006/relationships" r:id="rId53"/>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371" name="370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368" name="367 CuadroTexto">
            <a:hlinkClick xmlns:r="http://schemas.openxmlformats.org/officeDocument/2006/relationships" r:id="rId54"/>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7</xdr:col>
      <xdr:colOff>751415</xdr:colOff>
      <xdr:row>46</xdr:row>
      <xdr:rowOff>84664</xdr:rowOff>
    </xdr:from>
    <xdr:to>
      <xdr:col>11</xdr:col>
      <xdr:colOff>80374</xdr:colOff>
      <xdr:row>47</xdr:row>
      <xdr:rowOff>182097</xdr:rowOff>
    </xdr:to>
    <xdr:grpSp>
      <xdr:nvGrpSpPr>
        <xdr:cNvPr id="378" name="377 Grupo"/>
        <xdr:cNvGrpSpPr/>
      </xdr:nvGrpSpPr>
      <xdr:grpSpPr>
        <a:xfrm>
          <a:off x="7489672" y="10360778"/>
          <a:ext cx="2464045" cy="293376"/>
          <a:chOff x="9577923" y="14710834"/>
          <a:chExt cx="2376959" cy="298516"/>
        </a:xfrm>
      </xdr:grpSpPr>
      <xdr:grpSp>
        <xdr:nvGrpSpPr>
          <xdr:cNvPr id="379" name="378 Grupo"/>
          <xdr:cNvGrpSpPr/>
        </xdr:nvGrpSpPr>
        <xdr:grpSpPr>
          <a:xfrm>
            <a:off x="9577923" y="14712950"/>
            <a:ext cx="2119737" cy="296400"/>
            <a:chOff x="10212946" y="3429000"/>
            <a:chExt cx="1868703" cy="296400"/>
          </a:xfrm>
        </xdr:grpSpPr>
        <xdr:grpSp>
          <xdr:nvGrpSpPr>
            <xdr:cNvPr id="381" name="380 Grupo"/>
            <xdr:cNvGrpSpPr/>
          </xdr:nvGrpSpPr>
          <xdr:grpSpPr>
            <a:xfrm>
              <a:off x="10664130" y="3429000"/>
              <a:ext cx="1417519" cy="296400"/>
              <a:chOff x="5101530" y="2914650"/>
              <a:chExt cx="1417519" cy="296400"/>
            </a:xfrm>
          </xdr:grpSpPr>
          <xdr:grpSp>
            <xdr:nvGrpSpPr>
              <xdr:cNvPr id="383" name="382 Grupo"/>
              <xdr:cNvGrpSpPr/>
            </xdr:nvGrpSpPr>
            <xdr:grpSpPr>
              <a:xfrm>
                <a:off x="5101530" y="2914650"/>
                <a:ext cx="798597" cy="296400"/>
                <a:chOff x="5101530" y="2914650"/>
                <a:chExt cx="798597" cy="296400"/>
              </a:xfrm>
            </xdr:grpSpPr>
            <xdr:sp macro="" textlink="">
              <xdr:nvSpPr>
                <xdr:cNvPr id="387" name="386 CuadroTexto">
                  <a:hlinkClick xmlns:r="http://schemas.openxmlformats.org/officeDocument/2006/relationships" r:id="rId55"/>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88" name="387 CuadroTexto">
                  <a:hlinkClick xmlns:r="http://schemas.openxmlformats.org/officeDocument/2006/relationships" r:id="rId56"/>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384" name="383 Grupo"/>
              <xdr:cNvGrpSpPr/>
            </xdr:nvGrpSpPr>
            <xdr:grpSpPr>
              <a:xfrm>
                <a:off x="5617830" y="2914650"/>
                <a:ext cx="901219" cy="296400"/>
                <a:chOff x="5008230" y="2914650"/>
                <a:chExt cx="901219" cy="296400"/>
              </a:xfrm>
            </xdr:grpSpPr>
            <xdr:sp macro="" textlink="">
              <xdr:nvSpPr>
                <xdr:cNvPr id="385" name="384 CuadroTexto">
                  <a:hlinkClick xmlns:r="http://schemas.openxmlformats.org/officeDocument/2006/relationships" r:id="rId57"/>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386" name="385 CuadroTexto">
                  <a:hlinkClick xmlns:r="http://schemas.openxmlformats.org/officeDocument/2006/relationships" r:id="rId58"/>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382" name="381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380" name="379 CuadroTexto">
            <a:hlinkClick xmlns:r="http://schemas.openxmlformats.org/officeDocument/2006/relationships" r:id="rId59"/>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10</xdr:col>
      <xdr:colOff>751417</xdr:colOff>
      <xdr:row>34</xdr:row>
      <xdr:rowOff>63498</xdr:rowOff>
    </xdr:from>
    <xdr:to>
      <xdr:col>14</xdr:col>
      <xdr:colOff>80376</xdr:colOff>
      <xdr:row>35</xdr:row>
      <xdr:rowOff>171514</xdr:rowOff>
    </xdr:to>
    <xdr:grpSp>
      <xdr:nvGrpSpPr>
        <xdr:cNvPr id="389" name="388 Grupo"/>
        <xdr:cNvGrpSpPr/>
      </xdr:nvGrpSpPr>
      <xdr:grpSpPr>
        <a:xfrm>
          <a:off x="9840988" y="7672612"/>
          <a:ext cx="2464045" cy="293073"/>
          <a:chOff x="9577923" y="14710834"/>
          <a:chExt cx="2376959" cy="298516"/>
        </a:xfrm>
      </xdr:grpSpPr>
      <xdr:grpSp>
        <xdr:nvGrpSpPr>
          <xdr:cNvPr id="390" name="389 Grupo"/>
          <xdr:cNvGrpSpPr/>
        </xdr:nvGrpSpPr>
        <xdr:grpSpPr>
          <a:xfrm>
            <a:off x="9577923" y="14712950"/>
            <a:ext cx="2119737" cy="296400"/>
            <a:chOff x="10212946" y="3429000"/>
            <a:chExt cx="1868703" cy="296400"/>
          </a:xfrm>
        </xdr:grpSpPr>
        <xdr:grpSp>
          <xdr:nvGrpSpPr>
            <xdr:cNvPr id="392" name="391 Grupo"/>
            <xdr:cNvGrpSpPr/>
          </xdr:nvGrpSpPr>
          <xdr:grpSpPr>
            <a:xfrm>
              <a:off x="10664130" y="3429000"/>
              <a:ext cx="1417519" cy="296400"/>
              <a:chOff x="5101530" y="2914650"/>
              <a:chExt cx="1417519" cy="296400"/>
            </a:xfrm>
          </xdr:grpSpPr>
          <xdr:grpSp>
            <xdr:nvGrpSpPr>
              <xdr:cNvPr id="394" name="393 Grupo"/>
              <xdr:cNvGrpSpPr/>
            </xdr:nvGrpSpPr>
            <xdr:grpSpPr>
              <a:xfrm>
                <a:off x="5101530" y="2914650"/>
                <a:ext cx="798597" cy="296400"/>
                <a:chOff x="5101530" y="2914650"/>
                <a:chExt cx="798597" cy="296400"/>
              </a:xfrm>
            </xdr:grpSpPr>
            <xdr:sp macro="" textlink="">
              <xdr:nvSpPr>
                <xdr:cNvPr id="398" name="397 CuadroTexto">
                  <a:hlinkClick xmlns:r="http://schemas.openxmlformats.org/officeDocument/2006/relationships" r:id="rId60"/>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399" name="398 CuadroTexto">
                  <a:hlinkClick xmlns:r="http://schemas.openxmlformats.org/officeDocument/2006/relationships" r:id="rId61"/>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395" name="394 Grupo"/>
              <xdr:cNvGrpSpPr/>
            </xdr:nvGrpSpPr>
            <xdr:grpSpPr>
              <a:xfrm>
                <a:off x="5617830" y="2914650"/>
                <a:ext cx="901219" cy="296400"/>
                <a:chOff x="5008230" y="2914650"/>
                <a:chExt cx="901219" cy="296400"/>
              </a:xfrm>
            </xdr:grpSpPr>
            <xdr:sp macro="" textlink="">
              <xdr:nvSpPr>
                <xdr:cNvPr id="396" name="395 CuadroTexto">
                  <a:hlinkClick xmlns:r="http://schemas.openxmlformats.org/officeDocument/2006/relationships" r:id="rId62"/>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397" name="396 CuadroTexto">
                  <a:hlinkClick xmlns:r="http://schemas.openxmlformats.org/officeDocument/2006/relationships" r:id="rId63"/>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5</a:t>
                  </a:r>
                  <a:endParaRPr lang="es-CO" sz="900" u="none"/>
                </a:p>
              </xdr:txBody>
            </xdr:sp>
          </xdr:grpSp>
        </xdr:grpSp>
        <xdr:sp macro="" textlink="">
          <xdr:nvSpPr>
            <xdr:cNvPr id="393" name="392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391" name="390 CuadroTexto">
            <a:hlinkClick xmlns:r="http://schemas.openxmlformats.org/officeDocument/2006/relationships" r:id="rId64"/>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8</xdr:col>
      <xdr:colOff>105842</xdr:colOff>
      <xdr:row>34</xdr:row>
      <xdr:rowOff>91015</xdr:rowOff>
    </xdr:from>
    <xdr:to>
      <xdr:col>10</xdr:col>
      <xdr:colOff>613842</xdr:colOff>
      <xdr:row>35</xdr:row>
      <xdr:rowOff>116515</xdr:rowOff>
    </xdr:to>
    <xdr:grpSp>
      <xdr:nvGrpSpPr>
        <xdr:cNvPr id="290" name="289 Grupo"/>
        <xdr:cNvGrpSpPr/>
      </xdr:nvGrpSpPr>
      <xdr:grpSpPr>
        <a:xfrm>
          <a:off x="7627871" y="7700129"/>
          <a:ext cx="2075542" cy="210557"/>
          <a:chOff x="10315575" y="3477683"/>
          <a:chExt cx="1791355" cy="216000"/>
        </a:xfrm>
      </xdr:grpSpPr>
      <xdr:sp macro="" textlink="">
        <xdr:nvSpPr>
          <xdr:cNvPr id="295" name="294 CuadroTexto">
            <a:hlinkClick xmlns:r="http://schemas.openxmlformats.org/officeDocument/2006/relationships" r:id="rId65"/>
          </xdr:cNvPr>
          <xdr:cNvSpPr txBox="1"/>
        </xdr:nvSpPr>
        <xdr:spPr>
          <a:xfrm>
            <a:off x="10860061" y="3503081"/>
            <a:ext cx="1246869" cy="137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Resultados  por  SubProceso</a:t>
            </a:r>
          </a:p>
        </xdr:txBody>
      </xdr:sp>
      <xdr:sp macro="" textlink="">
        <xdr:nvSpPr>
          <xdr:cNvPr id="292" name="291 CuadroTexto"/>
          <xdr:cNvSpPr txBox="1"/>
        </xdr:nvSpPr>
        <xdr:spPr>
          <a:xfrm>
            <a:off x="10315575" y="3477683"/>
            <a:ext cx="61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0</xdr:col>
      <xdr:colOff>1121798</xdr:colOff>
      <xdr:row>0</xdr:row>
      <xdr:rowOff>0</xdr:rowOff>
    </xdr:from>
    <xdr:to>
      <xdr:col>0</xdr:col>
      <xdr:colOff>1968465</xdr:colOff>
      <xdr:row>0</xdr:row>
      <xdr:rowOff>525537</xdr:rowOff>
    </xdr:to>
    <xdr:grpSp>
      <xdr:nvGrpSpPr>
        <xdr:cNvPr id="306" name="305 Grupo">
          <a:hlinkClick xmlns:r="http://schemas.openxmlformats.org/officeDocument/2006/relationships" r:id="rId66"/>
        </xdr:cNvPr>
        <xdr:cNvGrpSpPr/>
      </xdr:nvGrpSpPr>
      <xdr:grpSpPr>
        <a:xfrm>
          <a:off x="1121798" y="0"/>
          <a:ext cx="846667" cy="525537"/>
          <a:chOff x="11123083" y="50761"/>
          <a:chExt cx="846667" cy="525537"/>
        </a:xfrm>
      </xdr:grpSpPr>
      <xdr:sp macro="" textlink="">
        <xdr:nvSpPr>
          <xdr:cNvPr id="307" name="306 Flecha a la derecha con bandas">
            <a:hlinkClick xmlns:r="http://schemas.openxmlformats.org/officeDocument/2006/relationships" r:id="rId67"/>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308" name="307 CuadroTexto">
            <a:hlinkClick xmlns:r="http://schemas.openxmlformats.org/officeDocument/2006/relationships" r:id="rId66"/>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xdr:from>
      <xdr:col>5</xdr:col>
      <xdr:colOff>105830</xdr:colOff>
      <xdr:row>68</xdr:row>
      <xdr:rowOff>116413</xdr:rowOff>
    </xdr:from>
    <xdr:to>
      <xdr:col>7</xdr:col>
      <xdr:colOff>613830</xdr:colOff>
      <xdr:row>69</xdr:row>
      <xdr:rowOff>141913</xdr:rowOff>
    </xdr:to>
    <xdr:grpSp>
      <xdr:nvGrpSpPr>
        <xdr:cNvPr id="288" name="287 Grupo"/>
        <xdr:cNvGrpSpPr/>
      </xdr:nvGrpSpPr>
      <xdr:grpSpPr>
        <a:xfrm>
          <a:off x="5276544" y="14550870"/>
          <a:ext cx="2075543" cy="210557"/>
          <a:chOff x="10315575" y="3477683"/>
          <a:chExt cx="1791355" cy="216000"/>
        </a:xfrm>
      </xdr:grpSpPr>
      <xdr:sp macro="" textlink="">
        <xdr:nvSpPr>
          <xdr:cNvPr id="289" name="288 CuadroTexto">
            <a:hlinkClick xmlns:r="http://schemas.openxmlformats.org/officeDocument/2006/relationships" r:id="rId68"/>
          </xdr:cNvPr>
          <xdr:cNvSpPr txBox="1"/>
        </xdr:nvSpPr>
        <xdr:spPr>
          <a:xfrm>
            <a:off x="10860061" y="3503081"/>
            <a:ext cx="1246869" cy="137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Resultados  por  SubProceso</a:t>
            </a:r>
          </a:p>
        </xdr:txBody>
      </xdr:sp>
      <xdr:sp macro="" textlink="">
        <xdr:nvSpPr>
          <xdr:cNvPr id="291" name="290 CuadroTexto"/>
          <xdr:cNvSpPr txBox="1"/>
        </xdr:nvSpPr>
        <xdr:spPr>
          <a:xfrm>
            <a:off x="10315575" y="3477683"/>
            <a:ext cx="61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217715</xdr:colOff>
      <xdr:row>80</xdr:row>
      <xdr:rowOff>34776</xdr:rowOff>
    </xdr:from>
    <xdr:to>
      <xdr:col>10</xdr:col>
      <xdr:colOff>775301</xdr:colOff>
      <xdr:row>81</xdr:row>
      <xdr:rowOff>150353</xdr:rowOff>
    </xdr:to>
    <xdr:grpSp>
      <xdr:nvGrpSpPr>
        <xdr:cNvPr id="271" name="108 Grupo"/>
        <xdr:cNvGrpSpPr/>
      </xdr:nvGrpSpPr>
      <xdr:grpSpPr>
        <a:xfrm>
          <a:off x="7739744" y="17081805"/>
          <a:ext cx="2125128" cy="300634"/>
          <a:chOff x="10315575" y="3429000"/>
          <a:chExt cx="1160098" cy="296400"/>
        </a:xfrm>
      </xdr:grpSpPr>
      <xdr:grpSp>
        <xdr:nvGrpSpPr>
          <xdr:cNvPr id="272" name="109 Grupo"/>
          <xdr:cNvGrpSpPr/>
        </xdr:nvGrpSpPr>
        <xdr:grpSpPr>
          <a:xfrm>
            <a:off x="10863672" y="3429000"/>
            <a:ext cx="612001" cy="296400"/>
            <a:chOff x="5301072" y="2914650"/>
            <a:chExt cx="612001" cy="296400"/>
          </a:xfrm>
        </xdr:grpSpPr>
        <xdr:sp macro="" textlink="">
          <xdr:nvSpPr>
            <xdr:cNvPr id="274" name="111 CuadroTexto">
              <a:hlinkClick xmlns:r="http://schemas.openxmlformats.org/officeDocument/2006/relationships" r:id="rId69"/>
            </xdr:cNvPr>
            <xdr:cNvSpPr txBox="1"/>
          </xdr:nvSpPr>
          <xdr:spPr>
            <a:xfrm>
              <a:off x="5301073"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75" name="112 CuadroTexto">
              <a:hlinkClick xmlns:r="http://schemas.openxmlformats.org/officeDocument/2006/relationships" r:id="rId70"/>
            </xdr:cNvPr>
            <xdr:cNvSpPr txBox="1"/>
          </xdr:nvSpPr>
          <xdr:spPr>
            <a:xfrm>
              <a:off x="5301072"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73" name="110 CuadroTexto"/>
          <xdr:cNvSpPr txBox="1"/>
        </xdr:nvSpPr>
        <xdr:spPr>
          <a:xfrm>
            <a:off x="10315575" y="3467100"/>
            <a:ext cx="438023" cy="160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64752</xdr:colOff>
      <xdr:row>80</xdr:row>
      <xdr:rowOff>54427</xdr:rowOff>
    </xdr:from>
    <xdr:to>
      <xdr:col>13</xdr:col>
      <xdr:colOff>622337</xdr:colOff>
      <xdr:row>81</xdr:row>
      <xdr:rowOff>170004</xdr:rowOff>
    </xdr:to>
    <xdr:grpSp>
      <xdr:nvGrpSpPr>
        <xdr:cNvPr id="276" name="113 Grupo"/>
        <xdr:cNvGrpSpPr/>
      </xdr:nvGrpSpPr>
      <xdr:grpSpPr>
        <a:xfrm>
          <a:off x="9938095" y="17101456"/>
          <a:ext cx="2125128" cy="300634"/>
          <a:chOff x="10315575" y="3429000"/>
          <a:chExt cx="1160098" cy="296400"/>
        </a:xfrm>
      </xdr:grpSpPr>
      <xdr:grpSp>
        <xdr:nvGrpSpPr>
          <xdr:cNvPr id="277" name="114 Grupo"/>
          <xdr:cNvGrpSpPr/>
        </xdr:nvGrpSpPr>
        <xdr:grpSpPr>
          <a:xfrm>
            <a:off x="10863672" y="3429000"/>
            <a:ext cx="612001" cy="296400"/>
            <a:chOff x="5301072" y="2914650"/>
            <a:chExt cx="612001" cy="296400"/>
          </a:xfrm>
        </xdr:grpSpPr>
        <xdr:sp macro="" textlink="">
          <xdr:nvSpPr>
            <xdr:cNvPr id="297" name="116 CuadroTexto">
              <a:hlinkClick xmlns:r="http://schemas.openxmlformats.org/officeDocument/2006/relationships" r:id="rId71"/>
            </xdr:cNvPr>
            <xdr:cNvSpPr txBox="1"/>
          </xdr:nvSpPr>
          <xdr:spPr>
            <a:xfrm>
              <a:off x="5301073"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98" name="117 CuadroTexto">
              <a:hlinkClick xmlns:r="http://schemas.openxmlformats.org/officeDocument/2006/relationships" r:id="rId72"/>
            </xdr:cNvPr>
            <xdr:cNvSpPr txBox="1"/>
          </xdr:nvSpPr>
          <xdr:spPr>
            <a:xfrm>
              <a:off x="5301072"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78" name="115 CuadroTexto"/>
          <xdr:cNvSpPr txBox="1"/>
        </xdr:nvSpPr>
        <xdr:spPr>
          <a:xfrm>
            <a:off x="10315575" y="3467100"/>
            <a:ext cx="438023" cy="160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0.17863</cdr:x>
      <cdr:y>0.37095</cdr:y>
    </cdr:from>
    <cdr:to>
      <cdr:x>0.3685</cdr:x>
      <cdr:y>0.50667</cdr:y>
    </cdr:to>
    <cdr:sp macro="" textlink="">
      <cdr:nvSpPr>
        <cdr:cNvPr id="2" name="14 Rectángulo"/>
        <cdr:cNvSpPr/>
      </cdr:nvSpPr>
      <cdr:spPr>
        <a:xfrm xmlns:a="http://schemas.openxmlformats.org/drawingml/2006/main">
          <a:off x="403236" y="353329"/>
          <a:ext cx="428617" cy="12927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s-CO" sz="900">
              <a:solidFill>
                <a:sysClr val="windowText" lastClr="000000"/>
              </a:solidFill>
            </a:rPr>
            <a:t>0 %</a:t>
          </a:r>
        </a:p>
      </cdr:txBody>
    </cdr:sp>
  </cdr:relSizeAnchor>
  <cdr:relSizeAnchor xmlns:cdr="http://schemas.openxmlformats.org/drawingml/2006/chartDrawing">
    <cdr:from>
      <cdr:x>0.67511</cdr:x>
      <cdr:y>0.39667</cdr:y>
    </cdr:from>
    <cdr:to>
      <cdr:x>0.93249</cdr:x>
      <cdr:y>0.49667</cdr:y>
    </cdr:to>
    <cdr:sp macro="" textlink="">
      <cdr:nvSpPr>
        <cdr:cNvPr id="3" name="17 Rectángulo"/>
        <cdr:cNvSpPr/>
      </cdr:nvSpPr>
      <cdr:spPr>
        <a:xfrm xmlns:a="http://schemas.openxmlformats.org/drawingml/2006/main">
          <a:off x="1524009" y="377828"/>
          <a:ext cx="581016" cy="9525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900">
              <a:solidFill>
                <a:sysClr val="windowText" lastClr="000000"/>
              </a:solidFill>
            </a:rPr>
            <a:t>100 %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751050</xdr:colOff>
      <xdr:row>2</xdr:row>
      <xdr:rowOff>9525</xdr:rowOff>
    </xdr:to>
    <xdr:grpSp>
      <xdr:nvGrpSpPr>
        <xdr:cNvPr id="44" name="43 Grupo"/>
        <xdr:cNvGrpSpPr/>
      </xdr:nvGrpSpPr>
      <xdr:grpSpPr>
        <a:xfrm>
          <a:off x="247650" y="1879600"/>
          <a:ext cx="3881600" cy="9525"/>
          <a:chOff x="19049" y="1157286"/>
          <a:chExt cx="3810001" cy="2128839"/>
        </a:xfrm>
      </xdr:grpSpPr>
      <xdr:graphicFrame macro="">
        <xdr:nvGraphicFramePr>
          <xdr:cNvPr id="45" name="4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6" name="45 Grupo"/>
          <xdr:cNvGrpSpPr/>
        </xdr:nvGrpSpPr>
        <xdr:grpSpPr>
          <a:xfrm>
            <a:off x="19049" y="2457450"/>
            <a:ext cx="3799115" cy="820657"/>
            <a:chOff x="19049" y="2466975"/>
            <a:chExt cx="3799115" cy="820657"/>
          </a:xfrm>
        </xdr:grpSpPr>
        <xdr:sp macro="" textlink="">
          <xdr:nvSpPr>
            <xdr:cNvPr id="47" name="46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48" name="47 Grupo"/>
            <xdr:cNvGrpSpPr/>
          </xdr:nvGrpSpPr>
          <xdr:grpSpPr>
            <a:xfrm>
              <a:off x="438150" y="2476499"/>
              <a:ext cx="2886075" cy="756001"/>
              <a:chOff x="2695575" y="4410074"/>
              <a:chExt cx="2886075" cy="756001"/>
            </a:xfrm>
          </xdr:grpSpPr>
          <xdr:sp macro="" textlink="">
            <xdr:nvSpPr>
              <xdr:cNvPr id="49" name="48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50" name="49 Grupo"/>
              <xdr:cNvGrpSpPr/>
            </xdr:nvGrpSpPr>
            <xdr:grpSpPr>
              <a:xfrm>
                <a:off x="3819525" y="4410075"/>
                <a:ext cx="1762125" cy="756000"/>
                <a:chOff x="5191125" y="4410075"/>
                <a:chExt cx="1762125" cy="756000"/>
              </a:xfrm>
            </xdr:grpSpPr>
            <xdr:grpSp>
              <xdr:nvGrpSpPr>
                <xdr:cNvPr id="51" name="50 Grupo"/>
                <xdr:cNvGrpSpPr/>
              </xdr:nvGrpSpPr>
              <xdr:grpSpPr>
                <a:xfrm>
                  <a:off x="6115051" y="4410075"/>
                  <a:ext cx="838199" cy="756000"/>
                  <a:chOff x="2286000" y="4343400"/>
                  <a:chExt cx="1571625" cy="747300"/>
                </a:xfrm>
              </xdr:grpSpPr>
              <xdr:sp macro="" textlink="">
                <xdr:nvSpPr>
                  <xdr:cNvPr id="56" name="5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57" name="5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58" name="5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52" name="51 Grupo"/>
                <xdr:cNvGrpSpPr/>
              </xdr:nvGrpSpPr>
              <xdr:grpSpPr>
                <a:xfrm>
                  <a:off x="5191125" y="4524374"/>
                  <a:ext cx="729525" cy="554016"/>
                  <a:chOff x="5210175" y="4533899"/>
                  <a:chExt cx="729525" cy="554016"/>
                </a:xfrm>
              </xdr:grpSpPr>
              <xdr:sp macro="" textlink="">
                <xdr:nvSpPr>
                  <xdr:cNvPr id="53" name="52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54" name="5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55" name="5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xdr:col>
      <xdr:colOff>84632</xdr:colOff>
      <xdr:row>0</xdr:row>
      <xdr:rowOff>275168</xdr:rowOff>
    </xdr:from>
    <xdr:to>
      <xdr:col>2</xdr:col>
      <xdr:colOff>169299</xdr:colOff>
      <xdr:row>0</xdr:row>
      <xdr:rowOff>800705</xdr:rowOff>
    </xdr:to>
    <xdr:grpSp>
      <xdr:nvGrpSpPr>
        <xdr:cNvPr id="59" name="58 Grupo">
          <a:hlinkClick xmlns:r="http://schemas.openxmlformats.org/officeDocument/2006/relationships" r:id="rId2"/>
        </xdr:cNvPr>
        <xdr:cNvGrpSpPr/>
      </xdr:nvGrpSpPr>
      <xdr:grpSpPr>
        <a:xfrm>
          <a:off x="313232" y="275168"/>
          <a:ext cx="872067" cy="525537"/>
          <a:chOff x="11123083" y="50761"/>
          <a:chExt cx="846667" cy="525537"/>
        </a:xfrm>
      </xdr:grpSpPr>
      <xdr:sp macro="" textlink="">
        <xdr:nvSpPr>
          <xdr:cNvPr id="60" name="59 Flecha a la derecha con bandas">
            <a:hlinkClick xmlns:r="http://schemas.openxmlformats.org/officeDocument/2006/relationships" r:id="rId3"/>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61" name="60 CuadroTexto">
            <a:hlinkClick xmlns:r="http://schemas.openxmlformats.org/officeDocument/2006/relationships" r:id="rId2"/>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editAs="oneCell">
    <xdr:from>
      <xdr:col>14</xdr:col>
      <xdr:colOff>613814</xdr:colOff>
      <xdr:row>0</xdr:row>
      <xdr:rowOff>74081</xdr:rowOff>
    </xdr:from>
    <xdr:to>
      <xdr:col>16</xdr:col>
      <xdr:colOff>386167</xdr:colOff>
      <xdr:row>0</xdr:row>
      <xdr:rowOff>1111250</xdr:rowOff>
    </xdr:to>
    <xdr:pic>
      <xdr:nvPicPr>
        <xdr:cNvPr id="62" name="61 Imagen"/>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14035"/>
        <a:stretch/>
      </xdr:blipFill>
      <xdr:spPr>
        <a:xfrm>
          <a:off x="10519814" y="74081"/>
          <a:ext cx="2153603" cy="1037169"/>
        </a:xfrm>
        <a:prstGeom prst="rect">
          <a:avLst/>
        </a:prstGeom>
      </xdr:spPr>
    </xdr:pic>
    <xdr:clientData/>
  </xdr:twoCellAnchor>
  <xdr:twoCellAnchor>
    <xdr:from>
      <xdr:col>3</xdr:col>
      <xdr:colOff>21118</xdr:colOff>
      <xdr:row>0</xdr:row>
      <xdr:rowOff>275158</xdr:rowOff>
    </xdr:from>
    <xdr:to>
      <xdr:col>14</xdr:col>
      <xdr:colOff>2068</xdr:colOff>
      <xdr:row>0</xdr:row>
      <xdr:rowOff>903808</xdr:rowOff>
    </xdr:to>
    <xdr:sp macro="" textlink="">
      <xdr:nvSpPr>
        <xdr:cNvPr id="81" name="80 Rectángulo redondeado"/>
        <xdr:cNvSpPr/>
      </xdr:nvSpPr>
      <xdr:spPr>
        <a:xfrm>
          <a:off x="1545118" y="275158"/>
          <a:ext cx="836295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600" b="1">
              <a:solidFill>
                <a:sysClr val="windowText" lastClr="000000"/>
              </a:solidFill>
              <a:latin typeface="Britannic Bold" panose="020B0903060703020204" pitchFamily="34" charset="0"/>
            </a:rPr>
            <a:t>S</a:t>
          </a:r>
          <a:r>
            <a:rPr lang="es-CO" sz="2600" b="1">
              <a:solidFill>
                <a:sysClr val="windowText" lastClr="000000"/>
              </a:solidFill>
              <a:latin typeface="Britannic Bold" panose="020B0903060703020204" pitchFamily="34" charset="0"/>
            </a:rPr>
            <a:t>ISTEMA </a:t>
          </a:r>
          <a:r>
            <a:rPr lang="es-CO" sz="3600" b="1">
              <a:solidFill>
                <a:sysClr val="windowText" lastClr="000000"/>
              </a:solidFill>
              <a:latin typeface="Britannic Bold" panose="020B0903060703020204" pitchFamily="34" charset="0"/>
            </a:rPr>
            <a:t>I</a:t>
          </a:r>
          <a:r>
            <a:rPr lang="es-CO" sz="2600" b="1">
              <a:solidFill>
                <a:sysClr val="windowText" lastClr="000000"/>
              </a:solidFill>
              <a:latin typeface="Britannic Bold" panose="020B0903060703020204" pitchFamily="34" charset="0"/>
            </a:rPr>
            <a:t>NTEGRADO DE </a:t>
          </a:r>
          <a:r>
            <a:rPr lang="es-CO" sz="3600" b="1">
              <a:solidFill>
                <a:sysClr val="windowText" lastClr="000000"/>
              </a:solidFill>
              <a:latin typeface="Britannic Bold" panose="020B0903060703020204" pitchFamily="34" charset="0"/>
            </a:rPr>
            <a:t>G</a:t>
          </a:r>
          <a:r>
            <a:rPr lang="es-CO" sz="2600" b="1">
              <a:solidFill>
                <a:sysClr val="windowText" lastClr="000000"/>
              </a:solidFill>
              <a:latin typeface="Britannic Bold" panose="020B0903060703020204" pitchFamily="34" charset="0"/>
            </a:rPr>
            <a:t>ESTIÓN - </a:t>
          </a:r>
          <a:r>
            <a:rPr lang="es-CO" sz="3600" b="1">
              <a:solidFill>
                <a:sysClr val="windowText" lastClr="000000"/>
              </a:solidFill>
              <a:latin typeface="Britannic Bold" panose="020B0903060703020204" pitchFamily="34" charset="0"/>
            </a:rPr>
            <a:t>SIG</a:t>
          </a:r>
        </a:p>
      </xdr:txBody>
    </xdr:sp>
    <xdr:clientData/>
  </xdr:twoCellAnchor>
  <xdr:twoCellAnchor>
    <xdr:from>
      <xdr:col>1</xdr:col>
      <xdr:colOff>19050</xdr:colOff>
      <xdr:row>2</xdr:row>
      <xdr:rowOff>9525</xdr:rowOff>
    </xdr:from>
    <xdr:to>
      <xdr:col>5</xdr:col>
      <xdr:colOff>751050</xdr:colOff>
      <xdr:row>13</xdr:row>
      <xdr:rowOff>9525</xdr:rowOff>
    </xdr:to>
    <xdr:grpSp>
      <xdr:nvGrpSpPr>
        <xdr:cNvPr id="82" name="81 Grupo"/>
        <xdr:cNvGrpSpPr/>
      </xdr:nvGrpSpPr>
      <xdr:grpSpPr>
        <a:xfrm>
          <a:off x="247650" y="1889125"/>
          <a:ext cx="3881600" cy="2133600"/>
          <a:chOff x="19049" y="1157286"/>
          <a:chExt cx="3810001" cy="2128839"/>
        </a:xfrm>
      </xdr:grpSpPr>
      <xdr:graphicFrame macro="">
        <xdr:nvGraphicFramePr>
          <xdr:cNvPr id="83" name="82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84" name="83 Grupo"/>
          <xdr:cNvGrpSpPr/>
        </xdr:nvGrpSpPr>
        <xdr:grpSpPr>
          <a:xfrm>
            <a:off x="19049" y="2457450"/>
            <a:ext cx="3799115" cy="820657"/>
            <a:chOff x="19049" y="2466975"/>
            <a:chExt cx="3799115" cy="820657"/>
          </a:xfrm>
        </xdr:grpSpPr>
        <xdr:sp macro="" textlink="">
          <xdr:nvSpPr>
            <xdr:cNvPr id="85" name="84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86" name="85 Grupo"/>
            <xdr:cNvGrpSpPr/>
          </xdr:nvGrpSpPr>
          <xdr:grpSpPr>
            <a:xfrm>
              <a:off x="438150" y="2476499"/>
              <a:ext cx="2886075" cy="756001"/>
              <a:chOff x="2695575" y="4410074"/>
              <a:chExt cx="2886075" cy="756001"/>
            </a:xfrm>
          </xdr:grpSpPr>
          <xdr:sp macro="" textlink="">
            <xdr:nvSpPr>
              <xdr:cNvPr id="87" name="86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88" name="87 Grupo"/>
              <xdr:cNvGrpSpPr/>
            </xdr:nvGrpSpPr>
            <xdr:grpSpPr>
              <a:xfrm>
                <a:off x="3819525" y="4410075"/>
                <a:ext cx="1762125" cy="756000"/>
                <a:chOff x="5191125" y="4410075"/>
                <a:chExt cx="1762125" cy="756000"/>
              </a:xfrm>
            </xdr:grpSpPr>
            <xdr:grpSp>
              <xdr:nvGrpSpPr>
                <xdr:cNvPr id="89" name="88 Grupo"/>
                <xdr:cNvGrpSpPr/>
              </xdr:nvGrpSpPr>
              <xdr:grpSpPr>
                <a:xfrm>
                  <a:off x="6115051" y="4410075"/>
                  <a:ext cx="838199" cy="756000"/>
                  <a:chOff x="2286000" y="4343400"/>
                  <a:chExt cx="1571625" cy="747300"/>
                </a:xfrm>
              </xdr:grpSpPr>
              <xdr:sp macro="" textlink="">
                <xdr:nvSpPr>
                  <xdr:cNvPr id="94" name="93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95" name="94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96" name="95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90" name="89 Grupo"/>
                <xdr:cNvGrpSpPr/>
              </xdr:nvGrpSpPr>
              <xdr:grpSpPr>
                <a:xfrm>
                  <a:off x="5191125" y="4524374"/>
                  <a:ext cx="729525" cy="554016"/>
                  <a:chOff x="5210175" y="4533899"/>
                  <a:chExt cx="729525" cy="554016"/>
                </a:xfrm>
              </xdr:grpSpPr>
              <xdr:sp macro="" textlink="">
                <xdr:nvSpPr>
                  <xdr:cNvPr id="91" name="90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92" name="91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93" name="92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5</xdr:row>
      <xdr:rowOff>0</xdr:rowOff>
    </xdr:from>
    <xdr:to>
      <xdr:col>10</xdr:col>
      <xdr:colOff>733425</xdr:colOff>
      <xdr:row>10</xdr:row>
      <xdr:rowOff>9524</xdr:rowOff>
    </xdr:to>
    <xdr:graphicFrame macro="">
      <xdr:nvGraphicFramePr>
        <xdr:cNvPr id="98" name="9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5</xdr:row>
      <xdr:rowOff>0</xdr:rowOff>
    </xdr:from>
    <xdr:to>
      <xdr:col>13</xdr:col>
      <xdr:colOff>733425</xdr:colOff>
      <xdr:row>10</xdr:row>
      <xdr:rowOff>9524</xdr:rowOff>
    </xdr:to>
    <xdr:graphicFrame macro="">
      <xdr:nvGraphicFramePr>
        <xdr:cNvPr id="104" name="10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95204</xdr:colOff>
      <xdr:row>11</xdr:row>
      <xdr:rowOff>76200</xdr:rowOff>
    </xdr:from>
    <xdr:to>
      <xdr:col>10</xdr:col>
      <xdr:colOff>645532</xdr:colOff>
      <xdr:row>12</xdr:row>
      <xdr:rowOff>182100</xdr:rowOff>
    </xdr:to>
    <xdr:grpSp>
      <xdr:nvGrpSpPr>
        <xdr:cNvPr id="109" name="108 Grupo"/>
        <xdr:cNvGrpSpPr/>
      </xdr:nvGrpSpPr>
      <xdr:grpSpPr>
        <a:xfrm>
          <a:off x="5835604" y="3699933"/>
          <a:ext cx="2125128" cy="300634"/>
          <a:chOff x="10315575" y="3429000"/>
          <a:chExt cx="1160098" cy="296400"/>
        </a:xfrm>
      </xdr:grpSpPr>
      <xdr:grpSp>
        <xdr:nvGrpSpPr>
          <xdr:cNvPr id="110" name="109 Grupo"/>
          <xdr:cNvGrpSpPr/>
        </xdr:nvGrpSpPr>
        <xdr:grpSpPr>
          <a:xfrm>
            <a:off x="10863672" y="3429000"/>
            <a:ext cx="612001" cy="296400"/>
            <a:chOff x="5301072" y="2914650"/>
            <a:chExt cx="612001" cy="296400"/>
          </a:xfrm>
        </xdr:grpSpPr>
        <xdr:sp macro="" textlink="">
          <xdr:nvSpPr>
            <xdr:cNvPr id="112" name="111 CuadroTexto">
              <a:hlinkClick xmlns:r="http://schemas.openxmlformats.org/officeDocument/2006/relationships" r:id="rId8"/>
            </xdr:cNvPr>
            <xdr:cNvSpPr txBox="1"/>
          </xdr:nvSpPr>
          <xdr:spPr>
            <a:xfrm>
              <a:off x="5301073"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13" name="112 CuadroTexto">
              <a:hlinkClick xmlns:r="http://schemas.openxmlformats.org/officeDocument/2006/relationships" r:id="rId9"/>
            </xdr:cNvPr>
            <xdr:cNvSpPr txBox="1"/>
          </xdr:nvSpPr>
          <xdr:spPr>
            <a:xfrm>
              <a:off x="5301072"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111" name="110 CuadroTexto"/>
          <xdr:cNvSpPr txBox="1"/>
        </xdr:nvSpPr>
        <xdr:spPr>
          <a:xfrm>
            <a:off x="10315575" y="3467100"/>
            <a:ext cx="438023" cy="160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11</xdr:col>
      <xdr:colOff>116413</xdr:colOff>
      <xdr:row>11</xdr:row>
      <xdr:rowOff>74081</xdr:rowOff>
    </xdr:from>
    <xdr:to>
      <xdr:col>13</xdr:col>
      <xdr:colOff>666741</xdr:colOff>
      <xdr:row>12</xdr:row>
      <xdr:rowOff>179981</xdr:rowOff>
    </xdr:to>
    <xdr:grpSp>
      <xdr:nvGrpSpPr>
        <xdr:cNvPr id="114" name="113 Grupo"/>
        <xdr:cNvGrpSpPr/>
      </xdr:nvGrpSpPr>
      <xdr:grpSpPr>
        <a:xfrm>
          <a:off x="8219013" y="3697814"/>
          <a:ext cx="2125128" cy="300634"/>
          <a:chOff x="10315575" y="3429000"/>
          <a:chExt cx="1160098" cy="296400"/>
        </a:xfrm>
      </xdr:grpSpPr>
      <xdr:grpSp>
        <xdr:nvGrpSpPr>
          <xdr:cNvPr id="115" name="114 Grupo"/>
          <xdr:cNvGrpSpPr/>
        </xdr:nvGrpSpPr>
        <xdr:grpSpPr>
          <a:xfrm>
            <a:off x="10863672" y="3429000"/>
            <a:ext cx="612001" cy="296400"/>
            <a:chOff x="5301072" y="2914650"/>
            <a:chExt cx="612001" cy="296400"/>
          </a:xfrm>
        </xdr:grpSpPr>
        <xdr:sp macro="" textlink="">
          <xdr:nvSpPr>
            <xdr:cNvPr id="117" name="116 CuadroTexto">
              <a:hlinkClick xmlns:r="http://schemas.openxmlformats.org/officeDocument/2006/relationships" r:id="rId10"/>
            </xdr:cNvPr>
            <xdr:cNvSpPr txBox="1"/>
          </xdr:nvSpPr>
          <xdr:spPr>
            <a:xfrm>
              <a:off x="5301073"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18" name="117 CuadroTexto">
              <a:hlinkClick xmlns:r="http://schemas.openxmlformats.org/officeDocument/2006/relationships" r:id="rId11"/>
            </xdr:cNvPr>
            <xdr:cNvSpPr txBox="1"/>
          </xdr:nvSpPr>
          <xdr:spPr>
            <a:xfrm>
              <a:off x="5301072"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116" name="115 CuadroTexto"/>
          <xdr:cNvSpPr txBox="1"/>
        </xdr:nvSpPr>
        <xdr:spPr>
          <a:xfrm>
            <a:off x="10315575" y="3467100"/>
            <a:ext cx="438023" cy="160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14</xdr:col>
      <xdr:colOff>0</xdr:colOff>
      <xdr:row>4</xdr:row>
      <xdr:rowOff>0</xdr:rowOff>
    </xdr:from>
    <xdr:to>
      <xdr:col>16</xdr:col>
      <xdr:colOff>1135833</xdr:colOff>
      <xdr:row>11</xdr:row>
      <xdr:rowOff>95254</xdr:rowOff>
    </xdr:to>
    <xdr:grpSp>
      <xdr:nvGrpSpPr>
        <xdr:cNvPr id="142" name="141 Grupo"/>
        <xdr:cNvGrpSpPr/>
      </xdr:nvGrpSpPr>
      <xdr:grpSpPr>
        <a:xfrm>
          <a:off x="10464800" y="2260600"/>
          <a:ext cx="3591166" cy="1458387"/>
          <a:chOff x="9905999" y="2190748"/>
          <a:chExt cx="3527666" cy="1449920"/>
        </a:xfrm>
      </xdr:grpSpPr>
      <xdr:grpSp>
        <xdr:nvGrpSpPr>
          <xdr:cNvPr id="143" name="142 Grupo"/>
          <xdr:cNvGrpSpPr/>
        </xdr:nvGrpSpPr>
        <xdr:grpSpPr>
          <a:xfrm>
            <a:off x="9948333" y="2190748"/>
            <a:ext cx="3474750" cy="412751"/>
            <a:chOff x="8286750" y="4519082"/>
            <a:chExt cx="3474750" cy="412751"/>
          </a:xfrm>
        </xdr:grpSpPr>
        <xdr:grpSp>
          <xdr:nvGrpSpPr>
            <xdr:cNvPr id="151" name="150 Grupo"/>
            <xdr:cNvGrpSpPr/>
          </xdr:nvGrpSpPr>
          <xdr:grpSpPr>
            <a:xfrm>
              <a:off x="8286750" y="4519082"/>
              <a:ext cx="3472629" cy="412751"/>
              <a:chOff x="8286750" y="4519082"/>
              <a:chExt cx="3472629" cy="412751"/>
            </a:xfrm>
          </xdr:grpSpPr>
          <xdr:sp macro="" textlink="">
            <xdr:nvSpPr>
              <xdr:cNvPr id="154" name="153 CuadroTexto"/>
              <xdr:cNvSpPr txBox="1"/>
            </xdr:nvSpPr>
            <xdr:spPr>
              <a:xfrm>
                <a:off x="8286750" y="4519083"/>
                <a:ext cx="613833"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PROMEDIO</a:t>
                </a:r>
              </a:p>
            </xdr:txBody>
          </xdr:sp>
          <xdr:sp macro="" textlink="">
            <xdr:nvSpPr>
              <xdr:cNvPr id="155" name="154 CuadroTexto"/>
              <xdr:cNvSpPr txBox="1"/>
            </xdr:nvSpPr>
            <xdr:spPr>
              <a:xfrm>
                <a:off x="8911146" y="4519082"/>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INDICADORES POR PROCESO</a:t>
                </a:r>
                <a:endParaRPr lang="es-CO" sz="1050">
                  <a:latin typeface="Blue Highway D Type" panose="00000400000000000000" pitchFamily="2" charset="0"/>
                </a:endParaRPr>
              </a:p>
            </xdr:txBody>
          </xdr:sp>
          <xdr:sp macro="" textlink="">
            <xdr:nvSpPr>
              <xdr:cNvPr id="156" name="155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PROCESOS</a:t>
                </a:r>
              </a:p>
            </xdr:txBody>
          </xdr:sp>
        </xdr:grpSp>
        <xdr:sp macro="" textlink="">
          <xdr:nvSpPr>
            <xdr:cNvPr id="152" name="151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53" name="152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144" name="143 Grupo"/>
          <xdr:cNvGrpSpPr/>
        </xdr:nvGrpSpPr>
        <xdr:grpSpPr>
          <a:xfrm>
            <a:off x="9905999" y="3058589"/>
            <a:ext cx="3527666" cy="582079"/>
            <a:chOff x="8233834" y="4349754"/>
            <a:chExt cx="3527666" cy="582079"/>
          </a:xfrm>
        </xdr:grpSpPr>
        <xdr:grpSp>
          <xdr:nvGrpSpPr>
            <xdr:cNvPr id="145" name="144 Grupo"/>
            <xdr:cNvGrpSpPr/>
          </xdr:nvGrpSpPr>
          <xdr:grpSpPr>
            <a:xfrm>
              <a:off x="8233834" y="4349754"/>
              <a:ext cx="3525545" cy="582079"/>
              <a:chOff x="8233834" y="4349754"/>
              <a:chExt cx="3525545" cy="582079"/>
            </a:xfrm>
          </xdr:grpSpPr>
          <xdr:sp macro="" textlink="">
            <xdr:nvSpPr>
              <xdr:cNvPr id="148" name="147 CuadroTexto"/>
              <xdr:cNvSpPr txBox="1"/>
            </xdr:nvSpPr>
            <xdr:spPr>
              <a:xfrm>
                <a:off x="8233834" y="4519083"/>
                <a:ext cx="72000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POR PROCESO</a:t>
                </a:r>
              </a:p>
            </xdr:txBody>
          </xdr:sp>
          <xdr:sp macro="" textlink="">
            <xdr:nvSpPr>
              <xdr:cNvPr id="149" name="148 CuadroTexto"/>
              <xdr:cNvSpPr txBox="1"/>
            </xdr:nvSpPr>
            <xdr:spPr>
              <a:xfrm>
                <a:off x="8911146" y="4349754"/>
                <a:ext cx="2844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LAS HOJAS DE VIDA DE INDICADORES</a:t>
                </a:r>
                <a:endParaRPr lang="es-CO" sz="1050">
                  <a:latin typeface="Blue Highway D Type" panose="00000400000000000000" pitchFamily="2" charset="0"/>
                </a:endParaRPr>
              </a:p>
            </xdr:txBody>
          </xdr:sp>
          <xdr:sp macro="" textlink="">
            <xdr:nvSpPr>
              <xdr:cNvPr id="150" name="149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HOJAS DE VIDA DE</a:t>
                </a:r>
                <a:r>
                  <a:rPr lang="es-CO" sz="1050" baseline="0">
                    <a:latin typeface="Blue Highway D Type" panose="00000400000000000000" pitchFamily="2" charset="0"/>
                  </a:rPr>
                  <a:t> INDICADORES</a:t>
                </a:r>
                <a:endParaRPr lang="es-CO" sz="1050">
                  <a:latin typeface="Blue Highway D Type" panose="00000400000000000000" pitchFamily="2" charset="0"/>
                </a:endParaRPr>
              </a:p>
            </xdr:txBody>
          </xdr:sp>
        </xdr:grpSp>
        <xdr:sp macro="" textlink="">
          <xdr:nvSpPr>
            <xdr:cNvPr id="146" name="145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47" name="146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50799</xdr:colOff>
      <xdr:row>2</xdr:row>
      <xdr:rowOff>41274</xdr:rowOff>
    </xdr:from>
    <xdr:to>
      <xdr:col>1</xdr:col>
      <xdr:colOff>759881</xdr:colOff>
      <xdr:row>4</xdr:row>
      <xdr:rowOff>51856</xdr:rowOff>
    </xdr:to>
    <xdr:sp macro="" textlink="">
      <xdr:nvSpPr>
        <xdr:cNvPr id="157" name="156 CuadroTexto"/>
        <xdr:cNvSpPr txBox="1"/>
      </xdr:nvSpPr>
      <xdr:spPr>
        <a:xfrm>
          <a:off x="273049" y="1925107"/>
          <a:ext cx="709082" cy="40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solidFill>
                <a:sysClr val="windowText" lastClr="000000"/>
              </a:solidFill>
              <a:latin typeface="Blue Highway D Type" panose="00000400000000000000" pitchFamily="2" charset="0"/>
            </a:rPr>
            <a:t>INDICADOr</a:t>
          </a:r>
        </a:p>
        <a:p>
          <a:pPr algn="ctr"/>
          <a:r>
            <a:rPr lang="es-CO" sz="1000">
              <a:solidFill>
                <a:sysClr val="windowText" lastClr="000000"/>
              </a:solidFill>
              <a:latin typeface="Blue Highway D Type" panose="00000400000000000000" pitchFamily="2" charset="0"/>
            </a:rPr>
            <a:t>promedio</a:t>
          </a:r>
        </a:p>
      </xdr:txBody>
    </xdr:sp>
    <xdr:clientData/>
  </xdr:twoCellAnchor>
  <xdr:twoCellAnchor>
    <xdr:from>
      <xdr:col>8</xdr:col>
      <xdr:colOff>21166</xdr:colOff>
      <xdr:row>4</xdr:row>
      <xdr:rowOff>21166</xdr:rowOff>
    </xdr:from>
    <xdr:to>
      <xdr:col>8</xdr:col>
      <xdr:colOff>751415</xdr:colOff>
      <xdr:row>6</xdr:row>
      <xdr:rowOff>31749</xdr:rowOff>
    </xdr:to>
    <xdr:sp macro="" textlink="">
      <xdr:nvSpPr>
        <xdr:cNvPr id="158" name="157 CuadroTexto"/>
        <xdr:cNvSpPr txBox="1"/>
      </xdr:nvSpPr>
      <xdr:spPr>
        <a:xfrm>
          <a:off x="5577416"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21166</xdr:colOff>
      <xdr:row>4</xdr:row>
      <xdr:rowOff>21166</xdr:rowOff>
    </xdr:from>
    <xdr:to>
      <xdr:col>11</xdr:col>
      <xdr:colOff>751415</xdr:colOff>
      <xdr:row>6</xdr:row>
      <xdr:rowOff>31749</xdr:rowOff>
    </xdr:to>
    <xdr:sp macro="" textlink="">
      <xdr:nvSpPr>
        <xdr:cNvPr id="159" name="158 CuadroTexto"/>
        <xdr:cNvSpPr txBox="1"/>
      </xdr:nvSpPr>
      <xdr:spPr>
        <a:xfrm>
          <a:off x="7863416"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xdr:col>
      <xdr:colOff>19050</xdr:colOff>
      <xdr:row>8</xdr:row>
      <xdr:rowOff>147109</xdr:rowOff>
    </xdr:from>
    <xdr:to>
      <xdr:col>5</xdr:col>
      <xdr:colOff>740250</xdr:colOff>
      <xdr:row>12</xdr:row>
      <xdr:rowOff>198216</xdr:rowOff>
    </xdr:to>
    <xdr:grpSp>
      <xdr:nvGrpSpPr>
        <xdr:cNvPr id="77" name="76 Grupo"/>
        <xdr:cNvGrpSpPr/>
      </xdr:nvGrpSpPr>
      <xdr:grpSpPr>
        <a:xfrm>
          <a:off x="247650" y="3186642"/>
          <a:ext cx="3870800" cy="830041"/>
          <a:chOff x="4794250" y="6762750"/>
          <a:chExt cx="3798000" cy="823690"/>
        </a:xfrm>
      </xdr:grpSpPr>
      <xdr:sp macro="" textlink="">
        <xdr:nvSpPr>
          <xdr:cNvPr id="78" name="77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79" name="78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80" name="79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119" name="118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120" name="119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121" name="120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22" name="121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23" name="122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twoCellAnchor>
    <xdr:from>
      <xdr:col>8</xdr:col>
      <xdr:colOff>391580</xdr:colOff>
      <xdr:row>5</xdr:row>
      <xdr:rowOff>31749</xdr:rowOff>
    </xdr:from>
    <xdr:to>
      <xdr:col>10</xdr:col>
      <xdr:colOff>574671</xdr:colOff>
      <xdr:row>7</xdr:row>
      <xdr:rowOff>156632</xdr:rowOff>
    </xdr:to>
    <xdr:grpSp>
      <xdr:nvGrpSpPr>
        <xdr:cNvPr id="124" name="123 Grupo"/>
        <xdr:cNvGrpSpPr/>
      </xdr:nvGrpSpPr>
      <xdr:grpSpPr>
        <a:xfrm>
          <a:off x="6131980" y="2487082"/>
          <a:ext cx="1757891" cy="514350"/>
          <a:chOff x="10128250" y="4804833"/>
          <a:chExt cx="1707091" cy="505883"/>
        </a:xfrm>
      </xdr:grpSpPr>
      <xdr:sp macro="" textlink="">
        <xdr:nvSpPr>
          <xdr:cNvPr id="125"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26" name="125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27" name="126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28"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380999</xdr:colOff>
      <xdr:row>5</xdr:row>
      <xdr:rowOff>31751</xdr:rowOff>
    </xdr:from>
    <xdr:to>
      <xdr:col>13</xdr:col>
      <xdr:colOff>564090</xdr:colOff>
      <xdr:row>7</xdr:row>
      <xdr:rowOff>156634</xdr:rowOff>
    </xdr:to>
    <xdr:grpSp>
      <xdr:nvGrpSpPr>
        <xdr:cNvPr id="129" name="128 Grupo"/>
        <xdr:cNvGrpSpPr/>
      </xdr:nvGrpSpPr>
      <xdr:grpSpPr>
        <a:xfrm>
          <a:off x="8483599" y="2487084"/>
          <a:ext cx="1757891" cy="514350"/>
          <a:chOff x="10128250" y="4804833"/>
          <a:chExt cx="1707091" cy="505883"/>
        </a:xfrm>
      </xdr:grpSpPr>
      <xdr:sp macro="" textlink="">
        <xdr:nvSpPr>
          <xdr:cNvPr id="130"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31" name="130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32" name="131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33"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751050</xdr:colOff>
      <xdr:row>2</xdr:row>
      <xdr:rowOff>9525</xdr:rowOff>
    </xdr:to>
    <xdr:grpSp>
      <xdr:nvGrpSpPr>
        <xdr:cNvPr id="44" name="43 Grupo"/>
        <xdr:cNvGrpSpPr/>
      </xdr:nvGrpSpPr>
      <xdr:grpSpPr>
        <a:xfrm>
          <a:off x="252132" y="1873624"/>
          <a:ext cx="3887577" cy="9525"/>
          <a:chOff x="19049" y="1157286"/>
          <a:chExt cx="3810001" cy="2128839"/>
        </a:xfrm>
      </xdr:grpSpPr>
      <xdr:graphicFrame macro="">
        <xdr:nvGraphicFramePr>
          <xdr:cNvPr id="45" name="44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6" name="45 Grupo"/>
          <xdr:cNvGrpSpPr/>
        </xdr:nvGrpSpPr>
        <xdr:grpSpPr>
          <a:xfrm>
            <a:off x="19049" y="2457450"/>
            <a:ext cx="3799115" cy="820657"/>
            <a:chOff x="19049" y="2466975"/>
            <a:chExt cx="3799115" cy="820657"/>
          </a:xfrm>
        </xdr:grpSpPr>
        <xdr:sp macro="" textlink="">
          <xdr:nvSpPr>
            <xdr:cNvPr id="47" name="46 CuadroTexto"/>
            <xdr:cNvSpPr txBox="1"/>
          </xdr:nvSpPr>
          <xdr:spPr>
            <a:xfrm>
              <a:off x="19049" y="2466975"/>
              <a:ext cx="3799115"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48" name="47 Grupo"/>
            <xdr:cNvGrpSpPr/>
          </xdr:nvGrpSpPr>
          <xdr:grpSpPr>
            <a:xfrm>
              <a:off x="438150" y="2476499"/>
              <a:ext cx="2886075" cy="756001"/>
              <a:chOff x="2695575" y="4410074"/>
              <a:chExt cx="2886075" cy="756001"/>
            </a:xfrm>
          </xdr:grpSpPr>
          <xdr:sp macro="" textlink="">
            <xdr:nvSpPr>
              <xdr:cNvPr id="49" name="48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50" name="49 Grupo"/>
              <xdr:cNvGrpSpPr/>
            </xdr:nvGrpSpPr>
            <xdr:grpSpPr>
              <a:xfrm>
                <a:off x="3819525" y="4410075"/>
                <a:ext cx="1762125" cy="756000"/>
                <a:chOff x="5191125" y="4410075"/>
                <a:chExt cx="1762125" cy="756000"/>
              </a:xfrm>
            </xdr:grpSpPr>
            <xdr:grpSp>
              <xdr:nvGrpSpPr>
                <xdr:cNvPr id="51" name="50 Grupo"/>
                <xdr:cNvGrpSpPr/>
              </xdr:nvGrpSpPr>
              <xdr:grpSpPr>
                <a:xfrm>
                  <a:off x="6115051" y="4410075"/>
                  <a:ext cx="838199" cy="756000"/>
                  <a:chOff x="2286000" y="4343400"/>
                  <a:chExt cx="1571625" cy="747300"/>
                </a:xfrm>
              </xdr:grpSpPr>
              <xdr:sp macro="" textlink="">
                <xdr:nvSpPr>
                  <xdr:cNvPr id="56" name="55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57" name="56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58" name="57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52" name="51 Grupo"/>
                <xdr:cNvGrpSpPr/>
              </xdr:nvGrpSpPr>
              <xdr:grpSpPr>
                <a:xfrm>
                  <a:off x="5191125" y="4524374"/>
                  <a:ext cx="729525" cy="554016"/>
                  <a:chOff x="5210175" y="4533899"/>
                  <a:chExt cx="729525" cy="554016"/>
                </a:xfrm>
              </xdr:grpSpPr>
              <xdr:sp macro="" textlink="">
                <xdr:nvSpPr>
                  <xdr:cNvPr id="53" name="52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54" name="53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55" name="54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xdr:col>
      <xdr:colOff>84632</xdr:colOff>
      <xdr:row>0</xdr:row>
      <xdr:rowOff>275168</xdr:rowOff>
    </xdr:from>
    <xdr:to>
      <xdr:col>2</xdr:col>
      <xdr:colOff>169299</xdr:colOff>
      <xdr:row>0</xdr:row>
      <xdr:rowOff>800705</xdr:rowOff>
    </xdr:to>
    <xdr:grpSp>
      <xdr:nvGrpSpPr>
        <xdr:cNvPr id="59" name="58 Grupo">
          <a:hlinkClick xmlns:r="http://schemas.openxmlformats.org/officeDocument/2006/relationships" r:id="rId2"/>
        </xdr:cNvPr>
        <xdr:cNvGrpSpPr/>
      </xdr:nvGrpSpPr>
      <xdr:grpSpPr>
        <a:xfrm>
          <a:off x="317714" y="275168"/>
          <a:ext cx="873561" cy="525537"/>
          <a:chOff x="11123083" y="50761"/>
          <a:chExt cx="846667" cy="525537"/>
        </a:xfrm>
      </xdr:grpSpPr>
      <xdr:sp macro="" textlink="">
        <xdr:nvSpPr>
          <xdr:cNvPr id="60" name="59 Flecha a la derecha con bandas">
            <a:hlinkClick xmlns:r="http://schemas.openxmlformats.org/officeDocument/2006/relationships" r:id="rId3"/>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61" name="60 CuadroTexto">
            <a:hlinkClick xmlns:r="http://schemas.openxmlformats.org/officeDocument/2006/relationships" r:id="rId2"/>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editAs="oneCell">
    <xdr:from>
      <xdr:col>14</xdr:col>
      <xdr:colOff>613814</xdr:colOff>
      <xdr:row>0</xdr:row>
      <xdr:rowOff>74081</xdr:rowOff>
    </xdr:from>
    <xdr:to>
      <xdr:col>16</xdr:col>
      <xdr:colOff>386167</xdr:colOff>
      <xdr:row>0</xdr:row>
      <xdr:rowOff>1111250</xdr:rowOff>
    </xdr:to>
    <xdr:pic>
      <xdr:nvPicPr>
        <xdr:cNvPr id="62" name="61 Imagen"/>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14035"/>
        <a:stretch/>
      </xdr:blipFill>
      <xdr:spPr>
        <a:xfrm>
          <a:off x="10519814" y="74081"/>
          <a:ext cx="2153603" cy="1037169"/>
        </a:xfrm>
        <a:prstGeom prst="rect">
          <a:avLst/>
        </a:prstGeom>
      </xdr:spPr>
    </xdr:pic>
    <xdr:clientData/>
  </xdr:twoCellAnchor>
  <xdr:twoCellAnchor>
    <xdr:from>
      <xdr:col>3</xdr:col>
      <xdr:colOff>21118</xdr:colOff>
      <xdr:row>0</xdr:row>
      <xdr:rowOff>275158</xdr:rowOff>
    </xdr:from>
    <xdr:to>
      <xdr:col>14</xdr:col>
      <xdr:colOff>2068</xdr:colOff>
      <xdr:row>0</xdr:row>
      <xdr:rowOff>903808</xdr:rowOff>
    </xdr:to>
    <xdr:sp macro="" textlink="">
      <xdr:nvSpPr>
        <xdr:cNvPr id="81" name="80 Rectángulo redondeado"/>
        <xdr:cNvSpPr/>
      </xdr:nvSpPr>
      <xdr:spPr>
        <a:xfrm>
          <a:off x="1545118" y="275158"/>
          <a:ext cx="836295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600" b="1">
              <a:solidFill>
                <a:sysClr val="windowText" lastClr="000000"/>
              </a:solidFill>
              <a:latin typeface="Britannic Bold" panose="020B0903060703020204" pitchFamily="34" charset="0"/>
            </a:rPr>
            <a:t>S</a:t>
          </a:r>
          <a:r>
            <a:rPr lang="es-CO" sz="2600" b="1">
              <a:solidFill>
                <a:sysClr val="windowText" lastClr="000000"/>
              </a:solidFill>
              <a:latin typeface="Britannic Bold" panose="020B0903060703020204" pitchFamily="34" charset="0"/>
            </a:rPr>
            <a:t>ISTEMA </a:t>
          </a:r>
          <a:r>
            <a:rPr lang="es-CO" sz="3600" b="1">
              <a:solidFill>
                <a:sysClr val="windowText" lastClr="000000"/>
              </a:solidFill>
              <a:latin typeface="Britannic Bold" panose="020B0903060703020204" pitchFamily="34" charset="0"/>
            </a:rPr>
            <a:t>I</a:t>
          </a:r>
          <a:r>
            <a:rPr lang="es-CO" sz="2600" b="1">
              <a:solidFill>
                <a:sysClr val="windowText" lastClr="000000"/>
              </a:solidFill>
              <a:latin typeface="Britannic Bold" panose="020B0903060703020204" pitchFamily="34" charset="0"/>
            </a:rPr>
            <a:t>NTEGRADO DE </a:t>
          </a:r>
          <a:r>
            <a:rPr lang="es-CO" sz="3600" b="1">
              <a:solidFill>
                <a:sysClr val="windowText" lastClr="000000"/>
              </a:solidFill>
              <a:latin typeface="Britannic Bold" panose="020B0903060703020204" pitchFamily="34" charset="0"/>
            </a:rPr>
            <a:t>G</a:t>
          </a:r>
          <a:r>
            <a:rPr lang="es-CO" sz="2600" b="1">
              <a:solidFill>
                <a:sysClr val="windowText" lastClr="000000"/>
              </a:solidFill>
              <a:latin typeface="Britannic Bold" panose="020B0903060703020204" pitchFamily="34" charset="0"/>
            </a:rPr>
            <a:t>ESTIÓN - </a:t>
          </a:r>
          <a:r>
            <a:rPr lang="es-CO" sz="3600" b="1">
              <a:solidFill>
                <a:sysClr val="windowText" lastClr="000000"/>
              </a:solidFill>
              <a:latin typeface="Britannic Bold" panose="020B0903060703020204" pitchFamily="34" charset="0"/>
            </a:rPr>
            <a:t>SIG</a:t>
          </a:r>
        </a:p>
      </xdr:txBody>
    </xdr:sp>
    <xdr:clientData/>
  </xdr:twoCellAnchor>
  <xdr:twoCellAnchor>
    <xdr:from>
      <xdr:col>11</xdr:col>
      <xdr:colOff>0</xdr:colOff>
      <xdr:row>5</xdr:row>
      <xdr:rowOff>0</xdr:rowOff>
    </xdr:from>
    <xdr:to>
      <xdr:col>13</xdr:col>
      <xdr:colOff>733425</xdr:colOff>
      <xdr:row>9</xdr:row>
      <xdr:rowOff>190499</xdr:rowOff>
    </xdr:to>
    <xdr:graphicFrame macro="">
      <xdr:nvGraphicFramePr>
        <xdr:cNvPr id="225" name="22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5</xdr:row>
      <xdr:rowOff>0</xdr:rowOff>
    </xdr:from>
    <xdr:to>
      <xdr:col>10</xdr:col>
      <xdr:colOff>733425</xdr:colOff>
      <xdr:row>9</xdr:row>
      <xdr:rowOff>190499</xdr:rowOff>
    </xdr:to>
    <xdr:graphicFrame macro="">
      <xdr:nvGraphicFramePr>
        <xdr:cNvPr id="231" name="2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95251</xdr:colOff>
      <xdr:row>11</xdr:row>
      <xdr:rowOff>76200</xdr:rowOff>
    </xdr:from>
    <xdr:to>
      <xdr:col>13</xdr:col>
      <xdr:colOff>659251</xdr:colOff>
      <xdr:row>12</xdr:row>
      <xdr:rowOff>182100</xdr:rowOff>
    </xdr:to>
    <xdr:grpSp>
      <xdr:nvGrpSpPr>
        <xdr:cNvPr id="236" name="235 Grupo"/>
        <xdr:cNvGrpSpPr/>
      </xdr:nvGrpSpPr>
      <xdr:grpSpPr>
        <a:xfrm>
          <a:off x="8217275" y="3608294"/>
          <a:ext cx="2141788" cy="294159"/>
          <a:chOff x="10315575" y="3429000"/>
          <a:chExt cx="1840725" cy="296400"/>
        </a:xfrm>
      </xdr:grpSpPr>
      <xdr:grpSp>
        <xdr:nvGrpSpPr>
          <xdr:cNvPr id="237" name="236 Grupo"/>
          <xdr:cNvGrpSpPr/>
        </xdr:nvGrpSpPr>
        <xdr:grpSpPr>
          <a:xfrm>
            <a:off x="10934700" y="3429000"/>
            <a:ext cx="1221600" cy="296400"/>
            <a:chOff x="5372100" y="2914650"/>
            <a:chExt cx="1221600" cy="296400"/>
          </a:xfrm>
        </xdr:grpSpPr>
        <xdr:grpSp>
          <xdr:nvGrpSpPr>
            <xdr:cNvPr id="239" name="238 Grupo"/>
            <xdr:cNvGrpSpPr/>
          </xdr:nvGrpSpPr>
          <xdr:grpSpPr>
            <a:xfrm>
              <a:off x="5372100" y="2914650"/>
              <a:ext cx="929213" cy="296400"/>
              <a:chOff x="5372100" y="2914650"/>
              <a:chExt cx="929213" cy="296400"/>
            </a:xfrm>
          </xdr:grpSpPr>
          <xdr:sp macro="" textlink="">
            <xdr:nvSpPr>
              <xdr:cNvPr id="243" name="242 CuadroTexto">
                <a:hlinkClick xmlns:r="http://schemas.openxmlformats.org/officeDocument/2006/relationships" r:id="rId7"/>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44" name="243 CuadroTexto">
                <a:hlinkClick xmlns:r="http://schemas.openxmlformats.org/officeDocument/2006/relationships" r:id="rId8"/>
              </xdr:cNvPr>
              <xdr:cNvSpPr txBox="1"/>
            </xdr:nvSpPr>
            <xdr:spPr>
              <a:xfrm>
                <a:off x="5689313"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241" name="240 CuadroTexto">
              <a:hlinkClick xmlns:r="http://schemas.openxmlformats.org/officeDocument/2006/relationships" r:id="rId9"/>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38" name="237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95250</xdr:colOff>
      <xdr:row>11</xdr:row>
      <xdr:rowOff>114300</xdr:rowOff>
    </xdr:from>
    <xdr:to>
      <xdr:col>10</xdr:col>
      <xdr:colOff>659250</xdr:colOff>
      <xdr:row>12</xdr:row>
      <xdr:rowOff>139800</xdr:rowOff>
    </xdr:to>
    <xdr:grpSp>
      <xdr:nvGrpSpPr>
        <xdr:cNvPr id="245" name="244 Grupo"/>
        <xdr:cNvGrpSpPr/>
      </xdr:nvGrpSpPr>
      <xdr:grpSpPr>
        <a:xfrm>
          <a:off x="5850591" y="3646394"/>
          <a:ext cx="2141788" cy="213759"/>
          <a:chOff x="10315575" y="3467100"/>
          <a:chExt cx="1840725" cy="216000"/>
        </a:xfrm>
      </xdr:grpSpPr>
      <xdr:grpSp>
        <xdr:nvGrpSpPr>
          <xdr:cNvPr id="246" name="245 Grupo"/>
          <xdr:cNvGrpSpPr/>
        </xdr:nvGrpSpPr>
        <xdr:grpSpPr>
          <a:xfrm>
            <a:off x="10934700" y="3492498"/>
            <a:ext cx="1221600" cy="144000"/>
            <a:chOff x="5372100" y="2978148"/>
            <a:chExt cx="1221600" cy="144000"/>
          </a:xfrm>
        </xdr:grpSpPr>
        <xdr:sp macro="" textlink="">
          <xdr:nvSpPr>
            <xdr:cNvPr id="252" name="251 CuadroTexto">
              <a:hlinkClick xmlns:r="http://schemas.openxmlformats.org/officeDocument/2006/relationships" r:id="rId10"/>
            </xdr:cNvPr>
            <xdr:cNvSpPr txBox="1"/>
          </xdr:nvSpPr>
          <xdr:spPr>
            <a:xfrm>
              <a:off x="5372100" y="2978148"/>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50" name="249 CuadroTexto">
              <a:hlinkClick xmlns:r="http://schemas.openxmlformats.org/officeDocument/2006/relationships" r:id="rId11"/>
            </xdr:cNvPr>
            <xdr:cNvSpPr txBox="1"/>
          </xdr:nvSpPr>
          <xdr:spPr>
            <a:xfrm>
              <a:off x="5981700" y="2978148"/>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47" name="246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8</xdr:col>
      <xdr:colOff>0</xdr:colOff>
      <xdr:row>16</xdr:row>
      <xdr:rowOff>0</xdr:rowOff>
    </xdr:from>
    <xdr:to>
      <xdr:col>10</xdr:col>
      <xdr:colOff>733425</xdr:colOff>
      <xdr:row>20</xdr:row>
      <xdr:rowOff>190499</xdr:rowOff>
    </xdr:to>
    <xdr:graphicFrame macro="">
      <xdr:nvGraphicFramePr>
        <xdr:cNvPr id="255" name="25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0</xdr:colOff>
      <xdr:row>16</xdr:row>
      <xdr:rowOff>0</xdr:rowOff>
    </xdr:from>
    <xdr:to>
      <xdr:col>13</xdr:col>
      <xdr:colOff>733425</xdr:colOff>
      <xdr:row>20</xdr:row>
      <xdr:rowOff>190499</xdr:rowOff>
    </xdr:to>
    <xdr:graphicFrame macro="">
      <xdr:nvGraphicFramePr>
        <xdr:cNvPr id="261" name="26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7144</xdr:colOff>
      <xdr:row>7</xdr:row>
      <xdr:rowOff>0</xdr:rowOff>
    </xdr:from>
    <xdr:to>
      <xdr:col>6</xdr:col>
      <xdr:colOff>7145</xdr:colOff>
      <xdr:row>17</xdr:row>
      <xdr:rowOff>189375</xdr:rowOff>
    </xdr:to>
    <xdr:grpSp>
      <xdr:nvGrpSpPr>
        <xdr:cNvPr id="266" name="265 Grupo"/>
        <xdr:cNvGrpSpPr/>
      </xdr:nvGrpSpPr>
      <xdr:grpSpPr>
        <a:xfrm>
          <a:off x="240226" y="2788024"/>
          <a:ext cx="3944472" cy="2080927"/>
          <a:chOff x="19049" y="1157286"/>
          <a:chExt cx="3810001" cy="2128839"/>
        </a:xfrm>
      </xdr:grpSpPr>
      <xdr:graphicFrame macro="">
        <xdr:nvGraphicFramePr>
          <xdr:cNvPr id="267" name="266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14"/>
          </a:graphicData>
        </a:graphic>
      </xdr:graphicFrame>
      <xdr:grpSp>
        <xdr:nvGrpSpPr>
          <xdr:cNvPr id="268" name="267 Grupo"/>
          <xdr:cNvGrpSpPr/>
        </xdr:nvGrpSpPr>
        <xdr:grpSpPr>
          <a:xfrm>
            <a:off x="19049" y="2457450"/>
            <a:ext cx="3798000" cy="820657"/>
            <a:chOff x="19049" y="2466975"/>
            <a:chExt cx="3798000" cy="820657"/>
          </a:xfrm>
        </xdr:grpSpPr>
        <xdr:sp macro="" textlink="">
          <xdr:nvSpPr>
            <xdr:cNvPr id="269" name="268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270" name="269 Grupo"/>
            <xdr:cNvGrpSpPr/>
          </xdr:nvGrpSpPr>
          <xdr:grpSpPr>
            <a:xfrm>
              <a:off x="438150" y="2476499"/>
              <a:ext cx="2947875" cy="756001"/>
              <a:chOff x="2695575" y="4410074"/>
              <a:chExt cx="2947875" cy="756001"/>
            </a:xfrm>
          </xdr:grpSpPr>
          <xdr:sp macro="" textlink="">
            <xdr:nvSpPr>
              <xdr:cNvPr id="271" name="270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272" name="271 Grupo"/>
              <xdr:cNvGrpSpPr/>
            </xdr:nvGrpSpPr>
            <xdr:grpSpPr>
              <a:xfrm>
                <a:off x="3819525" y="4410075"/>
                <a:ext cx="1823925" cy="756000"/>
                <a:chOff x="5191125" y="4410075"/>
                <a:chExt cx="1823925" cy="756000"/>
              </a:xfrm>
            </xdr:grpSpPr>
            <xdr:grpSp>
              <xdr:nvGrpSpPr>
                <xdr:cNvPr id="273" name="272 Grupo"/>
                <xdr:cNvGrpSpPr/>
              </xdr:nvGrpSpPr>
              <xdr:grpSpPr>
                <a:xfrm>
                  <a:off x="6115050" y="4410075"/>
                  <a:ext cx="900000" cy="756000"/>
                  <a:chOff x="2285998" y="4343400"/>
                  <a:chExt cx="1687502" cy="747300"/>
                </a:xfrm>
              </xdr:grpSpPr>
              <xdr:sp macro="" textlink="">
                <xdr:nvSpPr>
                  <xdr:cNvPr id="278" name="277 CuadroTexto"/>
                  <xdr:cNvSpPr txBox="1"/>
                </xdr:nvSpPr>
                <xdr:spPr>
                  <a:xfrm>
                    <a:off x="2285998" y="4343400"/>
                    <a:ext cx="1620002"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279" name="278 CuadroTexto"/>
                  <xdr:cNvSpPr txBox="1"/>
                </xdr:nvSpPr>
                <xdr:spPr>
                  <a:xfrm>
                    <a:off x="2285998" y="4591050"/>
                    <a:ext cx="1687502"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280" name="279 CuadroTexto"/>
                  <xdr:cNvSpPr txBox="1"/>
                </xdr:nvSpPr>
                <xdr:spPr>
                  <a:xfrm>
                    <a:off x="2285998" y="4838700"/>
                    <a:ext cx="1620002"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grpSp>
            <xdr:grpSp>
              <xdr:nvGrpSpPr>
                <xdr:cNvPr id="274" name="273 Grupo"/>
                <xdr:cNvGrpSpPr/>
              </xdr:nvGrpSpPr>
              <xdr:grpSpPr>
                <a:xfrm>
                  <a:off x="5191125" y="4524374"/>
                  <a:ext cx="729525" cy="554016"/>
                  <a:chOff x="5210175" y="4533899"/>
                  <a:chExt cx="729525" cy="554016"/>
                </a:xfrm>
              </xdr:grpSpPr>
              <xdr:sp macro="" textlink="">
                <xdr:nvSpPr>
                  <xdr:cNvPr id="275" name="274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76" name="275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77" name="276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10</xdr:col>
      <xdr:colOff>751417</xdr:colOff>
      <xdr:row>22</xdr:row>
      <xdr:rowOff>63498</xdr:rowOff>
    </xdr:from>
    <xdr:to>
      <xdr:col>14</xdr:col>
      <xdr:colOff>80376</xdr:colOff>
      <xdr:row>23</xdr:row>
      <xdr:rowOff>171514</xdr:rowOff>
    </xdr:to>
    <xdr:grpSp>
      <xdr:nvGrpSpPr>
        <xdr:cNvPr id="281" name="280 Grupo"/>
        <xdr:cNvGrpSpPr/>
      </xdr:nvGrpSpPr>
      <xdr:grpSpPr>
        <a:xfrm>
          <a:off x="8084546" y="5684369"/>
          <a:ext cx="2484536" cy="287310"/>
          <a:chOff x="9577923" y="14710834"/>
          <a:chExt cx="2376959" cy="298516"/>
        </a:xfrm>
      </xdr:grpSpPr>
      <xdr:grpSp>
        <xdr:nvGrpSpPr>
          <xdr:cNvPr id="282" name="281 Grupo"/>
          <xdr:cNvGrpSpPr/>
        </xdr:nvGrpSpPr>
        <xdr:grpSpPr>
          <a:xfrm>
            <a:off x="9577923" y="14712950"/>
            <a:ext cx="2119737" cy="296400"/>
            <a:chOff x="10212946" y="3429000"/>
            <a:chExt cx="1868703" cy="296400"/>
          </a:xfrm>
        </xdr:grpSpPr>
        <xdr:grpSp>
          <xdr:nvGrpSpPr>
            <xdr:cNvPr id="284" name="283 Grupo"/>
            <xdr:cNvGrpSpPr/>
          </xdr:nvGrpSpPr>
          <xdr:grpSpPr>
            <a:xfrm>
              <a:off x="10664130" y="3429000"/>
              <a:ext cx="1417519" cy="296400"/>
              <a:chOff x="5101530" y="2914650"/>
              <a:chExt cx="1417519" cy="296400"/>
            </a:xfrm>
          </xdr:grpSpPr>
          <xdr:grpSp>
            <xdr:nvGrpSpPr>
              <xdr:cNvPr id="286" name="285 Grupo"/>
              <xdr:cNvGrpSpPr/>
            </xdr:nvGrpSpPr>
            <xdr:grpSpPr>
              <a:xfrm>
                <a:off x="5101530" y="2914650"/>
                <a:ext cx="798597" cy="296400"/>
                <a:chOff x="5101530" y="2914650"/>
                <a:chExt cx="798597" cy="296400"/>
              </a:xfrm>
            </xdr:grpSpPr>
            <xdr:sp macro="" textlink="">
              <xdr:nvSpPr>
                <xdr:cNvPr id="290" name="289 CuadroTexto">
                  <a:hlinkClick xmlns:r="http://schemas.openxmlformats.org/officeDocument/2006/relationships" r:id="rId15"/>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91" name="290 CuadroTexto">
                  <a:hlinkClick xmlns:r="http://schemas.openxmlformats.org/officeDocument/2006/relationships" r:id="rId16"/>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287" name="286 Grupo"/>
              <xdr:cNvGrpSpPr/>
            </xdr:nvGrpSpPr>
            <xdr:grpSpPr>
              <a:xfrm>
                <a:off x="5617830" y="2914650"/>
                <a:ext cx="901219" cy="296400"/>
                <a:chOff x="5008230" y="2914650"/>
                <a:chExt cx="901219" cy="296400"/>
              </a:xfrm>
            </xdr:grpSpPr>
            <xdr:sp macro="" textlink="">
              <xdr:nvSpPr>
                <xdr:cNvPr id="288" name="287 CuadroTexto">
                  <a:hlinkClick xmlns:r="http://schemas.openxmlformats.org/officeDocument/2006/relationships" r:id="rId17"/>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289" name="288 CuadroTexto">
                  <a:hlinkClick xmlns:r="http://schemas.openxmlformats.org/officeDocument/2006/relationships" r:id="rId18"/>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285" name="284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283" name="282 CuadroTexto">
            <a:hlinkClick xmlns:r="http://schemas.openxmlformats.org/officeDocument/2006/relationships" r:id="rId19"/>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8</xdr:col>
      <xdr:colOff>105842</xdr:colOff>
      <xdr:row>22</xdr:row>
      <xdr:rowOff>91015</xdr:rowOff>
    </xdr:from>
    <xdr:to>
      <xdr:col>10</xdr:col>
      <xdr:colOff>613842</xdr:colOff>
      <xdr:row>23</xdr:row>
      <xdr:rowOff>116515</xdr:rowOff>
    </xdr:to>
    <xdr:grpSp>
      <xdr:nvGrpSpPr>
        <xdr:cNvPr id="292" name="291 Grupo"/>
        <xdr:cNvGrpSpPr/>
      </xdr:nvGrpSpPr>
      <xdr:grpSpPr>
        <a:xfrm>
          <a:off x="5861183" y="5711886"/>
          <a:ext cx="2085788" cy="204794"/>
          <a:chOff x="10315575" y="3477683"/>
          <a:chExt cx="1791355" cy="216000"/>
        </a:xfrm>
      </xdr:grpSpPr>
      <xdr:sp macro="" textlink="">
        <xdr:nvSpPr>
          <xdr:cNvPr id="293" name="292 CuadroTexto">
            <a:hlinkClick xmlns:r="http://schemas.openxmlformats.org/officeDocument/2006/relationships" r:id="rId20"/>
          </xdr:cNvPr>
          <xdr:cNvSpPr txBox="1"/>
        </xdr:nvSpPr>
        <xdr:spPr>
          <a:xfrm>
            <a:off x="10860061" y="3503081"/>
            <a:ext cx="1246869" cy="137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Resultados  por  SubProceso</a:t>
            </a:r>
          </a:p>
        </xdr:txBody>
      </xdr:sp>
      <xdr:sp macro="" textlink="">
        <xdr:nvSpPr>
          <xdr:cNvPr id="294" name="293 CuadroTexto"/>
          <xdr:cNvSpPr txBox="1"/>
        </xdr:nvSpPr>
        <xdr:spPr>
          <a:xfrm>
            <a:off x="10315575" y="3477683"/>
            <a:ext cx="61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xdr:col>
      <xdr:colOff>38893</xdr:colOff>
      <xdr:row>7</xdr:row>
      <xdr:rowOff>31749</xdr:rowOff>
    </xdr:from>
    <xdr:to>
      <xdr:col>1</xdr:col>
      <xdr:colOff>747975</xdr:colOff>
      <xdr:row>9</xdr:row>
      <xdr:rowOff>52915</xdr:rowOff>
    </xdr:to>
    <xdr:sp macro="" textlink="">
      <xdr:nvSpPr>
        <xdr:cNvPr id="325" name="324 CuadroTexto"/>
        <xdr:cNvSpPr txBox="1"/>
      </xdr:nvSpPr>
      <xdr:spPr>
        <a:xfrm>
          <a:off x="38893" y="2889249"/>
          <a:ext cx="709082" cy="40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solidFill>
                <a:sysClr val="windowText" lastClr="000000"/>
              </a:solidFill>
              <a:latin typeface="Blue Highway D Type" panose="00000400000000000000" pitchFamily="2" charset="0"/>
            </a:rPr>
            <a:t>INDICADOr</a:t>
          </a:r>
        </a:p>
        <a:p>
          <a:pPr algn="ctr"/>
          <a:r>
            <a:rPr lang="es-CO" sz="1000">
              <a:solidFill>
                <a:sysClr val="windowText" lastClr="000000"/>
              </a:solidFill>
              <a:latin typeface="Blue Highway D Type" panose="00000400000000000000" pitchFamily="2" charset="0"/>
            </a:rPr>
            <a:t>promedio</a:t>
          </a:r>
        </a:p>
      </xdr:txBody>
    </xdr:sp>
    <xdr:clientData/>
  </xdr:twoCellAnchor>
  <xdr:twoCellAnchor>
    <xdr:from>
      <xdr:col>8</xdr:col>
      <xdr:colOff>10583</xdr:colOff>
      <xdr:row>4</xdr:row>
      <xdr:rowOff>21166</xdr:rowOff>
    </xdr:from>
    <xdr:to>
      <xdr:col>8</xdr:col>
      <xdr:colOff>740832</xdr:colOff>
      <xdr:row>6</xdr:row>
      <xdr:rowOff>42332</xdr:rowOff>
    </xdr:to>
    <xdr:sp macro="" textlink="">
      <xdr:nvSpPr>
        <xdr:cNvPr id="326" name="325 CuadroTexto"/>
        <xdr:cNvSpPr txBox="1"/>
      </xdr:nvSpPr>
      <xdr:spPr>
        <a:xfrm>
          <a:off x="5344583"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10583</xdr:colOff>
      <xdr:row>4</xdr:row>
      <xdr:rowOff>21166</xdr:rowOff>
    </xdr:from>
    <xdr:to>
      <xdr:col>11</xdr:col>
      <xdr:colOff>740832</xdr:colOff>
      <xdr:row>6</xdr:row>
      <xdr:rowOff>42332</xdr:rowOff>
    </xdr:to>
    <xdr:sp macro="" textlink="">
      <xdr:nvSpPr>
        <xdr:cNvPr id="327" name="326 CuadroTexto"/>
        <xdr:cNvSpPr txBox="1"/>
      </xdr:nvSpPr>
      <xdr:spPr>
        <a:xfrm>
          <a:off x="7630583"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0</xdr:colOff>
      <xdr:row>15</xdr:row>
      <xdr:rowOff>21166</xdr:rowOff>
    </xdr:from>
    <xdr:to>
      <xdr:col>11</xdr:col>
      <xdr:colOff>730249</xdr:colOff>
      <xdr:row>17</xdr:row>
      <xdr:rowOff>42332</xdr:rowOff>
    </xdr:to>
    <xdr:sp macro="" textlink="">
      <xdr:nvSpPr>
        <xdr:cNvPr id="328" name="327 CuadroTexto"/>
        <xdr:cNvSpPr txBox="1"/>
      </xdr:nvSpPr>
      <xdr:spPr>
        <a:xfrm>
          <a:off x="7620000" y="4444999"/>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8</xdr:col>
      <xdr:colOff>0</xdr:colOff>
      <xdr:row>15</xdr:row>
      <xdr:rowOff>21166</xdr:rowOff>
    </xdr:from>
    <xdr:to>
      <xdr:col>8</xdr:col>
      <xdr:colOff>730249</xdr:colOff>
      <xdr:row>17</xdr:row>
      <xdr:rowOff>42332</xdr:rowOff>
    </xdr:to>
    <xdr:sp macro="" textlink="">
      <xdr:nvSpPr>
        <xdr:cNvPr id="329" name="328 CuadroTexto"/>
        <xdr:cNvSpPr txBox="1"/>
      </xdr:nvSpPr>
      <xdr:spPr>
        <a:xfrm>
          <a:off x="5334000" y="4444999"/>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14</xdr:col>
      <xdr:colOff>0</xdr:colOff>
      <xdr:row>9</xdr:row>
      <xdr:rowOff>0</xdr:rowOff>
    </xdr:from>
    <xdr:to>
      <xdr:col>16</xdr:col>
      <xdr:colOff>1135833</xdr:colOff>
      <xdr:row>16</xdr:row>
      <xdr:rowOff>74087</xdr:rowOff>
    </xdr:to>
    <xdr:grpSp>
      <xdr:nvGrpSpPr>
        <xdr:cNvPr id="174" name="173 Grupo"/>
        <xdr:cNvGrpSpPr/>
      </xdr:nvGrpSpPr>
      <xdr:grpSpPr>
        <a:xfrm>
          <a:off x="10488706" y="3146612"/>
          <a:ext cx="3592162" cy="1418793"/>
          <a:chOff x="9905999" y="2190748"/>
          <a:chExt cx="3527666" cy="1449920"/>
        </a:xfrm>
      </xdr:grpSpPr>
      <xdr:grpSp>
        <xdr:nvGrpSpPr>
          <xdr:cNvPr id="175" name="174 Grupo"/>
          <xdr:cNvGrpSpPr/>
        </xdr:nvGrpSpPr>
        <xdr:grpSpPr>
          <a:xfrm>
            <a:off x="9948333" y="2190748"/>
            <a:ext cx="3474750" cy="412751"/>
            <a:chOff x="8286750" y="4519082"/>
            <a:chExt cx="3474750" cy="412751"/>
          </a:xfrm>
        </xdr:grpSpPr>
        <xdr:grpSp>
          <xdr:nvGrpSpPr>
            <xdr:cNvPr id="183" name="182 Grupo"/>
            <xdr:cNvGrpSpPr/>
          </xdr:nvGrpSpPr>
          <xdr:grpSpPr>
            <a:xfrm>
              <a:off x="8286750" y="4519082"/>
              <a:ext cx="3472629" cy="412751"/>
              <a:chOff x="8286750" y="4519082"/>
              <a:chExt cx="3472629" cy="412751"/>
            </a:xfrm>
          </xdr:grpSpPr>
          <xdr:sp macro="" textlink="">
            <xdr:nvSpPr>
              <xdr:cNvPr id="186" name="185 CuadroTexto"/>
              <xdr:cNvSpPr txBox="1"/>
            </xdr:nvSpPr>
            <xdr:spPr>
              <a:xfrm>
                <a:off x="8286750" y="4519083"/>
                <a:ext cx="613833"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PROMEDIO</a:t>
                </a:r>
              </a:p>
            </xdr:txBody>
          </xdr:sp>
          <xdr:sp macro="" textlink="">
            <xdr:nvSpPr>
              <xdr:cNvPr id="187" name="186 CuadroTexto"/>
              <xdr:cNvSpPr txBox="1"/>
            </xdr:nvSpPr>
            <xdr:spPr>
              <a:xfrm>
                <a:off x="8911146" y="4519082"/>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INDICADORES POR PROCESO</a:t>
                </a:r>
                <a:endParaRPr lang="es-CO" sz="1050">
                  <a:latin typeface="Blue Highway D Type" panose="00000400000000000000" pitchFamily="2" charset="0"/>
                </a:endParaRPr>
              </a:p>
            </xdr:txBody>
          </xdr:sp>
          <xdr:sp macro="" textlink="">
            <xdr:nvSpPr>
              <xdr:cNvPr id="188" name="187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PROCESOS</a:t>
                </a:r>
              </a:p>
            </xdr:txBody>
          </xdr:sp>
        </xdr:grpSp>
        <xdr:sp macro="" textlink="">
          <xdr:nvSpPr>
            <xdr:cNvPr id="184" name="183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85" name="184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176" name="175 Grupo"/>
          <xdr:cNvGrpSpPr/>
        </xdr:nvGrpSpPr>
        <xdr:grpSpPr>
          <a:xfrm>
            <a:off x="9905999" y="3058589"/>
            <a:ext cx="3527666" cy="582079"/>
            <a:chOff x="8233834" y="4349754"/>
            <a:chExt cx="3527666" cy="582079"/>
          </a:xfrm>
        </xdr:grpSpPr>
        <xdr:grpSp>
          <xdr:nvGrpSpPr>
            <xdr:cNvPr id="177" name="176 Grupo"/>
            <xdr:cNvGrpSpPr/>
          </xdr:nvGrpSpPr>
          <xdr:grpSpPr>
            <a:xfrm>
              <a:off x="8233834" y="4349754"/>
              <a:ext cx="3525545" cy="582079"/>
              <a:chOff x="8233834" y="4349754"/>
              <a:chExt cx="3525545" cy="582079"/>
            </a:xfrm>
          </xdr:grpSpPr>
          <xdr:sp macro="" textlink="">
            <xdr:nvSpPr>
              <xdr:cNvPr id="180" name="179 CuadroTexto"/>
              <xdr:cNvSpPr txBox="1"/>
            </xdr:nvSpPr>
            <xdr:spPr>
              <a:xfrm>
                <a:off x="8233834" y="4519083"/>
                <a:ext cx="72000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POR PROCESO</a:t>
                </a:r>
              </a:p>
            </xdr:txBody>
          </xdr:sp>
          <xdr:sp macro="" textlink="">
            <xdr:nvSpPr>
              <xdr:cNvPr id="181" name="180 CuadroTexto"/>
              <xdr:cNvSpPr txBox="1"/>
            </xdr:nvSpPr>
            <xdr:spPr>
              <a:xfrm>
                <a:off x="8911146" y="4349754"/>
                <a:ext cx="2844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LAS HOJAS DE VIDA DE INDICADORES</a:t>
                </a:r>
                <a:endParaRPr lang="es-CO" sz="1050">
                  <a:latin typeface="Blue Highway D Type" panose="00000400000000000000" pitchFamily="2" charset="0"/>
                </a:endParaRPr>
              </a:p>
            </xdr:txBody>
          </xdr:sp>
          <xdr:sp macro="" textlink="">
            <xdr:nvSpPr>
              <xdr:cNvPr id="182" name="181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HOJAS DE VIDA DE</a:t>
                </a:r>
                <a:r>
                  <a:rPr lang="es-CO" sz="1050" baseline="0">
                    <a:latin typeface="Blue Highway D Type" panose="00000400000000000000" pitchFamily="2" charset="0"/>
                  </a:rPr>
                  <a:t> INDICADORES</a:t>
                </a:r>
                <a:endParaRPr lang="es-CO" sz="1050">
                  <a:latin typeface="Blue Highway D Type" panose="00000400000000000000" pitchFamily="2" charset="0"/>
                </a:endParaRPr>
              </a:p>
            </xdr:txBody>
          </xdr:sp>
        </xdr:grpSp>
        <xdr:sp macro="" textlink="">
          <xdr:nvSpPr>
            <xdr:cNvPr id="178" name="177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179" name="178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17728</xdr:colOff>
      <xdr:row>13</xdr:row>
      <xdr:rowOff>127000</xdr:rowOff>
    </xdr:from>
    <xdr:to>
      <xdr:col>5</xdr:col>
      <xdr:colOff>749728</xdr:colOff>
      <xdr:row>17</xdr:row>
      <xdr:rowOff>178107</xdr:rowOff>
    </xdr:to>
    <xdr:grpSp>
      <xdr:nvGrpSpPr>
        <xdr:cNvPr id="123" name="122 Grupo"/>
        <xdr:cNvGrpSpPr/>
      </xdr:nvGrpSpPr>
      <xdr:grpSpPr>
        <a:xfrm>
          <a:off x="250810" y="4044576"/>
          <a:ext cx="3887577" cy="813107"/>
          <a:chOff x="4794250" y="6762750"/>
          <a:chExt cx="3798000" cy="823690"/>
        </a:xfrm>
      </xdr:grpSpPr>
      <xdr:sp macro="" textlink="">
        <xdr:nvSpPr>
          <xdr:cNvPr id="124" name="123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125" name="124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126" name="125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127" name="126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128" name="127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129" name="128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30" name="129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31" name="130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twoCellAnchor>
    <xdr:from>
      <xdr:col>8</xdr:col>
      <xdr:colOff>380999</xdr:colOff>
      <xdr:row>16</xdr:row>
      <xdr:rowOff>31750</xdr:rowOff>
    </xdr:from>
    <xdr:to>
      <xdr:col>10</xdr:col>
      <xdr:colOff>564090</xdr:colOff>
      <xdr:row>18</xdr:row>
      <xdr:rowOff>146049</xdr:rowOff>
    </xdr:to>
    <xdr:grpSp>
      <xdr:nvGrpSpPr>
        <xdr:cNvPr id="122" name="121 Grupo"/>
        <xdr:cNvGrpSpPr/>
      </xdr:nvGrpSpPr>
      <xdr:grpSpPr>
        <a:xfrm>
          <a:off x="6136340" y="4523068"/>
          <a:ext cx="1760879" cy="499781"/>
          <a:chOff x="10128250" y="4804833"/>
          <a:chExt cx="1707091" cy="505883"/>
        </a:xfrm>
      </xdr:grpSpPr>
      <xdr:sp macro="" textlink="">
        <xdr:nvSpPr>
          <xdr:cNvPr id="132"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33" name="132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34" name="133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35"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380999</xdr:colOff>
      <xdr:row>16</xdr:row>
      <xdr:rowOff>42333</xdr:rowOff>
    </xdr:from>
    <xdr:to>
      <xdr:col>13</xdr:col>
      <xdr:colOff>564090</xdr:colOff>
      <xdr:row>18</xdr:row>
      <xdr:rowOff>156632</xdr:rowOff>
    </xdr:to>
    <xdr:grpSp>
      <xdr:nvGrpSpPr>
        <xdr:cNvPr id="136" name="135 Grupo"/>
        <xdr:cNvGrpSpPr/>
      </xdr:nvGrpSpPr>
      <xdr:grpSpPr>
        <a:xfrm>
          <a:off x="8503023" y="4533651"/>
          <a:ext cx="1760879" cy="499781"/>
          <a:chOff x="10128250" y="4804833"/>
          <a:chExt cx="1707091" cy="505883"/>
        </a:xfrm>
      </xdr:grpSpPr>
      <xdr:sp macro="" textlink="">
        <xdr:nvSpPr>
          <xdr:cNvPr id="137"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38" name="137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39" name="138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40"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391582</xdr:colOff>
      <xdr:row>5</xdr:row>
      <xdr:rowOff>31750</xdr:rowOff>
    </xdr:from>
    <xdr:to>
      <xdr:col>10</xdr:col>
      <xdr:colOff>574673</xdr:colOff>
      <xdr:row>7</xdr:row>
      <xdr:rowOff>146050</xdr:rowOff>
    </xdr:to>
    <xdr:grpSp>
      <xdr:nvGrpSpPr>
        <xdr:cNvPr id="141" name="140 Grupo"/>
        <xdr:cNvGrpSpPr/>
      </xdr:nvGrpSpPr>
      <xdr:grpSpPr>
        <a:xfrm>
          <a:off x="6146923" y="2452221"/>
          <a:ext cx="1760879" cy="481853"/>
          <a:chOff x="10128250" y="4804833"/>
          <a:chExt cx="1707091" cy="505883"/>
        </a:xfrm>
      </xdr:grpSpPr>
      <xdr:sp macro="" textlink="">
        <xdr:nvSpPr>
          <xdr:cNvPr id="142"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43" name="142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44" name="143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45"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380999</xdr:colOff>
      <xdr:row>5</xdr:row>
      <xdr:rowOff>31750</xdr:rowOff>
    </xdr:from>
    <xdr:to>
      <xdr:col>13</xdr:col>
      <xdr:colOff>564090</xdr:colOff>
      <xdr:row>7</xdr:row>
      <xdr:rowOff>146050</xdr:rowOff>
    </xdr:to>
    <xdr:grpSp>
      <xdr:nvGrpSpPr>
        <xdr:cNvPr id="146" name="145 Grupo"/>
        <xdr:cNvGrpSpPr/>
      </xdr:nvGrpSpPr>
      <xdr:grpSpPr>
        <a:xfrm>
          <a:off x="8503023" y="2452221"/>
          <a:ext cx="1760879" cy="481853"/>
          <a:chOff x="10128250" y="4804833"/>
          <a:chExt cx="1707091" cy="505883"/>
        </a:xfrm>
      </xdr:grpSpPr>
      <xdr:sp macro="" textlink="">
        <xdr:nvSpPr>
          <xdr:cNvPr id="147"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148" name="147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149" name="148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150"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84632</xdr:colOff>
      <xdr:row>0</xdr:row>
      <xdr:rowOff>275168</xdr:rowOff>
    </xdr:from>
    <xdr:to>
      <xdr:col>2</xdr:col>
      <xdr:colOff>169299</xdr:colOff>
      <xdr:row>0</xdr:row>
      <xdr:rowOff>800705</xdr:rowOff>
    </xdr:to>
    <xdr:grpSp>
      <xdr:nvGrpSpPr>
        <xdr:cNvPr id="17" name="16 Grupo">
          <a:hlinkClick xmlns:r="http://schemas.openxmlformats.org/officeDocument/2006/relationships" r:id="rId1"/>
        </xdr:cNvPr>
        <xdr:cNvGrpSpPr/>
      </xdr:nvGrpSpPr>
      <xdr:grpSpPr>
        <a:xfrm>
          <a:off x="313232" y="275168"/>
          <a:ext cx="872067" cy="525537"/>
          <a:chOff x="11123083" y="50761"/>
          <a:chExt cx="846667" cy="525537"/>
        </a:xfrm>
      </xdr:grpSpPr>
      <xdr:sp macro="" textlink="">
        <xdr:nvSpPr>
          <xdr:cNvPr id="18" name="17 Flecha a la derecha con bandas">
            <a:hlinkClick xmlns:r="http://schemas.openxmlformats.org/officeDocument/2006/relationships" r:id="rId2"/>
          </xdr:cNvPr>
          <xdr:cNvSpPr/>
        </xdr:nvSpPr>
        <xdr:spPr>
          <a:xfrm rot="10800000">
            <a:off x="11123083" y="50761"/>
            <a:ext cx="809625" cy="525537"/>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noAutofit/>
          </a:bodyPr>
          <a:lstStyle/>
          <a:p>
            <a:pPr algn="l"/>
            <a:endParaRPr lang="es-CO" sz="1100"/>
          </a:p>
        </xdr:txBody>
      </xdr:sp>
      <xdr:sp macro="" textlink="">
        <xdr:nvSpPr>
          <xdr:cNvPr id="19" name="18 CuadroTexto">
            <a:hlinkClick xmlns:r="http://schemas.openxmlformats.org/officeDocument/2006/relationships" r:id="rId1"/>
          </xdr:cNvPr>
          <xdr:cNvSpPr txBox="1"/>
        </xdr:nvSpPr>
        <xdr:spPr>
          <a:xfrm>
            <a:off x="11218333" y="169333"/>
            <a:ext cx="751417"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bg1"/>
                </a:solidFill>
              </a:rPr>
              <a:t>Regresar</a:t>
            </a:r>
          </a:p>
        </xdr:txBody>
      </xdr:sp>
    </xdr:grpSp>
    <xdr:clientData/>
  </xdr:twoCellAnchor>
  <xdr:twoCellAnchor editAs="oneCell">
    <xdr:from>
      <xdr:col>14</xdr:col>
      <xdr:colOff>613814</xdr:colOff>
      <xdr:row>0</xdr:row>
      <xdr:rowOff>74081</xdr:rowOff>
    </xdr:from>
    <xdr:to>
      <xdr:col>16</xdr:col>
      <xdr:colOff>386167</xdr:colOff>
      <xdr:row>0</xdr:row>
      <xdr:rowOff>1111250</xdr:rowOff>
    </xdr:to>
    <xdr:pic>
      <xdr:nvPicPr>
        <xdr:cNvPr id="20" name="19 Imagen"/>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4035"/>
        <a:stretch/>
      </xdr:blipFill>
      <xdr:spPr>
        <a:xfrm>
          <a:off x="10519814" y="74081"/>
          <a:ext cx="2153603" cy="1037169"/>
        </a:xfrm>
        <a:prstGeom prst="rect">
          <a:avLst/>
        </a:prstGeom>
      </xdr:spPr>
    </xdr:pic>
    <xdr:clientData/>
  </xdr:twoCellAnchor>
  <xdr:twoCellAnchor>
    <xdr:from>
      <xdr:col>3</xdr:col>
      <xdr:colOff>21118</xdr:colOff>
      <xdr:row>0</xdr:row>
      <xdr:rowOff>275158</xdr:rowOff>
    </xdr:from>
    <xdr:to>
      <xdr:col>14</xdr:col>
      <xdr:colOff>2068</xdr:colOff>
      <xdr:row>0</xdr:row>
      <xdr:rowOff>903808</xdr:rowOff>
    </xdr:to>
    <xdr:sp macro="" textlink="">
      <xdr:nvSpPr>
        <xdr:cNvPr id="21" name="20 Rectángulo redondeado"/>
        <xdr:cNvSpPr/>
      </xdr:nvSpPr>
      <xdr:spPr>
        <a:xfrm>
          <a:off x="1545118" y="275158"/>
          <a:ext cx="8362950" cy="628650"/>
        </a:xfrm>
        <a:prstGeom prst="roundRect">
          <a:avLst/>
        </a:prstGeom>
        <a:solidFill>
          <a:schemeClr val="bg1"/>
        </a:solidFill>
        <a:ln w="3175">
          <a:solidFill>
            <a:srgbClr val="F58223"/>
          </a:solidFill>
        </a:ln>
        <a:effectLst>
          <a:glow rad="76200">
            <a:schemeClr val="bg1">
              <a:lumMod val="65000"/>
              <a:alpha val="9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600" b="1">
              <a:solidFill>
                <a:sysClr val="windowText" lastClr="000000"/>
              </a:solidFill>
              <a:latin typeface="Britannic Bold" panose="020B0903060703020204" pitchFamily="34" charset="0"/>
            </a:rPr>
            <a:t>S</a:t>
          </a:r>
          <a:r>
            <a:rPr lang="es-CO" sz="2600" b="1">
              <a:solidFill>
                <a:sysClr val="windowText" lastClr="000000"/>
              </a:solidFill>
              <a:latin typeface="Britannic Bold" panose="020B0903060703020204" pitchFamily="34" charset="0"/>
            </a:rPr>
            <a:t>ISTEMA </a:t>
          </a:r>
          <a:r>
            <a:rPr lang="es-CO" sz="3600" b="1">
              <a:solidFill>
                <a:sysClr val="windowText" lastClr="000000"/>
              </a:solidFill>
              <a:latin typeface="Britannic Bold" panose="020B0903060703020204" pitchFamily="34" charset="0"/>
            </a:rPr>
            <a:t>I</a:t>
          </a:r>
          <a:r>
            <a:rPr lang="es-CO" sz="2600" b="1">
              <a:solidFill>
                <a:sysClr val="windowText" lastClr="000000"/>
              </a:solidFill>
              <a:latin typeface="Britannic Bold" panose="020B0903060703020204" pitchFamily="34" charset="0"/>
            </a:rPr>
            <a:t>NTEGRADO DE </a:t>
          </a:r>
          <a:r>
            <a:rPr lang="es-CO" sz="3600" b="1">
              <a:solidFill>
                <a:sysClr val="windowText" lastClr="000000"/>
              </a:solidFill>
              <a:latin typeface="Britannic Bold" panose="020B0903060703020204" pitchFamily="34" charset="0"/>
            </a:rPr>
            <a:t>G</a:t>
          </a:r>
          <a:r>
            <a:rPr lang="es-CO" sz="2600" b="1">
              <a:solidFill>
                <a:sysClr val="windowText" lastClr="000000"/>
              </a:solidFill>
              <a:latin typeface="Britannic Bold" panose="020B0903060703020204" pitchFamily="34" charset="0"/>
            </a:rPr>
            <a:t>ESTIÓN - </a:t>
          </a:r>
          <a:r>
            <a:rPr lang="es-CO" sz="3600" b="1">
              <a:solidFill>
                <a:sysClr val="windowText" lastClr="000000"/>
              </a:solidFill>
              <a:latin typeface="Britannic Bold" panose="020B0903060703020204" pitchFamily="34" charset="0"/>
            </a:rPr>
            <a:t>SIG</a:t>
          </a:r>
        </a:p>
      </xdr:txBody>
    </xdr:sp>
    <xdr:clientData/>
  </xdr:twoCellAnchor>
  <xdr:twoCellAnchor>
    <xdr:from>
      <xdr:col>8</xdr:col>
      <xdr:colOff>0</xdr:colOff>
      <xdr:row>5</xdr:row>
      <xdr:rowOff>0</xdr:rowOff>
    </xdr:from>
    <xdr:to>
      <xdr:col>10</xdr:col>
      <xdr:colOff>733425</xdr:colOff>
      <xdr:row>10</xdr:row>
      <xdr:rowOff>9524</xdr:rowOff>
    </xdr:to>
    <xdr:graphicFrame macro="">
      <xdr:nvGraphicFramePr>
        <xdr:cNvPr id="114" name="1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xdr:row>
      <xdr:rowOff>0</xdr:rowOff>
    </xdr:from>
    <xdr:to>
      <xdr:col>13</xdr:col>
      <xdr:colOff>733425</xdr:colOff>
      <xdr:row>10</xdr:row>
      <xdr:rowOff>9524</xdr:rowOff>
    </xdr:to>
    <xdr:graphicFrame macro="">
      <xdr:nvGraphicFramePr>
        <xdr:cNvPr id="120" name="11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10</xdr:col>
      <xdr:colOff>733425</xdr:colOff>
      <xdr:row>21</xdr:row>
      <xdr:rowOff>9524</xdr:rowOff>
    </xdr:to>
    <xdr:graphicFrame macro="">
      <xdr:nvGraphicFramePr>
        <xdr:cNvPr id="126" name="1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16</xdr:row>
      <xdr:rowOff>0</xdr:rowOff>
    </xdr:from>
    <xdr:to>
      <xdr:col>13</xdr:col>
      <xdr:colOff>733425</xdr:colOff>
      <xdr:row>21</xdr:row>
      <xdr:rowOff>9524</xdr:rowOff>
    </xdr:to>
    <xdr:graphicFrame macro="">
      <xdr:nvGraphicFramePr>
        <xdr:cNvPr id="132" name="13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xdr:colOff>
      <xdr:row>7</xdr:row>
      <xdr:rowOff>0</xdr:rowOff>
    </xdr:from>
    <xdr:to>
      <xdr:col>5</xdr:col>
      <xdr:colOff>751050</xdr:colOff>
      <xdr:row>18</xdr:row>
      <xdr:rowOff>0</xdr:rowOff>
    </xdr:to>
    <xdr:grpSp>
      <xdr:nvGrpSpPr>
        <xdr:cNvPr id="137" name="136 Grupo"/>
        <xdr:cNvGrpSpPr/>
      </xdr:nvGrpSpPr>
      <xdr:grpSpPr>
        <a:xfrm>
          <a:off x="247650" y="2844800"/>
          <a:ext cx="3881600" cy="2142067"/>
          <a:chOff x="19049" y="1157286"/>
          <a:chExt cx="3810001" cy="2128839"/>
        </a:xfrm>
      </xdr:grpSpPr>
      <xdr:graphicFrame macro="">
        <xdr:nvGraphicFramePr>
          <xdr:cNvPr id="138" name="137 Gráfico"/>
          <xdr:cNvGraphicFramePr/>
        </xdr:nvGraphicFramePr>
        <xdr:xfrm>
          <a:off x="19050" y="1157286"/>
          <a:ext cx="3810000" cy="2128839"/>
        </xdr:xfrm>
        <a:graphic>
          <a:graphicData uri="http://schemas.openxmlformats.org/drawingml/2006/chart">
            <c:chart xmlns:c="http://schemas.openxmlformats.org/drawingml/2006/chart" xmlns:r="http://schemas.openxmlformats.org/officeDocument/2006/relationships" r:id="rId8"/>
          </a:graphicData>
        </a:graphic>
      </xdr:graphicFrame>
      <xdr:grpSp>
        <xdr:nvGrpSpPr>
          <xdr:cNvPr id="139" name="138 Grupo"/>
          <xdr:cNvGrpSpPr/>
        </xdr:nvGrpSpPr>
        <xdr:grpSpPr>
          <a:xfrm>
            <a:off x="19049" y="2457450"/>
            <a:ext cx="3798000" cy="820657"/>
            <a:chOff x="19049" y="2466975"/>
            <a:chExt cx="3798000" cy="820657"/>
          </a:xfrm>
        </xdr:grpSpPr>
        <xdr:sp macro="" textlink="">
          <xdr:nvSpPr>
            <xdr:cNvPr id="140" name="139 CuadroTexto"/>
            <xdr:cNvSpPr txBox="1"/>
          </xdr:nvSpPr>
          <xdr:spPr>
            <a:xfrm>
              <a:off x="19049" y="2466975"/>
              <a:ext cx="3798000" cy="8206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grpSp>
          <xdr:nvGrpSpPr>
            <xdr:cNvPr id="141" name="140 Grupo"/>
            <xdr:cNvGrpSpPr/>
          </xdr:nvGrpSpPr>
          <xdr:grpSpPr>
            <a:xfrm>
              <a:off x="438150" y="2476499"/>
              <a:ext cx="2886075" cy="756001"/>
              <a:chOff x="2695575" y="4410074"/>
              <a:chExt cx="2886075" cy="756001"/>
            </a:xfrm>
          </xdr:grpSpPr>
          <xdr:sp macro="" textlink="">
            <xdr:nvSpPr>
              <xdr:cNvPr id="142" name="141 CuadroTexto"/>
              <xdr:cNvSpPr txBox="1"/>
            </xdr:nvSpPr>
            <xdr:spPr>
              <a:xfrm>
                <a:off x="2695575" y="4410074"/>
                <a:ext cx="1133475" cy="75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grpSp>
            <xdr:nvGrpSpPr>
              <xdr:cNvPr id="143" name="142 Grupo"/>
              <xdr:cNvGrpSpPr/>
            </xdr:nvGrpSpPr>
            <xdr:grpSpPr>
              <a:xfrm>
                <a:off x="3819525" y="4410075"/>
                <a:ext cx="1762125" cy="756000"/>
                <a:chOff x="5191125" y="4410075"/>
                <a:chExt cx="1762125" cy="756000"/>
              </a:xfrm>
            </xdr:grpSpPr>
            <xdr:grpSp>
              <xdr:nvGrpSpPr>
                <xdr:cNvPr id="144" name="143 Grupo"/>
                <xdr:cNvGrpSpPr/>
              </xdr:nvGrpSpPr>
              <xdr:grpSpPr>
                <a:xfrm>
                  <a:off x="6115051" y="4410075"/>
                  <a:ext cx="838199" cy="756000"/>
                  <a:chOff x="2286000" y="4343400"/>
                  <a:chExt cx="1571625" cy="747300"/>
                </a:xfrm>
              </xdr:grpSpPr>
              <xdr:sp macro="" textlink="">
                <xdr:nvSpPr>
                  <xdr:cNvPr id="149" name="148 CuadroTexto"/>
                  <xdr:cNvSpPr txBox="1"/>
                </xdr:nvSpPr>
                <xdr:spPr>
                  <a:xfrm>
                    <a:off x="2286000" y="43434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0%  </a:t>
                    </a:r>
                    <a:r>
                      <a:rPr lang="es-CO" sz="900">
                        <a:solidFill>
                          <a:sysClr val="windowText" lastClr="000000"/>
                        </a:solidFill>
                        <a:latin typeface="Blue Highway D Type" panose="00000400000000000000" pitchFamily="2" charset="0"/>
                      </a:rPr>
                      <a:t>a </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74,9%</a:t>
                    </a:r>
                    <a:endParaRPr lang="es-CO" sz="900">
                      <a:solidFill>
                        <a:sysClr val="windowText" lastClr="000000"/>
                      </a:solidFill>
                      <a:latin typeface="Blue Highway D Type" panose="00000400000000000000" pitchFamily="2" charset="0"/>
                    </a:endParaRPr>
                  </a:p>
                </xdr:txBody>
              </xdr:sp>
              <xdr:sp macro="" textlink="">
                <xdr:nvSpPr>
                  <xdr:cNvPr id="150" name="149 CuadroTexto"/>
                  <xdr:cNvSpPr txBox="1"/>
                </xdr:nvSpPr>
                <xdr:spPr>
                  <a:xfrm>
                    <a:off x="2286000" y="459105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solidFill>
                          <a:sysClr val="windowText" lastClr="000000"/>
                        </a:solidFill>
                        <a:latin typeface="Blue Highway D Type" panose="00000400000000000000" pitchFamily="2" charset="0"/>
                      </a:rPr>
                      <a:t>75%  </a:t>
                    </a:r>
                    <a:r>
                      <a:rPr lang="es-CO" sz="900">
                        <a:solidFill>
                          <a:sysClr val="windowText" lastClr="000000"/>
                        </a:solidFill>
                        <a:latin typeface="Blue Highway D Type" panose="00000400000000000000" pitchFamily="2" charset="0"/>
                      </a:rPr>
                      <a:t>a</a:t>
                    </a:r>
                    <a:r>
                      <a:rPr lang="es-CO" sz="900" baseline="0">
                        <a:solidFill>
                          <a:sysClr val="windowText" lastClr="000000"/>
                        </a:solidFill>
                        <a:latin typeface="Blue Highway D Type" panose="00000400000000000000" pitchFamily="2" charset="0"/>
                      </a:rPr>
                      <a:t>  </a:t>
                    </a:r>
                    <a:r>
                      <a:rPr lang="es-CO" sz="1200" baseline="0">
                        <a:solidFill>
                          <a:sysClr val="windowText" lastClr="000000"/>
                        </a:solidFill>
                        <a:latin typeface="Blue Highway D Type" panose="00000400000000000000" pitchFamily="2" charset="0"/>
                      </a:rPr>
                      <a:t>89,9%</a:t>
                    </a:r>
                    <a:endParaRPr lang="es-CO" sz="900">
                      <a:solidFill>
                        <a:sysClr val="windowText" lastClr="000000"/>
                      </a:solidFill>
                      <a:latin typeface="Blue Highway D Type" panose="00000400000000000000" pitchFamily="2" charset="0"/>
                    </a:endParaRPr>
                  </a:p>
                </xdr:txBody>
              </xdr:sp>
              <xdr:sp macro="" textlink="">
                <xdr:nvSpPr>
                  <xdr:cNvPr id="151" name="150 CuadroTexto"/>
                  <xdr:cNvSpPr txBox="1"/>
                </xdr:nvSpPr>
                <xdr:spPr>
                  <a:xfrm>
                    <a:off x="2286000" y="4838700"/>
                    <a:ext cx="15716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a:t>
                    </a:r>
                    <a:r>
                      <a:rPr lang="es-CO" sz="1100">
                        <a:latin typeface="Blue Highway D Type" panose="00000400000000000000" pitchFamily="2" charset="0"/>
                      </a:rPr>
                      <a:t>0%  </a:t>
                    </a:r>
                    <a:r>
                      <a:rPr lang="es-CO" sz="900">
                        <a:latin typeface="Blue Highway D Type" panose="00000400000000000000" pitchFamily="2" charset="0"/>
                      </a:rPr>
                      <a:t>a</a:t>
                    </a:r>
                    <a:r>
                      <a:rPr lang="es-CO" sz="900" baseline="0">
                        <a:latin typeface="Blue Highway D Type" panose="00000400000000000000" pitchFamily="2" charset="0"/>
                      </a:rPr>
                      <a:t>  </a:t>
                    </a:r>
                    <a:r>
                      <a:rPr lang="es-CO" sz="1200" baseline="0">
                        <a:latin typeface="Blue Highway D Type" panose="00000400000000000000" pitchFamily="2" charset="0"/>
                      </a:rPr>
                      <a:t>100%</a:t>
                    </a:r>
                    <a:endParaRPr lang="es-CO" sz="900">
                      <a:latin typeface="Blue Highway D Type" panose="00000400000000000000" pitchFamily="2" charset="0"/>
                    </a:endParaRPr>
                  </a:p>
                </xdr:txBody>
              </xdr:sp>
            </xdr:grpSp>
            <xdr:grpSp>
              <xdr:nvGrpSpPr>
                <xdr:cNvPr id="145" name="144 Grupo"/>
                <xdr:cNvGrpSpPr/>
              </xdr:nvGrpSpPr>
              <xdr:grpSpPr>
                <a:xfrm>
                  <a:off x="5191125" y="4524374"/>
                  <a:ext cx="729525" cy="554016"/>
                  <a:chOff x="5210175" y="4533899"/>
                  <a:chExt cx="729525" cy="554016"/>
                </a:xfrm>
              </xdr:grpSpPr>
              <xdr:sp macro="" textlink="">
                <xdr:nvSpPr>
                  <xdr:cNvPr id="146" name="145 CuadroTexto"/>
                  <xdr:cNvSpPr txBox="1"/>
                </xdr:nvSpPr>
                <xdr:spPr>
                  <a:xfrm>
                    <a:off x="5219700" y="4533899"/>
                    <a:ext cx="720000" cy="72000"/>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7" name="146 CuadroTexto"/>
                  <xdr:cNvSpPr txBox="1"/>
                </xdr:nvSpPr>
                <xdr:spPr>
                  <a:xfrm>
                    <a:off x="5210175" y="4774907"/>
                    <a:ext cx="720000" cy="72000"/>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148" name="147 CuadroTexto"/>
                  <xdr:cNvSpPr txBox="1"/>
                </xdr:nvSpPr>
                <xdr:spPr>
                  <a:xfrm>
                    <a:off x="5219700" y="5015915"/>
                    <a:ext cx="720000" cy="72000"/>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grpSp>
        </xdr:grpSp>
      </xdr:grpSp>
    </xdr:grpSp>
    <xdr:clientData/>
  </xdr:twoCellAnchor>
  <xdr:twoCellAnchor>
    <xdr:from>
      <xdr:col>8</xdr:col>
      <xdr:colOff>0</xdr:colOff>
      <xdr:row>27</xdr:row>
      <xdr:rowOff>0</xdr:rowOff>
    </xdr:from>
    <xdr:to>
      <xdr:col>10</xdr:col>
      <xdr:colOff>733425</xdr:colOff>
      <xdr:row>32</xdr:row>
      <xdr:rowOff>9524</xdr:rowOff>
    </xdr:to>
    <xdr:graphicFrame macro="">
      <xdr:nvGraphicFramePr>
        <xdr:cNvPr id="153" name="15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27</xdr:row>
      <xdr:rowOff>0</xdr:rowOff>
    </xdr:from>
    <xdr:to>
      <xdr:col>13</xdr:col>
      <xdr:colOff>733425</xdr:colOff>
      <xdr:row>32</xdr:row>
      <xdr:rowOff>9524</xdr:rowOff>
    </xdr:to>
    <xdr:graphicFrame macro="">
      <xdr:nvGraphicFramePr>
        <xdr:cNvPr id="159" name="15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27</xdr:row>
      <xdr:rowOff>0</xdr:rowOff>
    </xdr:from>
    <xdr:to>
      <xdr:col>7</xdr:col>
      <xdr:colOff>733425</xdr:colOff>
      <xdr:row>32</xdr:row>
      <xdr:rowOff>9524</xdr:rowOff>
    </xdr:to>
    <xdr:graphicFrame macro="">
      <xdr:nvGraphicFramePr>
        <xdr:cNvPr id="165" name="16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95250</xdr:colOff>
      <xdr:row>22</xdr:row>
      <xdr:rowOff>76200</xdr:rowOff>
    </xdr:from>
    <xdr:to>
      <xdr:col>10</xdr:col>
      <xdr:colOff>659250</xdr:colOff>
      <xdr:row>23</xdr:row>
      <xdr:rowOff>182100</xdr:rowOff>
    </xdr:to>
    <xdr:grpSp>
      <xdr:nvGrpSpPr>
        <xdr:cNvPr id="170" name="169 Grupo"/>
        <xdr:cNvGrpSpPr/>
      </xdr:nvGrpSpPr>
      <xdr:grpSpPr>
        <a:xfrm>
          <a:off x="5835650" y="5825067"/>
          <a:ext cx="2138800" cy="292166"/>
          <a:chOff x="10315575" y="3429000"/>
          <a:chExt cx="1840725" cy="296400"/>
        </a:xfrm>
      </xdr:grpSpPr>
      <xdr:grpSp>
        <xdr:nvGrpSpPr>
          <xdr:cNvPr id="171" name="170 Grupo"/>
          <xdr:cNvGrpSpPr/>
        </xdr:nvGrpSpPr>
        <xdr:grpSpPr>
          <a:xfrm>
            <a:off x="10934700" y="3429000"/>
            <a:ext cx="1221600" cy="296400"/>
            <a:chOff x="5372100" y="2914650"/>
            <a:chExt cx="1221600" cy="296400"/>
          </a:xfrm>
        </xdr:grpSpPr>
        <xdr:grpSp>
          <xdr:nvGrpSpPr>
            <xdr:cNvPr id="173" name="172 Grupo"/>
            <xdr:cNvGrpSpPr/>
          </xdr:nvGrpSpPr>
          <xdr:grpSpPr>
            <a:xfrm>
              <a:off x="5372100" y="2914650"/>
              <a:ext cx="910554" cy="296400"/>
              <a:chOff x="5372100" y="2914650"/>
              <a:chExt cx="910554" cy="296400"/>
            </a:xfrm>
          </xdr:grpSpPr>
          <xdr:sp macro="" textlink="">
            <xdr:nvSpPr>
              <xdr:cNvPr id="175" name="174 CuadroTexto">
                <a:hlinkClick xmlns:r="http://schemas.openxmlformats.org/officeDocument/2006/relationships" r:id="rId12"/>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76" name="175 CuadroTexto">
                <a:hlinkClick xmlns:r="http://schemas.openxmlformats.org/officeDocument/2006/relationships" r:id="rId13"/>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174" name="173 CuadroTexto">
              <a:hlinkClick xmlns:r="http://schemas.openxmlformats.org/officeDocument/2006/relationships" r:id="rId14"/>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172" name="171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751486</xdr:colOff>
      <xdr:row>33</xdr:row>
      <xdr:rowOff>74084</xdr:rowOff>
    </xdr:from>
    <xdr:to>
      <xdr:col>14</xdr:col>
      <xdr:colOff>69799</xdr:colOff>
      <xdr:row>35</xdr:row>
      <xdr:rowOff>67</xdr:rowOff>
    </xdr:to>
    <xdr:grpSp>
      <xdr:nvGrpSpPr>
        <xdr:cNvPr id="177" name="176 Grupo"/>
        <xdr:cNvGrpSpPr/>
      </xdr:nvGrpSpPr>
      <xdr:grpSpPr>
        <a:xfrm>
          <a:off x="8066686" y="7897284"/>
          <a:ext cx="2467913" cy="306983"/>
          <a:chOff x="9588569" y="14710834"/>
          <a:chExt cx="2366313" cy="306983"/>
        </a:xfrm>
      </xdr:grpSpPr>
      <xdr:grpSp>
        <xdr:nvGrpSpPr>
          <xdr:cNvPr id="178" name="177 Grupo"/>
          <xdr:cNvGrpSpPr/>
        </xdr:nvGrpSpPr>
        <xdr:grpSpPr>
          <a:xfrm>
            <a:off x="9588569" y="14712950"/>
            <a:ext cx="1781092" cy="296400"/>
            <a:chOff x="10222276" y="3429000"/>
            <a:chExt cx="1570154" cy="296400"/>
          </a:xfrm>
        </xdr:grpSpPr>
        <xdr:grpSp>
          <xdr:nvGrpSpPr>
            <xdr:cNvPr id="182" name="181 Grupo"/>
            <xdr:cNvGrpSpPr/>
          </xdr:nvGrpSpPr>
          <xdr:grpSpPr>
            <a:xfrm>
              <a:off x="10664130" y="3429000"/>
              <a:ext cx="1128300" cy="296400"/>
              <a:chOff x="5101530" y="2914650"/>
              <a:chExt cx="1128300" cy="296400"/>
            </a:xfrm>
          </xdr:grpSpPr>
          <xdr:grpSp>
            <xdr:nvGrpSpPr>
              <xdr:cNvPr id="184" name="183 Grupo"/>
              <xdr:cNvGrpSpPr/>
            </xdr:nvGrpSpPr>
            <xdr:grpSpPr>
              <a:xfrm>
                <a:off x="5101530" y="2914650"/>
                <a:ext cx="612000" cy="296400"/>
                <a:chOff x="5101530" y="2914650"/>
                <a:chExt cx="612000" cy="296400"/>
              </a:xfrm>
            </xdr:grpSpPr>
            <xdr:sp macro="" textlink="">
              <xdr:nvSpPr>
                <xdr:cNvPr id="188" name="187 CuadroTexto"/>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189" name="188 CuadroTexto"/>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grpSp>
            <xdr:nvGrpSpPr>
              <xdr:cNvPr id="185" name="184 Grupo"/>
              <xdr:cNvGrpSpPr/>
            </xdr:nvGrpSpPr>
            <xdr:grpSpPr>
              <a:xfrm>
                <a:off x="5617830" y="2914650"/>
                <a:ext cx="612000" cy="296400"/>
                <a:chOff x="5008230" y="2914650"/>
                <a:chExt cx="612000" cy="296400"/>
              </a:xfrm>
            </xdr:grpSpPr>
            <xdr:sp macro="" textlink="">
              <xdr:nvSpPr>
                <xdr:cNvPr id="186" name="185 CuadroTexto"/>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187" name="186 CuadroTexto"/>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sp macro="" textlink="">
          <xdr:nvSpPr>
            <xdr:cNvPr id="183" name="182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179" name="178 Grupo"/>
          <xdr:cNvGrpSpPr/>
        </xdr:nvGrpSpPr>
        <xdr:grpSpPr>
          <a:xfrm>
            <a:off x="11260669" y="14710834"/>
            <a:ext cx="694213" cy="306983"/>
            <a:chOff x="0" y="1143000"/>
            <a:chExt cx="694213" cy="306983"/>
          </a:xfrm>
        </xdr:grpSpPr>
        <xdr:sp macro="" textlink="">
          <xdr:nvSpPr>
            <xdr:cNvPr id="180" name="179 CuadroTexto"/>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sp macro="" textlink="">
          <xdr:nvSpPr>
            <xdr:cNvPr id="181" name="180 CuadroTexto"/>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6</a:t>
              </a:r>
              <a:endParaRPr lang="es-CO" sz="900" u="sng"/>
            </a:p>
          </xdr:txBody>
        </xdr:sp>
      </xdr:grpSp>
    </xdr:grpSp>
    <xdr:clientData/>
  </xdr:twoCellAnchor>
  <xdr:twoCellAnchor>
    <xdr:from>
      <xdr:col>8</xdr:col>
      <xdr:colOff>0</xdr:colOff>
      <xdr:row>33</xdr:row>
      <xdr:rowOff>74081</xdr:rowOff>
    </xdr:from>
    <xdr:to>
      <xdr:col>11</xdr:col>
      <xdr:colOff>80313</xdr:colOff>
      <xdr:row>35</xdr:row>
      <xdr:rowOff>64</xdr:rowOff>
    </xdr:to>
    <xdr:grpSp>
      <xdr:nvGrpSpPr>
        <xdr:cNvPr id="190" name="189 Grupo"/>
        <xdr:cNvGrpSpPr/>
      </xdr:nvGrpSpPr>
      <xdr:grpSpPr>
        <a:xfrm>
          <a:off x="5740400" y="7897281"/>
          <a:ext cx="2442513" cy="306983"/>
          <a:chOff x="9588569" y="14710834"/>
          <a:chExt cx="2366313" cy="306983"/>
        </a:xfrm>
      </xdr:grpSpPr>
      <xdr:grpSp>
        <xdr:nvGrpSpPr>
          <xdr:cNvPr id="191" name="190 Grupo"/>
          <xdr:cNvGrpSpPr/>
        </xdr:nvGrpSpPr>
        <xdr:grpSpPr>
          <a:xfrm>
            <a:off x="9588569" y="14712950"/>
            <a:ext cx="1781092" cy="296400"/>
            <a:chOff x="10222276" y="3429000"/>
            <a:chExt cx="1570154" cy="296400"/>
          </a:xfrm>
        </xdr:grpSpPr>
        <xdr:grpSp>
          <xdr:nvGrpSpPr>
            <xdr:cNvPr id="195" name="194 Grupo"/>
            <xdr:cNvGrpSpPr/>
          </xdr:nvGrpSpPr>
          <xdr:grpSpPr>
            <a:xfrm>
              <a:off x="10664130" y="3429000"/>
              <a:ext cx="1128300" cy="296400"/>
              <a:chOff x="5101530" y="2914650"/>
              <a:chExt cx="1128300" cy="296400"/>
            </a:xfrm>
          </xdr:grpSpPr>
          <xdr:grpSp>
            <xdr:nvGrpSpPr>
              <xdr:cNvPr id="197" name="196 Grupo"/>
              <xdr:cNvGrpSpPr/>
            </xdr:nvGrpSpPr>
            <xdr:grpSpPr>
              <a:xfrm>
                <a:off x="5101530" y="2914650"/>
                <a:ext cx="612000" cy="296400"/>
                <a:chOff x="5101530" y="2914650"/>
                <a:chExt cx="612000" cy="296400"/>
              </a:xfrm>
            </xdr:grpSpPr>
            <xdr:sp macro="" textlink="">
              <xdr:nvSpPr>
                <xdr:cNvPr id="201" name="200 CuadroTexto"/>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02" name="201 CuadroTexto"/>
                <xdr:cNvSpPr txBox="1"/>
              </xdr:nvSpPr>
              <xdr:spPr>
                <a:xfrm>
                  <a:off x="51015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198" name="197 Grupo"/>
              <xdr:cNvGrpSpPr/>
            </xdr:nvGrpSpPr>
            <xdr:grpSpPr>
              <a:xfrm>
                <a:off x="5617830" y="2914650"/>
                <a:ext cx="612000" cy="296400"/>
                <a:chOff x="5008230" y="2914650"/>
                <a:chExt cx="612000" cy="296400"/>
              </a:xfrm>
            </xdr:grpSpPr>
            <xdr:sp macro="" textlink="">
              <xdr:nvSpPr>
                <xdr:cNvPr id="199" name="198 CuadroTexto"/>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200" name="199 CuadroTexto"/>
                <xdr:cNvSpPr txBox="1"/>
              </xdr:nvSpPr>
              <xdr:spPr>
                <a:xfrm>
                  <a:off x="5008230"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196" name="195 CuadroTexto"/>
            <xdr:cNvSpPr txBox="1"/>
          </xdr:nvSpPr>
          <xdr:spPr>
            <a:xfrm>
              <a:off x="1022227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grpSp>
        <xdr:nvGrpSpPr>
          <xdr:cNvPr id="192" name="191 Grupo"/>
          <xdr:cNvGrpSpPr/>
        </xdr:nvGrpSpPr>
        <xdr:grpSpPr>
          <a:xfrm>
            <a:off x="11260669" y="14710834"/>
            <a:ext cx="694213" cy="306983"/>
            <a:chOff x="0" y="1143000"/>
            <a:chExt cx="694213" cy="306983"/>
          </a:xfrm>
        </xdr:grpSpPr>
        <xdr:sp macro="" textlink="">
          <xdr:nvSpPr>
            <xdr:cNvPr id="193" name="192 CuadroTexto"/>
            <xdr:cNvSpPr txBox="1"/>
          </xdr:nvSpPr>
          <xdr:spPr>
            <a:xfrm>
              <a:off x="0" y="1143000"/>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sp macro="" textlink="">
          <xdr:nvSpPr>
            <xdr:cNvPr id="194" name="193 CuadroTexto"/>
            <xdr:cNvSpPr txBox="1"/>
          </xdr:nvSpPr>
          <xdr:spPr>
            <a:xfrm>
              <a:off x="0" y="1305983"/>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none"/>
                <a:t>Indicador</a:t>
              </a:r>
              <a:r>
                <a:rPr lang="es-CO" sz="900" u="none" baseline="0"/>
                <a:t> 6</a:t>
              </a:r>
              <a:endParaRPr lang="es-CO" sz="900" u="none"/>
            </a:p>
          </xdr:txBody>
        </xdr:sp>
      </xdr:grpSp>
    </xdr:grpSp>
    <xdr:clientData/>
  </xdr:twoCellAnchor>
  <xdr:twoCellAnchor>
    <xdr:from>
      <xdr:col>11</xdr:col>
      <xdr:colOff>105830</xdr:colOff>
      <xdr:row>22</xdr:row>
      <xdr:rowOff>74081</xdr:rowOff>
    </xdr:from>
    <xdr:to>
      <xdr:col>13</xdr:col>
      <xdr:colOff>669830</xdr:colOff>
      <xdr:row>23</xdr:row>
      <xdr:rowOff>190565</xdr:rowOff>
    </xdr:to>
    <xdr:grpSp>
      <xdr:nvGrpSpPr>
        <xdr:cNvPr id="203" name="202 Grupo"/>
        <xdr:cNvGrpSpPr/>
      </xdr:nvGrpSpPr>
      <xdr:grpSpPr>
        <a:xfrm>
          <a:off x="8208430" y="5822948"/>
          <a:ext cx="2138800" cy="302750"/>
          <a:chOff x="10315575" y="3429000"/>
          <a:chExt cx="1840725" cy="296400"/>
        </a:xfrm>
      </xdr:grpSpPr>
      <xdr:grpSp>
        <xdr:nvGrpSpPr>
          <xdr:cNvPr id="204" name="203 Grupo"/>
          <xdr:cNvGrpSpPr/>
        </xdr:nvGrpSpPr>
        <xdr:grpSpPr>
          <a:xfrm>
            <a:off x="10934700" y="3429000"/>
            <a:ext cx="1221600" cy="296400"/>
            <a:chOff x="5372100" y="2914650"/>
            <a:chExt cx="1221600" cy="296400"/>
          </a:xfrm>
        </xdr:grpSpPr>
        <xdr:grpSp>
          <xdr:nvGrpSpPr>
            <xdr:cNvPr id="206" name="205 Grupo"/>
            <xdr:cNvGrpSpPr/>
          </xdr:nvGrpSpPr>
          <xdr:grpSpPr>
            <a:xfrm>
              <a:off x="5372100" y="2914650"/>
              <a:ext cx="910554" cy="296400"/>
              <a:chOff x="5372100" y="2914650"/>
              <a:chExt cx="910554" cy="296400"/>
            </a:xfrm>
          </xdr:grpSpPr>
          <xdr:sp macro="" textlink="">
            <xdr:nvSpPr>
              <xdr:cNvPr id="208" name="207 CuadroTexto">
                <a:hlinkClick xmlns:r="http://schemas.openxmlformats.org/officeDocument/2006/relationships" r:id="rId15"/>
              </xdr:cNvPr>
              <xdr:cNvSpPr txBox="1"/>
            </xdr:nvSpPr>
            <xdr:spPr>
              <a:xfrm>
                <a:off x="53721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09" name="208 CuadroTexto">
                <a:hlinkClick xmlns:r="http://schemas.openxmlformats.org/officeDocument/2006/relationships" r:id="rId16"/>
              </xdr:cNvPr>
              <xdr:cNvSpPr txBox="1"/>
            </xdr:nvSpPr>
            <xdr:spPr>
              <a:xfrm>
                <a:off x="5670654"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sp macro="" textlink="">
          <xdr:nvSpPr>
            <xdr:cNvPr id="207" name="206 CuadroTexto">
              <a:hlinkClick xmlns:r="http://schemas.openxmlformats.org/officeDocument/2006/relationships" r:id="rId17"/>
            </xdr:cNvPr>
            <xdr:cNvSpPr txBox="1"/>
          </xdr:nvSpPr>
          <xdr:spPr>
            <a:xfrm>
              <a:off x="598170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grpSp>
      <xdr:sp macro="" textlink="">
        <xdr:nvSpPr>
          <xdr:cNvPr id="205" name="204 CuadroTexto"/>
          <xdr:cNvSpPr txBox="1"/>
        </xdr:nvSpPr>
        <xdr:spPr>
          <a:xfrm>
            <a:off x="10315575" y="3467100"/>
            <a:ext cx="61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10</xdr:col>
      <xdr:colOff>751354</xdr:colOff>
      <xdr:row>11</xdr:row>
      <xdr:rowOff>74081</xdr:rowOff>
    </xdr:from>
    <xdr:to>
      <xdr:col>14</xdr:col>
      <xdr:colOff>80313</xdr:colOff>
      <xdr:row>12</xdr:row>
      <xdr:rowOff>171514</xdr:rowOff>
    </xdr:to>
    <xdr:grpSp>
      <xdr:nvGrpSpPr>
        <xdr:cNvPr id="210" name="209 Grupo"/>
        <xdr:cNvGrpSpPr/>
      </xdr:nvGrpSpPr>
      <xdr:grpSpPr>
        <a:xfrm>
          <a:off x="8066554" y="3697814"/>
          <a:ext cx="2478559" cy="292167"/>
          <a:chOff x="9577923" y="14710834"/>
          <a:chExt cx="2376959" cy="298516"/>
        </a:xfrm>
      </xdr:grpSpPr>
      <xdr:grpSp>
        <xdr:nvGrpSpPr>
          <xdr:cNvPr id="211" name="210 Grupo"/>
          <xdr:cNvGrpSpPr/>
        </xdr:nvGrpSpPr>
        <xdr:grpSpPr>
          <a:xfrm>
            <a:off x="9577923" y="14712950"/>
            <a:ext cx="2119737" cy="296400"/>
            <a:chOff x="10212946" y="3429000"/>
            <a:chExt cx="1868703" cy="296400"/>
          </a:xfrm>
        </xdr:grpSpPr>
        <xdr:grpSp>
          <xdr:nvGrpSpPr>
            <xdr:cNvPr id="213" name="212 Grupo"/>
            <xdr:cNvGrpSpPr/>
          </xdr:nvGrpSpPr>
          <xdr:grpSpPr>
            <a:xfrm>
              <a:off x="10664130" y="3429000"/>
              <a:ext cx="1417519" cy="296400"/>
              <a:chOff x="5101530" y="2914650"/>
              <a:chExt cx="1417519" cy="296400"/>
            </a:xfrm>
          </xdr:grpSpPr>
          <xdr:grpSp>
            <xdr:nvGrpSpPr>
              <xdr:cNvPr id="215" name="214 Grupo"/>
              <xdr:cNvGrpSpPr/>
            </xdr:nvGrpSpPr>
            <xdr:grpSpPr>
              <a:xfrm>
                <a:off x="5101530" y="2914650"/>
                <a:ext cx="798597" cy="296400"/>
                <a:chOff x="5101530" y="2914650"/>
                <a:chExt cx="798597" cy="296400"/>
              </a:xfrm>
            </xdr:grpSpPr>
            <xdr:sp macro="" textlink="">
              <xdr:nvSpPr>
                <xdr:cNvPr id="219" name="218 CuadroTexto">
                  <a:hlinkClick xmlns:r="http://schemas.openxmlformats.org/officeDocument/2006/relationships" r:id="rId18"/>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20" name="219 CuadroTexto">
                  <a:hlinkClick xmlns:r="http://schemas.openxmlformats.org/officeDocument/2006/relationships" r:id="rId19"/>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216" name="215 Grupo"/>
              <xdr:cNvGrpSpPr/>
            </xdr:nvGrpSpPr>
            <xdr:grpSpPr>
              <a:xfrm>
                <a:off x="5617830" y="2914650"/>
                <a:ext cx="901219" cy="296400"/>
                <a:chOff x="5008230" y="2914650"/>
                <a:chExt cx="901219" cy="296400"/>
              </a:xfrm>
            </xdr:grpSpPr>
            <xdr:sp macro="" textlink="">
              <xdr:nvSpPr>
                <xdr:cNvPr id="217" name="216 CuadroTexto">
                  <a:hlinkClick xmlns:r="http://schemas.openxmlformats.org/officeDocument/2006/relationships" r:id="rId20"/>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218" name="217 CuadroTexto">
                  <a:hlinkClick xmlns:r="http://schemas.openxmlformats.org/officeDocument/2006/relationships" r:id="rId21"/>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214" name="213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212" name="211 CuadroTexto">
            <a:hlinkClick xmlns:r="http://schemas.openxmlformats.org/officeDocument/2006/relationships" r:id="rId22"/>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7</xdr:col>
      <xdr:colOff>751415</xdr:colOff>
      <xdr:row>11</xdr:row>
      <xdr:rowOff>84664</xdr:rowOff>
    </xdr:from>
    <xdr:to>
      <xdr:col>11</xdr:col>
      <xdr:colOff>80374</xdr:colOff>
      <xdr:row>12</xdr:row>
      <xdr:rowOff>182097</xdr:rowOff>
    </xdr:to>
    <xdr:grpSp>
      <xdr:nvGrpSpPr>
        <xdr:cNvPr id="221" name="220 Grupo"/>
        <xdr:cNvGrpSpPr/>
      </xdr:nvGrpSpPr>
      <xdr:grpSpPr>
        <a:xfrm>
          <a:off x="5704415" y="3708397"/>
          <a:ext cx="2478559" cy="292167"/>
          <a:chOff x="9577923" y="14710834"/>
          <a:chExt cx="2376959" cy="298516"/>
        </a:xfrm>
      </xdr:grpSpPr>
      <xdr:grpSp>
        <xdr:nvGrpSpPr>
          <xdr:cNvPr id="222" name="221 Grupo"/>
          <xdr:cNvGrpSpPr/>
        </xdr:nvGrpSpPr>
        <xdr:grpSpPr>
          <a:xfrm>
            <a:off x="9577923" y="14712950"/>
            <a:ext cx="2119737" cy="296400"/>
            <a:chOff x="10212946" y="3429000"/>
            <a:chExt cx="1868703" cy="296400"/>
          </a:xfrm>
        </xdr:grpSpPr>
        <xdr:grpSp>
          <xdr:nvGrpSpPr>
            <xdr:cNvPr id="224" name="223 Grupo"/>
            <xdr:cNvGrpSpPr/>
          </xdr:nvGrpSpPr>
          <xdr:grpSpPr>
            <a:xfrm>
              <a:off x="10664130" y="3429000"/>
              <a:ext cx="1417519" cy="296400"/>
              <a:chOff x="5101530" y="2914650"/>
              <a:chExt cx="1417519" cy="296400"/>
            </a:xfrm>
          </xdr:grpSpPr>
          <xdr:grpSp>
            <xdr:nvGrpSpPr>
              <xdr:cNvPr id="226" name="225 Grupo"/>
              <xdr:cNvGrpSpPr/>
            </xdr:nvGrpSpPr>
            <xdr:grpSpPr>
              <a:xfrm>
                <a:off x="5101530" y="2914650"/>
                <a:ext cx="798597" cy="296400"/>
                <a:chOff x="5101530" y="2914650"/>
                <a:chExt cx="798597" cy="296400"/>
              </a:xfrm>
            </xdr:grpSpPr>
            <xdr:sp macro="" textlink="">
              <xdr:nvSpPr>
                <xdr:cNvPr id="230" name="229 CuadroTexto">
                  <a:hlinkClick xmlns:r="http://schemas.openxmlformats.org/officeDocument/2006/relationships" r:id="rId23"/>
                </xdr:cNvPr>
                <xdr:cNvSpPr txBox="1"/>
              </xdr:nvSpPr>
              <xdr:spPr>
                <a:xfrm>
                  <a:off x="51015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1</a:t>
                  </a:r>
                  <a:endParaRPr lang="es-CO" sz="900" u="sng"/>
                </a:p>
              </xdr:txBody>
            </xdr:sp>
            <xdr:sp macro="" textlink="">
              <xdr:nvSpPr>
                <xdr:cNvPr id="231" name="230 CuadroTexto">
                  <a:hlinkClick xmlns:r="http://schemas.openxmlformats.org/officeDocument/2006/relationships" r:id="rId24"/>
                </xdr:cNvPr>
                <xdr:cNvSpPr txBox="1"/>
              </xdr:nvSpPr>
              <xdr:spPr>
                <a:xfrm>
                  <a:off x="5288127"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4</a:t>
                  </a:r>
                  <a:endParaRPr lang="es-CO" sz="900" u="sng"/>
                </a:p>
              </xdr:txBody>
            </xdr:sp>
          </xdr:grpSp>
          <xdr:grpSp>
            <xdr:nvGrpSpPr>
              <xdr:cNvPr id="227" name="226 Grupo"/>
              <xdr:cNvGrpSpPr/>
            </xdr:nvGrpSpPr>
            <xdr:grpSpPr>
              <a:xfrm>
                <a:off x="5617830" y="2914650"/>
                <a:ext cx="901219" cy="296400"/>
                <a:chOff x="5008230" y="2914650"/>
                <a:chExt cx="901219" cy="296400"/>
              </a:xfrm>
            </xdr:grpSpPr>
            <xdr:sp macro="" textlink="">
              <xdr:nvSpPr>
                <xdr:cNvPr id="228" name="227 CuadroTexto">
                  <a:hlinkClick xmlns:r="http://schemas.openxmlformats.org/officeDocument/2006/relationships" r:id="rId25"/>
                </xdr:cNvPr>
                <xdr:cNvSpPr txBox="1"/>
              </xdr:nvSpPr>
              <xdr:spPr>
                <a:xfrm>
                  <a:off x="5008230" y="29146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2</a:t>
                  </a:r>
                  <a:endParaRPr lang="es-CO" sz="900" u="sng"/>
                </a:p>
              </xdr:txBody>
            </xdr:sp>
            <xdr:sp macro="" textlink="">
              <xdr:nvSpPr>
                <xdr:cNvPr id="229" name="228 CuadroTexto">
                  <a:hlinkClick xmlns:r="http://schemas.openxmlformats.org/officeDocument/2006/relationships" r:id="rId26"/>
                </xdr:cNvPr>
                <xdr:cNvSpPr txBox="1"/>
              </xdr:nvSpPr>
              <xdr:spPr>
                <a:xfrm>
                  <a:off x="5297449" y="3067050"/>
                  <a:ext cx="612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5</a:t>
                  </a:r>
                  <a:endParaRPr lang="es-CO" sz="900" u="sng"/>
                </a:p>
              </xdr:txBody>
            </xdr:sp>
          </xdr:grpSp>
        </xdr:grpSp>
        <xdr:sp macro="" textlink="">
          <xdr:nvSpPr>
            <xdr:cNvPr id="225" name="224 CuadroTexto"/>
            <xdr:cNvSpPr txBox="1"/>
          </xdr:nvSpPr>
          <xdr:spPr>
            <a:xfrm>
              <a:off x="10212946" y="3467100"/>
              <a:ext cx="54115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sp macro="" textlink="">
        <xdr:nvSpPr>
          <xdr:cNvPr id="223" name="222 CuadroTexto">
            <a:hlinkClick xmlns:r="http://schemas.openxmlformats.org/officeDocument/2006/relationships" r:id="rId27"/>
          </xdr:cNvPr>
          <xdr:cNvSpPr txBox="1"/>
        </xdr:nvSpPr>
        <xdr:spPr>
          <a:xfrm>
            <a:off x="11260669" y="14710834"/>
            <a:ext cx="694213"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Indicador</a:t>
            </a:r>
            <a:r>
              <a:rPr lang="es-CO" sz="900" u="sng" baseline="0"/>
              <a:t> 3</a:t>
            </a:r>
            <a:endParaRPr lang="es-CO" sz="900" u="sng"/>
          </a:p>
        </xdr:txBody>
      </xdr:sp>
    </xdr:grpSp>
    <xdr:clientData/>
  </xdr:twoCellAnchor>
  <xdr:twoCellAnchor>
    <xdr:from>
      <xdr:col>5</xdr:col>
      <xdr:colOff>105830</xdr:colOff>
      <xdr:row>33</xdr:row>
      <xdr:rowOff>116413</xdr:rowOff>
    </xdr:from>
    <xdr:to>
      <xdr:col>7</xdr:col>
      <xdr:colOff>613830</xdr:colOff>
      <xdr:row>34</xdr:row>
      <xdr:rowOff>141913</xdr:rowOff>
    </xdr:to>
    <xdr:grpSp>
      <xdr:nvGrpSpPr>
        <xdr:cNvPr id="232" name="231 Grupo"/>
        <xdr:cNvGrpSpPr/>
      </xdr:nvGrpSpPr>
      <xdr:grpSpPr>
        <a:xfrm>
          <a:off x="3484030" y="7939613"/>
          <a:ext cx="2082800" cy="211767"/>
          <a:chOff x="10315575" y="3477683"/>
          <a:chExt cx="1791355" cy="216000"/>
        </a:xfrm>
      </xdr:grpSpPr>
      <xdr:sp macro="" textlink="">
        <xdr:nvSpPr>
          <xdr:cNvPr id="233" name="232 CuadroTexto">
            <a:hlinkClick xmlns:r="http://schemas.openxmlformats.org/officeDocument/2006/relationships" r:id="rId28"/>
          </xdr:cNvPr>
          <xdr:cNvSpPr txBox="1"/>
        </xdr:nvSpPr>
        <xdr:spPr>
          <a:xfrm>
            <a:off x="10860061" y="3503081"/>
            <a:ext cx="1246869" cy="137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s-CO" sz="900" u="sng"/>
              <a:t>Resultados  por  SubProceso</a:t>
            </a:r>
          </a:p>
        </xdr:txBody>
      </xdr:sp>
      <xdr:sp macro="" textlink="">
        <xdr:nvSpPr>
          <xdr:cNvPr id="234" name="233 CuadroTexto"/>
          <xdr:cNvSpPr txBox="1"/>
        </xdr:nvSpPr>
        <xdr:spPr>
          <a:xfrm>
            <a:off x="10315575" y="3477683"/>
            <a:ext cx="61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s-CO" sz="900"/>
              <a:t>Consultar:</a:t>
            </a:r>
          </a:p>
        </xdr:txBody>
      </xdr:sp>
    </xdr:grpSp>
    <xdr:clientData/>
  </xdr:twoCellAnchor>
  <xdr:twoCellAnchor>
    <xdr:from>
      <xdr:col>14</xdr:col>
      <xdr:colOff>0</xdr:colOff>
      <xdr:row>9</xdr:row>
      <xdr:rowOff>0</xdr:rowOff>
    </xdr:from>
    <xdr:to>
      <xdr:col>16</xdr:col>
      <xdr:colOff>1135833</xdr:colOff>
      <xdr:row>16</xdr:row>
      <xdr:rowOff>84670</xdr:rowOff>
    </xdr:to>
    <xdr:grpSp>
      <xdr:nvGrpSpPr>
        <xdr:cNvPr id="250" name="249 Grupo"/>
        <xdr:cNvGrpSpPr/>
      </xdr:nvGrpSpPr>
      <xdr:grpSpPr>
        <a:xfrm>
          <a:off x="10464800" y="3234267"/>
          <a:ext cx="3591166" cy="1447803"/>
          <a:chOff x="9905999" y="2190748"/>
          <a:chExt cx="3527666" cy="1449920"/>
        </a:xfrm>
      </xdr:grpSpPr>
      <xdr:grpSp>
        <xdr:nvGrpSpPr>
          <xdr:cNvPr id="251" name="250 Grupo"/>
          <xdr:cNvGrpSpPr/>
        </xdr:nvGrpSpPr>
        <xdr:grpSpPr>
          <a:xfrm>
            <a:off x="9948333" y="2190748"/>
            <a:ext cx="3474750" cy="412751"/>
            <a:chOff x="8286750" y="4519082"/>
            <a:chExt cx="3474750" cy="412751"/>
          </a:xfrm>
        </xdr:grpSpPr>
        <xdr:grpSp>
          <xdr:nvGrpSpPr>
            <xdr:cNvPr id="259" name="258 Grupo"/>
            <xdr:cNvGrpSpPr/>
          </xdr:nvGrpSpPr>
          <xdr:grpSpPr>
            <a:xfrm>
              <a:off x="8286750" y="4519082"/>
              <a:ext cx="3472629" cy="412751"/>
              <a:chOff x="8286750" y="4519082"/>
              <a:chExt cx="3472629" cy="412751"/>
            </a:xfrm>
          </xdr:grpSpPr>
          <xdr:sp macro="" textlink="">
            <xdr:nvSpPr>
              <xdr:cNvPr id="262" name="261 CuadroTexto"/>
              <xdr:cNvSpPr txBox="1"/>
            </xdr:nvSpPr>
            <xdr:spPr>
              <a:xfrm>
                <a:off x="8286750" y="4519083"/>
                <a:ext cx="613833"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PROMEDIO</a:t>
                </a:r>
              </a:p>
            </xdr:txBody>
          </xdr:sp>
          <xdr:sp macro="" textlink="">
            <xdr:nvSpPr>
              <xdr:cNvPr id="263" name="262 CuadroTexto"/>
              <xdr:cNvSpPr txBox="1"/>
            </xdr:nvSpPr>
            <xdr:spPr>
              <a:xfrm>
                <a:off x="8911146" y="4519082"/>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INDICADORES POR PROCESO</a:t>
                </a:r>
                <a:endParaRPr lang="es-CO" sz="1050">
                  <a:latin typeface="Blue Highway D Type" panose="00000400000000000000" pitchFamily="2" charset="0"/>
                </a:endParaRPr>
              </a:p>
            </xdr:txBody>
          </xdr:sp>
          <xdr:sp macro="" textlink="">
            <xdr:nvSpPr>
              <xdr:cNvPr id="264" name="263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PROCESOS</a:t>
                </a:r>
              </a:p>
            </xdr:txBody>
          </xdr:sp>
        </xdr:grpSp>
        <xdr:sp macro="" textlink="">
          <xdr:nvSpPr>
            <xdr:cNvPr id="260" name="259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261" name="260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252" name="251 Grupo"/>
          <xdr:cNvGrpSpPr/>
        </xdr:nvGrpSpPr>
        <xdr:grpSpPr>
          <a:xfrm>
            <a:off x="9905999" y="3058589"/>
            <a:ext cx="3527666" cy="582079"/>
            <a:chOff x="8233834" y="4349754"/>
            <a:chExt cx="3527666" cy="582079"/>
          </a:xfrm>
        </xdr:grpSpPr>
        <xdr:grpSp>
          <xdr:nvGrpSpPr>
            <xdr:cNvPr id="253" name="252 Grupo"/>
            <xdr:cNvGrpSpPr/>
          </xdr:nvGrpSpPr>
          <xdr:grpSpPr>
            <a:xfrm>
              <a:off x="8233834" y="4349754"/>
              <a:ext cx="3525545" cy="582079"/>
              <a:chOff x="8233834" y="4349754"/>
              <a:chExt cx="3525545" cy="582079"/>
            </a:xfrm>
          </xdr:grpSpPr>
          <xdr:sp macro="" textlink="">
            <xdr:nvSpPr>
              <xdr:cNvPr id="256" name="255 CuadroTexto"/>
              <xdr:cNvSpPr txBox="1"/>
            </xdr:nvSpPr>
            <xdr:spPr>
              <a:xfrm>
                <a:off x="8233834" y="4519083"/>
                <a:ext cx="72000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INDICADOR POR PROCESO</a:t>
                </a:r>
              </a:p>
            </xdr:txBody>
          </xdr:sp>
          <xdr:sp macro="" textlink="">
            <xdr:nvSpPr>
              <xdr:cNvPr id="257" name="256 CuadroTexto"/>
              <xdr:cNvSpPr txBox="1"/>
            </xdr:nvSpPr>
            <xdr:spPr>
              <a:xfrm>
                <a:off x="8911146" y="4349754"/>
                <a:ext cx="2844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SUMATORIA DE</a:t>
                </a:r>
                <a:r>
                  <a:rPr lang="es-CO" sz="1050" baseline="0">
                    <a:latin typeface="Blue Highway D Type" panose="00000400000000000000" pitchFamily="2" charset="0"/>
                  </a:rPr>
                  <a:t> RESULTADOS DE LAS HOJAS DE VIDA DE INDICADORES</a:t>
                </a:r>
                <a:endParaRPr lang="es-CO" sz="1050">
                  <a:latin typeface="Blue Highway D Type" panose="00000400000000000000" pitchFamily="2" charset="0"/>
                </a:endParaRPr>
              </a:p>
            </xdr:txBody>
          </xdr:sp>
          <xdr:sp macro="" textlink="">
            <xdr:nvSpPr>
              <xdr:cNvPr id="258" name="257 CuadroTexto"/>
              <xdr:cNvSpPr txBox="1"/>
            </xdr:nvSpPr>
            <xdr:spPr>
              <a:xfrm>
                <a:off x="8915379" y="4745565"/>
                <a:ext cx="284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s-CO" sz="1050">
                    <a:latin typeface="Blue Highway D Type" panose="00000400000000000000" pitchFamily="2" charset="0"/>
                  </a:rPr>
                  <a:t>NÚMERO DE HOJAS DE VIDA DE</a:t>
                </a:r>
                <a:r>
                  <a:rPr lang="es-CO" sz="1050" baseline="0">
                    <a:latin typeface="Blue Highway D Type" panose="00000400000000000000" pitchFamily="2" charset="0"/>
                  </a:rPr>
                  <a:t> INDICADORES</a:t>
                </a:r>
                <a:endParaRPr lang="es-CO" sz="1050">
                  <a:latin typeface="Blue Highway D Type" panose="00000400000000000000" pitchFamily="2" charset="0"/>
                </a:endParaRPr>
              </a:p>
            </xdr:txBody>
          </xdr:sp>
        </xdr:grpSp>
        <xdr:sp macro="" textlink="">
          <xdr:nvSpPr>
            <xdr:cNvPr id="254" name="253 CuadroTexto"/>
            <xdr:cNvSpPr txBox="1"/>
          </xdr:nvSpPr>
          <xdr:spPr>
            <a:xfrm>
              <a:off x="8847665" y="4624916"/>
              <a:ext cx="486834"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CO" sz="1100"/>
                <a:t>=</a:t>
              </a:r>
            </a:p>
          </xdr:txBody>
        </xdr:sp>
        <xdr:cxnSp macro="">
          <xdr:nvCxnSpPr>
            <xdr:cNvPr id="255" name="254 Conector recto"/>
            <xdr:cNvCxnSpPr/>
          </xdr:nvCxnSpPr>
          <xdr:spPr>
            <a:xfrm>
              <a:off x="8953500" y="4720167"/>
              <a:ext cx="280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50799</xdr:colOff>
      <xdr:row>7</xdr:row>
      <xdr:rowOff>31749</xdr:rowOff>
    </xdr:from>
    <xdr:to>
      <xdr:col>1</xdr:col>
      <xdr:colOff>759881</xdr:colOff>
      <xdr:row>9</xdr:row>
      <xdr:rowOff>52915</xdr:rowOff>
    </xdr:to>
    <xdr:sp macro="" textlink="">
      <xdr:nvSpPr>
        <xdr:cNvPr id="265" name="264 CuadroTexto"/>
        <xdr:cNvSpPr txBox="1"/>
      </xdr:nvSpPr>
      <xdr:spPr>
        <a:xfrm>
          <a:off x="273049" y="2878666"/>
          <a:ext cx="709082" cy="40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solidFill>
                <a:sysClr val="windowText" lastClr="000000"/>
              </a:solidFill>
              <a:latin typeface="Blue Highway D Type" panose="00000400000000000000" pitchFamily="2" charset="0"/>
            </a:rPr>
            <a:t>INDICADOr</a:t>
          </a:r>
        </a:p>
        <a:p>
          <a:pPr algn="ctr"/>
          <a:r>
            <a:rPr lang="es-CO" sz="1000">
              <a:solidFill>
                <a:sysClr val="windowText" lastClr="000000"/>
              </a:solidFill>
              <a:latin typeface="Blue Highway D Type" panose="00000400000000000000" pitchFamily="2" charset="0"/>
            </a:rPr>
            <a:t>promedio</a:t>
          </a:r>
        </a:p>
      </xdr:txBody>
    </xdr:sp>
    <xdr:clientData/>
  </xdr:twoCellAnchor>
  <xdr:twoCellAnchor>
    <xdr:from>
      <xdr:col>8</xdr:col>
      <xdr:colOff>21166</xdr:colOff>
      <xdr:row>4</xdr:row>
      <xdr:rowOff>21166</xdr:rowOff>
    </xdr:from>
    <xdr:to>
      <xdr:col>8</xdr:col>
      <xdr:colOff>751415</xdr:colOff>
      <xdr:row>6</xdr:row>
      <xdr:rowOff>42332</xdr:rowOff>
    </xdr:to>
    <xdr:sp macro="" textlink="">
      <xdr:nvSpPr>
        <xdr:cNvPr id="266" name="265 CuadroTexto"/>
        <xdr:cNvSpPr txBox="1"/>
      </xdr:nvSpPr>
      <xdr:spPr>
        <a:xfrm>
          <a:off x="5577416"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21166</xdr:colOff>
      <xdr:row>4</xdr:row>
      <xdr:rowOff>21166</xdr:rowOff>
    </xdr:from>
    <xdr:to>
      <xdr:col>11</xdr:col>
      <xdr:colOff>751415</xdr:colOff>
      <xdr:row>6</xdr:row>
      <xdr:rowOff>42332</xdr:rowOff>
    </xdr:to>
    <xdr:sp macro="" textlink="">
      <xdr:nvSpPr>
        <xdr:cNvPr id="267" name="266 CuadroTexto"/>
        <xdr:cNvSpPr txBox="1"/>
      </xdr:nvSpPr>
      <xdr:spPr>
        <a:xfrm>
          <a:off x="7863416" y="229658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8</xdr:col>
      <xdr:colOff>21166</xdr:colOff>
      <xdr:row>15</xdr:row>
      <xdr:rowOff>21166</xdr:rowOff>
    </xdr:from>
    <xdr:to>
      <xdr:col>8</xdr:col>
      <xdr:colOff>751415</xdr:colOff>
      <xdr:row>17</xdr:row>
      <xdr:rowOff>42332</xdr:rowOff>
    </xdr:to>
    <xdr:sp macro="" textlink="">
      <xdr:nvSpPr>
        <xdr:cNvPr id="268" name="267 CuadroTexto"/>
        <xdr:cNvSpPr txBox="1"/>
      </xdr:nvSpPr>
      <xdr:spPr>
        <a:xfrm>
          <a:off x="5577416" y="442383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21166</xdr:colOff>
      <xdr:row>15</xdr:row>
      <xdr:rowOff>21166</xdr:rowOff>
    </xdr:from>
    <xdr:to>
      <xdr:col>11</xdr:col>
      <xdr:colOff>751415</xdr:colOff>
      <xdr:row>17</xdr:row>
      <xdr:rowOff>42332</xdr:rowOff>
    </xdr:to>
    <xdr:sp macro="" textlink="">
      <xdr:nvSpPr>
        <xdr:cNvPr id="269" name="268 CuadroTexto"/>
        <xdr:cNvSpPr txBox="1"/>
      </xdr:nvSpPr>
      <xdr:spPr>
        <a:xfrm>
          <a:off x="7863416" y="4423833"/>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5</xdr:col>
      <xdr:colOff>21166</xdr:colOff>
      <xdr:row>26</xdr:row>
      <xdr:rowOff>21166</xdr:rowOff>
    </xdr:from>
    <xdr:to>
      <xdr:col>5</xdr:col>
      <xdr:colOff>751415</xdr:colOff>
      <xdr:row>28</xdr:row>
      <xdr:rowOff>42332</xdr:rowOff>
    </xdr:to>
    <xdr:sp macro="" textlink="">
      <xdr:nvSpPr>
        <xdr:cNvPr id="270" name="269 CuadroTexto"/>
        <xdr:cNvSpPr txBox="1"/>
      </xdr:nvSpPr>
      <xdr:spPr>
        <a:xfrm>
          <a:off x="3291416" y="6561666"/>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8</xdr:col>
      <xdr:colOff>21166</xdr:colOff>
      <xdr:row>26</xdr:row>
      <xdr:rowOff>21166</xdr:rowOff>
    </xdr:from>
    <xdr:to>
      <xdr:col>8</xdr:col>
      <xdr:colOff>751415</xdr:colOff>
      <xdr:row>28</xdr:row>
      <xdr:rowOff>42332</xdr:rowOff>
    </xdr:to>
    <xdr:sp macro="" textlink="">
      <xdr:nvSpPr>
        <xdr:cNvPr id="271" name="270 CuadroTexto"/>
        <xdr:cNvSpPr txBox="1"/>
      </xdr:nvSpPr>
      <xdr:spPr>
        <a:xfrm>
          <a:off x="5577416" y="6561666"/>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11</xdr:col>
      <xdr:colOff>21166</xdr:colOff>
      <xdr:row>26</xdr:row>
      <xdr:rowOff>21166</xdr:rowOff>
    </xdr:from>
    <xdr:to>
      <xdr:col>11</xdr:col>
      <xdr:colOff>751415</xdr:colOff>
      <xdr:row>28</xdr:row>
      <xdr:rowOff>42332</xdr:rowOff>
    </xdr:to>
    <xdr:sp macro="" textlink="">
      <xdr:nvSpPr>
        <xdr:cNvPr id="272" name="271 CuadroTexto"/>
        <xdr:cNvSpPr txBox="1"/>
      </xdr:nvSpPr>
      <xdr:spPr>
        <a:xfrm>
          <a:off x="7863416" y="6561666"/>
          <a:ext cx="730249" cy="40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a:latin typeface="Blue Highway D Type" panose="00000400000000000000" pitchFamily="2" charset="0"/>
            </a:rPr>
            <a:t>INDICADOr</a:t>
          </a:r>
        </a:p>
        <a:p>
          <a:pPr algn="ctr"/>
          <a:r>
            <a:rPr lang="es-CO" sz="900">
              <a:latin typeface="Blue Highway D Type" panose="00000400000000000000" pitchFamily="2" charset="0"/>
            </a:rPr>
            <a:t>de</a:t>
          </a:r>
          <a:r>
            <a:rPr lang="es-CO" sz="900" baseline="0">
              <a:latin typeface="Blue Highway D Type" panose="00000400000000000000" pitchFamily="2" charset="0"/>
            </a:rPr>
            <a:t> </a:t>
          </a:r>
          <a:r>
            <a:rPr lang="es-CO" sz="900">
              <a:latin typeface="Blue Highway D Type" panose="00000400000000000000" pitchFamily="2" charset="0"/>
            </a:rPr>
            <a:t>proceso</a:t>
          </a:r>
        </a:p>
      </xdr:txBody>
    </xdr:sp>
    <xdr:clientData/>
  </xdr:twoCellAnchor>
  <xdr:twoCellAnchor>
    <xdr:from>
      <xdr:col>1</xdr:col>
      <xdr:colOff>19050</xdr:colOff>
      <xdr:row>13</xdr:row>
      <xdr:rowOff>127000</xdr:rowOff>
    </xdr:from>
    <xdr:to>
      <xdr:col>5</xdr:col>
      <xdr:colOff>743850</xdr:colOff>
      <xdr:row>17</xdr:row>
      <xdr:rowOff>188690</xdr:rowOff>
    </xdr:to>
    <xdr:grpSp>
      <xdr:nvGrpSpPr>
        <xdr:cNvPr id="235" name="234 Grupo"/>
        <xdr:cNvGrpSpPr/>
      </xdr:nvGrpSpPr>
      <xdr:grpSpPr>
        <a:xfrm>
          <a:off x="247650" y="4140200"/>
          <a:ext cx="3874400" cy="840623"/>
          <a:chOff x="4794250" y="6762750"/>
          <a:chExt cx="3798000" cy="823690"/>
        </a:xfrm>
      </xdr:grpSpPr>
      <xdr:sp macro="" textlink="">
        <xdr:nvSpPr>
          <xdr:cNvPr id="236" name="235 CuadroTexto"/>
          <xdr:cNvSpPr txBox="1"/>
        </xdr:nvSpPr>
        <xdr:spPr>
          <a:xfrm>
            <a:off x="4794250" y="6762750"/>
            <a:ext cx="3798000" cy="823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sp macro="" textlink="">
        <xdr:nvSpPr>
          <xdr:cNvPr id="237" name="236 CuadroTexto"/>
          <xdr:cNvSpPr txBox="1"/>
        </xdr:nvSpPr>
        <xdr:spPr>
          <a:xfrm>
            <a:off x="5213351" y="6772309"/>
            <a:ext cx="1133475" cy="758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a:latin typeface="Blue Highway D Type" panose="00000400000000000000" pitchFamily="2" charset="0"/>
              </a:rPr>
              <a:t>Rangos Porcentuales</a:t>
            </a:r>
          </a:p>
        </xdr:txBody>
      </xdr:sp>
      <xdr:sp macro="" textlink="">
        <xdr:nvSpPr>
          <xdr:cNvPr id="238" name="237 CuadroTexto"/>
          <xdr:cNvSpPr txBox="1"/>
        </xdr:nvSpPr>
        <xdr:spPr>
          <a:xfrm>
            <a:off x="7261226" y="6772310"/>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0%   a </a:t>
            </a:r>
            <a:r>
              <a:rPr lang="es-CO" sz="1200" baseline="0">
                <a:solidFill>
                  <a:sysClr val="windowText" lastClr="000000"/>
                </a:solidFill>
                <a:latin typeface="Blue Highway D Type" panose="00000400000000000000" pitchFamily="2" charset="0"/>
              </a:rPr>
              <a:t> 74,9%</a:t>
            </a:r>
            <a:endParaRPr lang="es-CO" sz="1200">
              <a:solidFill>
                <a:sysClr val="windowText" lastClr="000000"/>
              </a:solidFill>
              <a:latin typeface="Blue Highway D Type" panose="00000400000000000000" pitchFamily="2" charset="0"/>
            </a:endParaRPr>
          </a:p>
        </xdr:txBody>
      </xdr:sp>
      <xdr:sp macro="" textlink="">
        <xdr:nvSpPr>
          <xdr:cNvPr id="239" name="238 CuadroTexto"/>
          <xdr:cNvSpPr txBox="1"/>
        </xdr:nvSpPr>
        <xdr:spPr>
          <a:xfrm>
            <a:off x="7261226" y="7023769"/>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solidFill>
                  <a:sysClr val="windowText" lastClr="000000"/>
                </a:solidFill>
                <a:latin typeface="Blue Highway D Type" panose="00000400000000000000" pitchFamily="2" charset="0"/>
              </a:rPr>
              <a:t>75%  a</a:t>
            </a:r>
            <a:r>
              <a:rPr lang="es-CO" sz="1200" baseline="0">
                <a:solidFill>
                  <a:sysClr val="windowText" lastClr="000000"/>
                </a:solidFill>
                <a:latin typeface="Blue Highway D Type" panose="00000400000000000000" pitchFamily="2" charset="0"/>
              </a:rPr>
              <a:t>  94,9%</a:t>
            </a:r>
            <a:endParaRPr lang="es-CO" sz="1200">
              <a:solidFill>
                <a:sysClr val="windowText" lastClr="000000"/>
              </a:solidFill>
              <a:latin typeface="Blue Highway D Type" panose="00000400000000000000" pitchFamily="2" charset="0"/>
            </a:endParaRPr>
          </a:p>
        </xdr:txBody>
      </xdr:sp>
      <xdr:sp macro="" textlink="">
        <xdr:nvSpPr>
          <xdr:cNvPr id="240" name="239 CuadroTexto"/>
          <xdr:cNvSpPr txBox="1"/>
        </xdr:nvSpPr>
        <xdr:spPr>
          <a:xfrm>
            <a:off x="7261226" y="7275228"/>
            <a:ext cx="943152" cy="25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200">
                <a:latin typeface="Blue Highway D Type" panose="00000400000000000000" pitchFamily="2" charset="0"/>
              </a:rPr>
              <a:t>95%  a</a:t>
            </a:r>
            <a:r>
              <a:rPr lang="es-CO" sz="1200" baseline="0">
                <a:latin typeface="Blue Highway D Type" panose="00000400000000000000" pitchFamily="2" charset="0"/>
              </a:rPr>
              <a:t>  100%</a:t>
            </a:r>
            <a:endParaRPr lang="es-CO" sz="1200">
              <a:latin typeface="Blue Highway D Type" panose="00000400000000000000" pitchFamily="2" charset="0"/>
            </a:endParaRPr>
          </a:p>
        </xdr:txBody>
      </xdr:sp>
      <xdr:sp macro="" textlink="">
        <xdr:nvSpPr>
          <xdr:cNvPr id="241" name="240 CuadroTexto"/>
          <xdr:cNvSpPr txBox="1"/>
        </xdr:nvSpPr>
        <xdr:spPr>
          <a:xfrm>
            <a:off x="6346826" y="6887031"/>
            <a:ext cx="720000" cy="72266"/>
          </a:xfrm>
          <a:prstGeom prst="rect">
            <a:avLst/>
          </a:prstGeom>
          <a:solidFill>
            <a:srgbClr val="FF00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42" name="241 CuadroTexto"/>
          <xdr:cNvSpPr txBox="1"/>
        </xdr:nvSpPr>
        <xdr:spPr>
          <a:xfrm>
            <a:off x="6337301" y="7128930"/>
            <a:ext cx="720000" cy="72266"/>
          </a:xfrm>
          <a:prstGeom prst="rect">
            <a:avLst/>
          </a:prstGeom>
          <a:solidFill>
            <a:srgbClr val="FFFF0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solidFill>
                <a:sysClr val="windowText" lastClr="000000"/>
              </a:solidFill>
              <a:latin typeface="Blue Highway D Type" panose="00000400000000000000" pitchFamily="2" charset="0"/>
            </a:endParaRPr>
          </a:p>
        </xdr:txBody>
      </xdr:sp>
      <xdr:sp macro="" textlink="">
        <xdr:nvSpPr>
          <xdr:cNvPr id="243" name="242 CuadroTexto"/>
          <xdr:cNvSpPr txBox="1"/>
        </xdr:nvSpPr>
        <xdr:spPr>
          <a:xfrm>
            <a:off x="6346826" y="7370829"/>
            <a:ext cx="720000" cy="72266"/>
          </a:xfrm>
          <a:prstGeom prst="rect">
            <a:avLst/>
          </a:prstGeom>
          <a:solidFill>
            <a:srgbClr val="00B050"/>
          </a:solidFill>
          <a:ln w="9525" cmpd="sng">
            <a:noFill/>
          </a:ln>
          <a:scene3d>
            <a:camera prst="orthographicFront"/>
            <a:lightRig rig="sof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s-CO" sz="900">
              <a:latin typeface="Blue Highway D Type" panose="00000400000000000000" pitchFamily="2" charset="0"/>
            </a:endParaRPr>
          </a:p>
        </xdr:txBody>
      </xdr:sp>
    </xdr:grpSp>
    <xdr:clientData/>
  </xdr:twoCellAnchor>
  <xdr:twoCellAnchor>
    <xdr:from>
      <xdr:col>8</xdr:col>
      <xdr:colOff>391580</xdr:colOff>
      <xdr:row>5</xdr:row>
      <xdr:rowOff>31749</xdr:rowOff>
    </xdr:from>
    <xdr:to>
      <xdr:col>10</xdr:col>
      <xdr:colOff>574671</xdr:colOff>
      <xdr:row>7</xdr:row>
      <xdr:rowOff>156632</xdr:rowOff>
    </xdr:to>
    <xdr:grpSp>
      <xdr:nvGrpSpPr>
        <xdr:cNvPr id="244" name="243 Grupo"/>
        <xdr:cNvGrpSpPr/>
      </xdr:nvGrpSpPr>
      <xdr:grpSpPr>
        <a:xfrm>
          <a:off x="6131980" y="2487082"/>
          <a:ext cx="1757891" cy="514350"/>
          <a:chOff x="10128250" y="4804833"/>
          <a:chExt cx="1707091" cy="505883"/>
        </a:xfrm>
      </xdr:grpSpPr>
      <xdr:sp macro="" textlink="">
        <xdr:nvSpPr>
          <xdr:cNvPr id="245"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46" name="245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47" name="246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48"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380999</xdr:colOff>
      <xdr:row>5</xdr:row>
      <xdr:rowOff>21167</xdr:rowOff>
    </xdr:from>
    <xdr:to>
      <xdr:col>13</xdr:col>
      <xdr:colOff>564090</xdr:colOff>
      <xdr:row>7</xdr:row>
      <xdr:rowOff>146050</xdr:rowOff>
    </xdr:to>
    <xdr:grpSp>
      <xdr:nvGrpSpPr>
        <xdr:cNvPr id="249" name="248 Grupo"/>
        <xdr:cNvGrpSpPr/>
      </xdr:nvGrpSpPr>
      <xdr:grpSpPr>
        <a:xfrm>
          <a:off x="8483599" y="2476500"/>
          <a:ext cx="1757891" cy="514350"/>
          <a:chOff x="10128250" y="4804833"/>
          <a:chExt cx="1707091" cy="505883"/>
        </a:xfrm>
      </xdr:grpSpPr>
      <xdr:sp macro="" textlink="">
        <xdr:nvSpPr>
          <xdr:cNvPr id="273"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74" name="273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75" name="274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76"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380998</xdr:colOff>
      <xdr:row>16</xdr:row>
      <xdr:rowOff>42334</xdr:rowOff>
    </xdr:from>
    <xdr:to>
      <xdr:col>10</xdr:col>
      <xdr:colOff>564089</xdr:colOff>
      <xdr:row>18</xdr:row>
      <xdr:rowOff>156634</xdr:rowOff>
    </xdr:to>
    <xdr:grpSp>
      <xdr:nvGrpSpPr>
        <xdr:cNvPr id="277" name="276 Grupo"/>
        <xdr:cNvGrpSpPr/>
      </xdr:nvGrpSpPr>
      <xdr:grpSpPr>
        <a:xfrm>
          <a:off x="6121398" y="4639734"/>
          <a:ext cx="1757891" cy="503767"/>
          <a:chOff x="10128250" y="4804833"/>
          <a:chExt cx="1707091" cy="505883"/>
        </a:xfrm>
      </xdr:grpSpPr>
      <xdr:sp macro="" textlink="">
        <xdr:nvSpPr>
          <xdr:cNvPr id="278"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79" name="278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80" name="279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81"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380998</xdr:colOff>
      <xdr:row>16</xdr:row>
      <xdr:rowOff>42334</xdr:rowOff>
    </xdr:from>
    <xdr:to>
      <xdr:col>13</xdr:col>
      <xdr:colOff>564089</xdr:colOff>
      <xdr:row>18</xdr:row>
      <xdr:rowOff>156634</xdr:rowOff>
    </xdr:to>
    <xdr:grpSp>
      <xdr:nvGrpSpPr>
        <xdr:cNvPr id="282" name="281 Grupo"/>
        <xdr:cNvGrpSpPr/>
      </xdr:nvGrpSpPr>
      <xdr:grpSpPr>
        <a:xfrm>
          <a:off x="8483598" y="4639734"/>
          <a:ext cx="1757891" cy="503767"/>
          <a:chOff x="10128250" y="4804833"/>
          <a:chExt cx="1707091" cy="505883"/>
        </a:xfrm>
      </xdr:grpSpPr>
      <xdr:sp macro="" textlink="">
        <xdr:nvSpPr>
          <xdr:cNvPr id="283"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84" name="283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85" name="284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86"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5</xdr:col>
      <xdr:colOff>380998</xdr:colOff>
      <xdr:row>27</xdr:row>
      <xdr:rowOff>31750</xdr:rowOff>
    </xdr:from>
    <xdr:to>
      <xdr:col>7</xdr:col>
      <xdr:colOff>564089</xdr:colOff>
      <xdr:row>29</xdr:row>
      <xdr:rowOff>156633</xdr:rowOff>
    </xdr:to>
    <xdr:grpSp>
      <xdr:nvGrpSpPr>
        <xdr:cNvPr id="287" name="286 Grupo"/>
        <xdr:cNvGrpSpPr/>
      </xdr:nvGrpSpPr>
      <xdr:grpSpPr>
        <a:xfrm>
          <a:off x="3759198" y="6728883"/>
          <a:ext cx="1757891" cy="497417"/>
          <a:chOff x="10128250" y="4804833"/>
          <a:chExt cx="1707091" cy="505883"/>
        </a:xfrm>
      </xdr:grpSpPr>
      <xdr:sp macro="" textlink="">
        <xdr:nvSpPr>
          <xdr:cNvPr id="288"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89" name="288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90" name="289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91"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8</xdr:col>
      <xdr:colOff>380998</xdr:colOff>
      <xdr:row>27</xdr:row>
      <xdr:rowOff>31750</xdr:rowOff>
    </xdr:from>
    <xdr:to>
      <xdr:col>10</xdr:col>
      <xdr:colOff>564089</xdr:colOff>
      <xdr:row>29</xdr:row>
      <xdr:rowOff>156633</xdr:rowOff>
    </xdr:to>
    <xdr:grpSp>
      <xdr:nvGrpSpPr>
        <xdr:cNvPr id="292" name="291 Grupo"/>
        <xdr:cNvGrpSpPr/>
      </xdr:nvGrpSpPr>
      <xdr:grpSpPr>
        <a:xfrm>
          <a:off x="6121398" y="6728883"/>
          <a:ext cx="1757891" cy="497417"/>
          <a:chOff x="10128250" y="4804833"/>
          <a:chExt cx="1707091" cy="505883"/>
        </a:xfrm>
      </xdr:grpSpPr>
      <xdr:sp macro="" textlink="">
        <xdr:nvSpPr>
          <xdr:cNvPr id="293"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94" name="293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295" name="294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296"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twoCellAnchor>
    <xdr:from>
      <xdr:col>11</xdr:col>
      <xdr:colOff>391582</xdr:colOff>
      <xdr:row>27</xdr:row>
      <xdr:rowOff>31750</xdr:rowOff>
    </xdr:from>
    <xdr:to>
      <xdr:col>13</xdr:col>
      <xdr:colOff>574673</xdr:colOff>
      <xdr:row>29</xdr:row>
      <xdr:rowOff>156633</xdr:rowOff>
    </xdr:to>
    <xdr:grpSp>
      <xdr:nvGrpSpPr>
        <xdr:cNvPr id="297" name="296 Grupo"/>
        <xdr:cNvGrpSpPr/>
      </xdr:nvGrpSpPr>
      <xdr:grpSpPr>
        <a:xfrm>
          <a:off x="8494182" y="6728883"/>
          <a:ext cx="1757891" cy="497417"/>
          <a:chOff x="10128250" y="4804833"/>
          <a:chExt cx="1707091" cy="505883"/>
        </a:xfrm>
      </xdr:grpSpPr>
      <xdr:sp macro="" textlink="">
        <xdr:nvSpPr>
          <xdr:cNvPr id="298" name="17 Rectángulo"/>
          <xdr:cNvSpPr/>
        </xdr:nvSpPr>
        <xdr:spPr>
          <a:xfrm>
            <a:off x="11252200" y="5205941"/>
            <a:ext cx="581025" cy="10477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100 %</a:t>
            </a:r>
          </a:p>
        </xdr:txBody>
      </xdr:sp>
      <xdr:sp macro="" textlink="">
        <xdr:nvSpPr>
          <xdr:cNvPr id="299" name="298 Rectángulo"/>
          <xdr:cNvSpPr/>
        </xdr:nvSpPr>
        <xdr:spPr>
          <a:xfrm>
            <a:off x="11168591" y="4804833"/>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75 %</a:t>
            </a:r>
          </a:p>
        </xdr:txBody>
      </xdr:sp>
      <xdr:sp macro="" textlink="">
        <xdr:nvSpPr>
          <xdr:cNvPr id="300" name="299 Rectángulo"/>
          <xdr:cNvSpPr/>
        </xdr:nvSpPr>
        <xdr:spPr>
          <a:xfrm>
            <a:off x="11330516" y="5049306"/>
            <a:ext cx="504825" cy="1524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ysClr val="windowText" lastClr="000000"/>
                </a:solidFill>
              </a:rPr>
              <a:t>95 %</a:t>
            </a:r>
          </a:p>
        </xdr:txBody>
      </xdr:sp>
      <xdr:sp macro="" textlink="">
        <xdr:nvSpPr>
          <xdr:cNvPr id="301" name="17 Rectángulo"/>
          <xdr:cNvSpPr/>
        </xdr:nvSpPr>
        <xdr:spPr>
          <a:xfrm>
            <a:off x="10128250" y="5184775"/>
            <a:ext cx="390525" cy="1143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900">
                <a:solidFill>
                  <a:sysClr val="windowText" lastClr="000000"/>
                </a:solidFill>
              </a:rPr>
              <a:t>0%</a:t>
            </a:r>
          </a:p>
        </xdr:txBody>
      </xdr:sp>
    </xdr:grp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minjusticia/2015/INDICADORES/Consolidado%20Indicadores.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lliam Badillo" refreshedDate="42079.516276504626" createdVersion="1" refreshedVersion="5" recordCount="94">
  <cacheSource type="worksheet">
    <worksheetSource ref="A1:H95" sheet="Consolidar" r:id="rId2"/>
  </cacheSource>
  <cacheFields count="8">
    <cacheField name="Nombre del indicador" numFmtId="0">
      <sharedItems/>
    </cacheField>
    <cacheField name="Objetivo asociado" numFmtId="0">
      <sharedItems count="5">
        <s v="Propiciar una Justicia eficaz y eficiente en el marco de una atención integral"/>
        <s v="Diseñar y coordinar las políticas e iniciativas del Estado colombiano para prevenir y controlar la problemáticas de las drogas y actividades relacionadas"/>
        <s v="Gerencia efectiva y desarrollo institucional"/>
        <s v="Diseñar, coordinar e implementar políticas, planes, programas y proyectos de justicia transicional propiciando la participación de los distintos sectores sociales y con enfoque diferencial"/>
        <s v="Diseñar, coordinar e implementar políticas, planes, programas y proyectos para la prevención, persecución del delito y resocialización del delincuente"/>
      </sharedItems>
    </cacheField>
    <cacheField name="Proceso" numFmtId="0">
      <sharedItems count="15">
        <s v="APLICACIÓN DE POLÍTICAS Y O NORMAS"/>
        <s v="DISEÑO DE NORMAS"/>
        <s v="DIRECCIONAMIENTO Y PLANEACIÓN INSTITUCIONAL"/>
        <s v="FORMULACIÓN Y ADOPCIÓN DE POLÍTICAS"/>
        <s v="GESTIÓN ADMINISTRATIVA"/>
        <s v="GESTIÓN CONTRACTUAL"/>
        <s v="GESTIÓN DE LA INFORMACIÓN"/>
        <s v="GESTIÓN DE RECURSOS INFORMATICOS"/>
        <s v="GESTIÓN DEL TALENTO HUMANO"/>
        <s v="GESTIÓN DOCUMENTAL"/>
        <s v="GESTIÓN FINANCIERA"/>
        <s v="GESTIÓN JURÍDICA"/>
        <s v="INSPECCIÓN, CONTROL Y VIGILANCIA"/>
        <s v="MEJORAMIENTO CONTINUO"/>
        <s v="SEGUIMIENTO Y EVALUACIÓN"/>
      </sharedItems>
    </cacheField>
    <cacheField name="Responsable Indicador" numFmtId="0">
      <sharedItems count="21">
        <s v="Acceso a la justicia"/>
        <s v="Diseño de Normas"/>
        <s v="Asuntos internacionales"/>
        <s v="Estrategia y análisis"/>
        <s v="Direccionamiento y Planeación Institucional"/>
        <s v="Gestión de proyectos del sector justicia financiados por organismos internacionales"/>
        <s v="Formulacion y adopcion de politicas"/>
        <s v="Gestión de bienes"/>
        <s v="Servicios administrativos"/>
        <s v="Gestión Contractual"/>
        <s v="Gestion de la informacion"/>
        <s v="Gestión de Recursos Informáticos"/>
        <s v="Gestión de asuntos disciplinarios"/>
        <s v="Administración del talento humano"/>
        <s v="Desarrollo del talento humano"/>
        <s v="Gestión Documental"/>
        <s v="Gestión Financiera"/>
        <s v="Gestión Jurídica"/>
        <s v="Inspección Control y Vigilancia"/>
        <s v="Mejoramiento Continuo"/>
        <s v="Seguimiento y Evaluación"/>
      </sharedItems>
    </cacheField>
    <cacheField name="Dependencia" numFmtId="0">
      <sharedItems count="13">
        <s v="Dirección de Métodos Alternativos de Solución de Conflíctos"/>
        <s v="Viceministerio de Promoción de la Justicia y Viceministerio de Política Criminal y Justicia Restaurativa"/>
        <s v="Oficina de Asuntos Internacionales"/>
        <s v="Subdirección de Estrategia y Análisis"/>
        <s v="Oficina Asesora de Planeación"/>
        <s v="Grupo de Gestión Administrativa"/>
        <s v="Secretaría General"/>
        <s v="Oficina de Información en Justicia"/>
        <s v="Subdirección de Sistemas"/>
        <s v="Grupo de Control Disciplinario Interno "/>
        <s v="Grupo de Gestión del Talento Humano"/>
        <s v="Oficina Asesora Jurídica"/>
        <s v="Oficina de Control Interno"/>
      </sharedItems>
    </cacheField>
    <cacheField name="Tipo de proceso" numFmtId="0">
      <sharedItems count="4">
        <s v="Procesos Misionales"/>
        <s v="Procesos Estrategicos"/>
        <s v="Procesos de Apoyo"/>
        <s v="Procesos de Evaluacion"/>
      </sharedItems>
    </cacheField>
    <cacheField name="%" numFmtId="164">
      <sharedItems containsSemiMixedTypes="0" containsString="0" containsNumber="1" minValue="0" maxValue="1.7319508448540708"/>
    </cacheField>
    <cacheField name="Ajustados" numFmtId="164">
      <sharedItems containsSemiMixedTypes="0" containsString="0" containsNumb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4">
  <r>
    <s v="Atención de solicitudes de autorización para la creación de Centros de Conciliación"/>
    <x v="0"/>
    <x v="0"/>
    <x v="0"/>
    <x v="0"/>
    <x v="0"/>
    <n v="1"/>
    <n v="1"/>
  </r>
  <r>
    <s v="Atención de solicitudes de Otorgamiento de Aval para formar Conciliadores en Mecanismos Alternativos de Solución de Conflictos y en Insolvencia de Persona Natural no Comerciante."/>
    <x v="0"/>
    <x v="0"/>
    <x v="0"/>
    <x v="0"/>
    <x v="0"/>
    <n v="0.96296296296296291"/>
    <n v="0.96296296296296291"/>
  </r>
  <r>
    <s v="Casas de Justicia en operación"/>
    <x v="0"/>
    <x v="0"/>
    <x v="0"/>
    <x v="0"/>
    <x v="0"/>
    <n v="1"/>
    <n v="1"/>
  </r>
  <r>
    <s v="Centros de Convivencia Ciudadana en operación"/>
    <x v="0"/>
    <x v="0"/>
    <x v="0"/>
    <x v="0"/>
    <x v="0"/>
    <n v="1"/>
    <n v="1"/>
  </r>
  <r>
    <s v="Eficiencia en la respuesta a las solicitudes de autorización para la creación de Centros de Conciliación y/o Arbitraje"/>
    <x v="0"/>
    <x v="0"/>
    <x v="0"/>
    <x v="0"/>
    <x v="0"/>
    <n v="0.96"/>
    <n v="0.96"/>
  </r>
  <r>
    <s v="Proyectos de ley y/o acto legislativos en trámite"/>
    <x v="0"/>
    <x v="1"/>
    <x v="1"/>
    <x v="1"/>
    <x v="0"/>
    <n v="1"/>
    <n v="1"/>
  </r>
  <r>
    <s v="Número de municipios con procesos de fortalecimiento de Conciliación en Equidad"/>
    <x v="0"/>
    <x v="0"/>
    <x v="0"/>
    <x v="0"/>
    <x v="0"/>
    <n v="1.1000000000000001"/>
    <n v="1"/>
  </r>
  <r>
    <s v="Número de procesos de implementación de conciliadores en equidad avalados"/>
    <x v="0"/>
    <x v="0"/>
    <x v="0"/>
    <x v="0"/>
    <x v="0"/>
    <n v="0.66666666666666663"/>
    <n v="0.66666666666666663"/>
  </r>
  <r>
    <s v="Entregas efectivas en extradición"/>
    <x v="0"/>
    <x v="0"/>
    <x v="2"/>
    <x v="2"/>
    <x v="0"/>
    <n v="0.54260089686098656"/>
    <n v="0.54260089686098656"/>
  </r>
  <r>
    <s v="Trámites de repatriación"/>
    <x v="0"/>
    <x v="0"/>
    <x v="2"/>
    <x v="2"/>
    <x v="0"/>
    <n v="1"/>
    <n v="1"/>
  </r>
  <r>
    <s v="Requerimientos en materia de cooperación judicial de autoridades Nacionales y Extranjeras"/>
    <x v="0"/>
    <x v="0"/>
    <x v="2"/>
    <x v="2"/>
    <x v="0"/>
    <n v="1"/>
    <n v="1"/>
  </r>
  <r>
    <s v="Consejos Seccionales de Estupefacientes y/o Comités Departamentales de drogas y/o capacitaciones temáticas  a entes territoriales asesorados, acompañados y/o capacitados"/>
    <x v="1"/>
    <x v="0"/>
    <x v="3"/>
    <x v="3"/>
    <x v="0"/>
    <n v="1"/>
    <n v="1"/>
  </r>
  <r>
    <s v="Entes territoriales asesorados y acompañados en la formulación de planes departamentales de drogas"/>
    <x v="1"/>
    <x v="0"/>
    <x v="3"/>
    <x v="3"/>
    <x v="0"/>
    <n v="1"/>
    <n v="1"/>
  </r>
  <r>
    <s v="Generación de conocimiento sobre la problemática de las drogas y actividades relacionadas"/>
    <x v="1"/>
    <x v="0"/>
    <x v="3"/>
    <x v="3"/>
    <x v="0"/>
    <n v="1"/>
    <n v="1"/>
  </r>
  <r>
    <s v="Proceso de legalización y titulación de tierras a beneficiarios de desarrollo alternativo en el marco de la estrategia de apoyo a iniciativas territoriales para fortalecer la implementación de una política regional de drogas, apoyado y supervisado"/>
    <x v="1"/>
    <x v="0"/>
    <x v="3"/>
    <x v="3"/>
    <x v="0"/>
    <n v="1"/>
    <n v="1"/>
  </r>
  <r>
    <s v="Proyectos de desarrollo alternativo  (de un portafolio cofinanciado)"/>
    <x v="1"/>
    <x v="0"/>
    <x v="3"/>
    <x v="3"/>
    <x v="0"/>
    <n v="1"/>
    <n v="1"/>
  </r>
  <r>
    <s v="Seguimiento a los proyectos seleccionados para financiar - (Prácticas Demostrativas)"/>
    <x v="1"/>
    <x v="0"/>
    <x v="3"/>
    <x v="3"/>
    <x v="0"/>
    <n v="1"/>
    <n v="1"/>
  </r>
  <r>
    <s v="Sistema de información del Observatorio de Drogas de Colombia – Generación de datos en el Sistema de información del Observatorio de Drogas de Colombia – ODC."/>
    <x v="1"/>
    <x v="0"/>
    <x v="3"/>
    <x v="3"/>
    <x v="0"/>
    <n v="1"/>
    <n v="1"/>
  </r>
  <r>
    <s v="Seguimiento a la gestión del Plan de Acción institucional"/>
    <x v="2"/>
    <x v="2"/>
    <x v="4"/>
    <x v="4"/>
    <x v="1"/>
    <n v="0.97549127992865692"/>
    <n v="0.97549127992865692"/>
  </r>
  <r>
    <s v="Seguimiento a los resultas del Plan de Acción institucional"/>
    <x v="2"/>
    <x v="2"/>
    <x v="4"/>
    <x v="4"/>
    <x v="1"/>
    <n v="0.98481089011694378"/>
    <n v="0.98481089011694378"/>
  </r>
  <r>
    <s v="Solicitudes de registros o actualización de proyectos de inversión tramitadas en el módulo Banco de Programas y Proyectos de Inversión - BPIN del Sistema Unificado de Inversión y Finanzas Públicas - SUIFP"/>
    <x v="2"/>
    <x v="2"/>
    <x v="4"/>
    <x v="4"/>
    <x v="1"/>
    <n v="1"/>
    <n v="1"/>
  </r>
  <r>
    <s v="Tiempo de respuesta a la solicitudes de modificación del presupuesto realizado"/>
    <x v="2"/>
    <x v="2"/>
    <x v="4"/>
    <x v="4"/>
    <x v="1"/>
    <n v="1.103448275862069"/>
    <n v="1"/>
  </r>
  <r>
    <s v="Trámites de autorización de vigencias futuras realizados"/>
    <x v="2"/>
    <x v="2"/>
    <x v="4"/>
    <x v="4"/>
    <x v="1"/>
    <n v="1"/>
    <n v="1"/>
  </r>
  <r>
    <s v="Trámites de modificación del presupuesto realizados"/>
    <x v="2"/>
    <x v="2"/>
    <x v="4"/>
    <x v="4"/>
    <x v="1"/>
    <n v="1"/>
    <n v="1"/>
  </r>
  <r>
    <s v="Cumplimiento de desembolsos"/>
    <x v="2"/>
    <x v="2"/>
    <x v="5"/>
    <x v="2"/>
    <x v="1"/>
    <n v="0.76768621850025576"/>
    <n v="0.76768621850025576"/>
  </r>
  <r>
    <s v="Eficacia de gestión contractual"/>
    <x v="2"/>
    <x v="2"/>
    <x v="5"/>
    <x v="2"/>
    <x v="1"/>
    <n v="0.95833333333333337"/>
    <n v="0.95833333333333337"/>
  </r>
  <r>
    <s v="Ejecución presupuestal "/>
    <x v="2"/>
    <x v="2"/>
    <x v="5"/>
    <x v="2"/>
    <x v="1"/>
    <n v="0.77246611050540936"/>
    <n v="0.77246611050540936"/>
  </r>
  <r>
    <s v="Porcentaje de avance de elaboración o revisión o actos administrativos"/>
    <x v="1"/>
    <x v="1"/>
    <x v="1"/>
    <x v="1"/>
    <x v="0"/>
    <n v="1"/>
    <n v="1"/>
  </r>
  <r>
    <s v="Porcentaje de avance de elaboración o revisión o actos administrativos"/>
    <x v="0"/>
    <x v="1"/>
    <x v="1"/>
    <x v="1"/>
    <x v="0"/>
    <n v="1"/>
    <n v="1"/>
  </r>
  <r>
    <s v="Porcentaje de avance de elaboración o revisión o actos administrativos"/>
    <x v="0"/>
    <x v="1"/>
    <x v="1"/>
    <x v="1"/>
    <x v="0"/>
    <n v="1"/>
    <n v="1"/>
  </r>
  <r>
    <s v="Porcentaje de avance de elaboracion de politicas"/>
    <x v="1"/>
    <x v="3"/>
    <x v="6"/>
    <x v="1"/>
    <x v="0"/>
    <n v="1"/>
    <n v="1"/>
  </r>
  <r>
    <s v="Porcentaje de avance de documentos CONPES"/>
    <x v="3"/>
    <x v="3"/>
    <x v="6"/>
    <x v="1"/>
    <x v="0"/>
    <n v="1"/>
    <n v="1"/>
  </r>
  <r>
    <s v="Porcentaje de avance de elaboracion de politicas"/>
    <x v="0"/>
    <x v="3"/>
    <x v="6"/>
    <x v="1"/>
    <x v="0"/>
    <n v="1"/>
    <n v="1"/>
  </r>
  <r>
    <s v="Porcentaje de avance de documentos CONPES"/>
    <x v="0"/>
    <x v="3"/>
    <x v="6"/>
    <x v="1"/>
    <x v="0"/>
    <n v="1.5"/>
    <n v="1"/>
  </r>
  <r>
    <s v="Porcentaje de avance de elaboracion de politicas"/>
    <x v="0"/>
    <x v="3"/>
    <x v="6"/>
    <x v="1"/>
    <x v="0"/>
    <n v="1"/>
    <n v="1"/>
  </r>
  <r>
    <s v="Porcentaje de avance de documentos CONPES"/>
    <x v="0"/>
    <x v="3"/>
    <x v="6"/>
    <x v="1"/>
    <x v="0"/>
    <n v="0.5"/>
    <n v="0.5"/>
  </r>
  <r>
    <s v="Porcentaje de avance de elaboracion de politicas"/>
    <x v="0"/>
    <x v="3"/>
    <x v="6"/>
    <x v="1"/>
    <x v="0"/>
    <n v="1"/>
    <n v="1"/>
  </r>
  <r>
    <s v="Levantamiento de inventarios individuales"/>
    <x v="2"/>
    <x v="4"/>
    <x v="7"/>
    <x v="5"/>
    <x v="2"/>
    <n v="1"/>
    <n v="1"/>
  </r>
  <r>
    <s v="Actualización y mantenimiento del movimiento del almacén del MJD"/>
    <x v="2"/>
    <x v="4"/>
    <x v="7"/>
    <x v="5"/>
    <x v="2"/>
    <n v="1"/>
    <n v="1"/>
  </r>
  <r>
    <s v="Baja de bienes del inventario del MJD"/>
    <x v="2"/>
    <x v="4"/>
    <x v="7"/>
    <x v="5"/>
    <x v="2"/>
    <n v="1"/>
    <n v="1"/>
  </r>
  <r>
    <s v="Hojas de vida parque automotor actualizadas"/>
    <x v="2"/>
    <x v="4"/>
    <x v="8"/>
    <x v="5"/>
    <x v="2"/>
    <n v="0"/>
    <n v="0"/>
  </r>
  <r>
    <s v="Mantenimiento de los sistemas del MJD (Ascensores, Aire Acondicionado, Respaldo Eléctrico y Electrobombas)"/>
    <x v="2"/>
    <x v="4"/>
    <x v="8"/>
    <x v="5"/>
    <x v="2"/>
    <n v="1"/>
    <n v="1"/>
  </r>
  <r>
    <s v="Medición de la satisfacción de los clientes del proceso de Gestión Contractual"/>
    <x v="2"/>
    <x v="5"/>
    <x v="9"/>
    <x v="6"/>
    <x v="2"/>
    <n v="0.97375"/>
    <n v="0.97375"/>
  </r>
  <r>
    <s v="Porcentaje de Cumplimiento cronogramas iniciales en procesos públicos de selección - sobre solicitudes presentadas"/>
    <x v="2"/>
    <x v="5"/>
    <x v="9"/>
    <x v="6"/>
    <x v="2"/>
    <n v="1"/>
    <n v="1"/>
  </r>
  <r>
    <s v="Porcentaje de Contratos Suscritos por el MJD - sobre los contratos proyectados en el plan de contratación"/>
    <x v="2"/>
    <x v="5"/>
    <x v="9"/>
    <x v="6"/>
    <x v="2"/>
    <n v="1.7319508448540708"/>
    <n v="1"/>
  </r>
  <r>
    <s v="Porcentaje de cumplimiento en la liquidación de contratos"/>
    <x v="2"/>
    <x v="5"/>
    <x v="9"/>
    <x v="6"/>
    <x v="2"/>
    <n v="0.74731182795698925"/>
    <n v="0.74731182795698925"/>
  </r>
  <r>
    <s v="Porcentaje de solicitudes de contratación aceptadas – sobre las solicitudes presentadas"/>
    <x v="2"/>
    <x v="5"/>
    <x v="9"/>
    <x v="6"/>
    <x v="2"/>
    <n v="1"/>
    <n v="1"/>
  </r>
  <r>
    <s v="Porcentaje de Contratos Suscritos por el MJD – sobre solicitudes de contratación aceptadas por el Grupo de Gestión Contractual"/>
    <x v="2"/>
    <x v="5"/>
    <x v="9"/>
    <x v="6"/>
    <x v="2"/>
    <n v="1.1189429362365366"/>
    <n v="1"/>
  </r>
  <r>
    <s v="Oportunidad en la respuesta a los requerimientos de información"/>
    <x v="2"/>
    <x v="6"/>
    <x v="10"/>
    <x v="7"/>
    <x v="1"/>
    <n v="0.95697674418604661"/>
    <n v="0.95697674418604661"/>
  </r>
  <r>
    <s v="Calidad de la información provista"/>
    <x v="2"/>
    <x v="6"/>
    <x v="10"/>
    <x v="7"/>
    <x v="1"/>
    <n v="0.98023255813953492"/>
    <n v="0.98023255813953492"/>
  </r>
  <r>
    <s v="Impacto de las noticias que genera el Ministerio"/>
    <x v="2"/>
    <x v="6"/>
    <x v="10"/>
    <x v="7"/>
    <x v="1"/>
    <n v="0.90598290598290598"/>
    <n v="0.90598290598290598"/>
  </r>
  <r>
    <s v="Oportunidad en la respuesta a los requerimientos de información"/>
    <x v="2"/>
    <x v="6"/>
    <x v="10"/>
    <x v="7"/>
    <x v="1"/>
    <n v="0.98046199246972632"/>
    <n v="0.98046199246972632"/>
  </r>
  <r>
    <s v="Disponibilidad de los sistemas críticos"/>
    <x v="2"/>
    <x v="7"/>
    <x v="11"/>
    <x v="8"/>
    <x v="1"/>
    <n v="1"/>
    <n v="1"/>
  </r>
  <r>
    <s v="Oportunidad en la atención del soporte requerido"/>
    <x v="2"/>
    <x v="7"/>
    <x v="11"/>
    <x v="8"/>
    <x v="2"/>
    <n v="0.99913735036573981"/>
    <n v="0.99913735036573981"/>
  </r>
  <r>
    <s v="Satisfacción de las necesidad de los usuarios"/>
    <x v="2"/>
    <x v="7"/>
    <x v="11"/>
    <x v="8"/>
    <x v="2"/>
    <n v="1.0027210884353741"/>
    <n v="1"/>
  </r>
  <r>
    <s v="Disponibilidad de los sistemas críticos"/>
    <x v="2"/>
    <x v="7"/>
    <x v="11"/>
    <x v="8"/>
    <x v="2"/>
    <n v="1"/>
    <n v="1"/>
  </r>
  <r>
    <s v="Cumplimiento del término legal de la etapa de investigación disciplinaria"/>
    <x v="2"/>
    <x v="8"/>
    <x v="12"/>
    <x v="9"/>
    <x v="2"/>
    <n v="1"/>
    <n v="1"/>
  </r>
  <r>
    <s v="Desarrollo del proceso disciplinario dentro del término de prescripción"/>
    <x v="2"/>
    <x v="8"/>
    <x v="12"/>
    <x v="9"/>
    <x v="2"/>
    <n v="1"/>
    <n v="1"/>
  </r>
  <r>
    <s v="Índice de quejas e informes de servidores públicos tramitados"/>
    <x v="2"/>
    <x v="8"/>
    <x v="12"/>
    <x v="9"/>
    <x v="2"/>
    <n v="1"/>
    <n v="1"/>
  </r>
  <r>
    <s v="Atención de requerimientos de información laboral"/>
    <x v="2"/>
    <x v="8"/>
    <x v="13"/>
    <x v="10"/>
    <x v="2"/>
    <n v="0.99682942295497778"/>
    <n v="0.99682942295497778"/>
  </r>
  <r>
    <s v="Cobertura Programa de Bienestar Social e Incentivos ejecutado"/>
    <x v="2"/>
    <x v="8"/>
    <x v="14"/>
    <x v="10"/>
    <x v="2"/>
    <n v="1.0556770548569347"/>
    <n v="1"/>
  </r>
  <r>
    <s v="Cobertura Plan del Sistema de Gestión de la Seguridad y Salud en el Trabajo ejecutado"/>
    <x v="2"/>
    <x v="8"/>
    <x v="14"/>
    <x v="10"/>
    <x v="2"/>
    <n v="1.4836022904737116"/>
    <n v="1"/>
  </r>
  <r>
    <s v="Cobertura Plan Institucional de Capacitación (PIC) ejecutado"/>
    <x v="2"/>
    <x v="8"/>
    <x v="14"/>
    <x v="10"/>
    <x v="2"/>
    <n v="1.1165387299371947"/>
    <n v="1"/>
  </r>
  <r>
    <s v="Comisiones de servicios tramitadas"/>
    <x v="2"/>
    <x v="8"/>
    <x v="13"/>
    <x v="10"/>
    <x v="2"/>
    <n v="1"/>
    <n v="1"/>
  </r>
  <r>
    <s v="Evaluaciones de desempeño ordinarias consolidadas"/>
    <x v="2"/>
    <x v="8"/>
    <x v="13"/>
    <x v="10"/>
    <x v="2"/>
    <n v="1"/>
    <n v="1"/>
  </r>
  <r>
    <s v="Liquidación y trámite de la Nómina"/>
    <x v="2"/>
    <x v="8"/>
    <x v="13"/>
    <x v="10"/>
    <x v="2"/>
    <n v="1"/>
    <n v="1"/>
  </r>
  <r>
    <s v="Plan del Sistema de Gestión de la Seguridad y Salud en el Trabajo ejecutado"/>
    <x v="2"/>
    <x v="8"/>
    <x v="14"/>
    <x v="10"/>
    <x v="2"/>
    <n v="0.97435897435897434"/>
    <n v="0.97435897435897434"/>
  </r>
  <r>
    <s v="Plan Institucional de Capacitación (PIC) ejecutado"/>
    <x v="2"/>
    <x v="8"/>
    <x v="14"/>
    <x v="10"/>
    <x v="2"/>
    <n v="1.2857142857142858"/>
    <n v="1"/>
  </r>
  <r>
    <s v="Porcentaje de solicitudes de primas técnicas tramitadas"/>
    <x v="2"/>
    <x v="8"/>
    <x v="13"/>
    <x v="10"/>
    <x v="2"/>
    <n v="1"/>
    <n v="1"/>
  </r>
  <r>
    <s v="Programa de Bienestar Social e Incentivos ejecutado"/>
    <x v="2"/>
    <x v="8"/>
    <x v="14"/>
    <x v="10"/>
    <x v="2"/>
    <n v="1.1578947368421053"/>
    <n v="1"/>
  </r>
  <r>
    <s v="Trámite de la vinculación de los funcionarios"/>
    <x v="2"/>
    <x v="8"/>
    <x v="13"/>
    <x v="10"/>
    <x v="2"/>
    <n v="1"/>
    <n v="1"/>
  </r>
  <r>
    <s v="Plan Institucional de Capacitación (PIC) elaborado y aprobado"/>
    <x v="2"/>
    <x v="8"/>
    <x v="14"/>
    <x v="10"/>
    <x v="2"/>
    <n v="1"/>
    <n v="1"/>
  </r>
  <r>
    <s v="Plan del Sistema de Gestión de la Seguridad y Salud en el Trabajo elaborado y aprobado"/>
    <x v="2"/>
    <x v="8"/>
    <x v="14"/>
    <x v="10"/>
    <x v="2"/>
    <n v="1"/>
    <n v="1"/>
  </r>
  <r>
    <s v="Programa de Bienestar Social e Incentivos elaborado y aprobado"/>
    <x v="2"/>
    <x v="8"/>
    <x v="14"/>
    <x v="10"/>
    <x v="2"/>
    <n v="1"/>
    <n v="1"/>
  </r>
  <r>
    <s v="Registro de correspondencia recibida"/>
    <x v="2"/>
    <x v="9"/>
    <x v="15"/>
    <x v="6"/>
    <x v="2"/>
    <n v="1"/>
    <n v="1"/>
  </r>
  <r>
    <s v="Registro de correspondencia externa despachada"/>
    <x v="2"/>
    <x v="9"/>
    <x v="15"/>
    <x v="6"/>
    <x v="2"/>
    <n v="1"/>
    <n v="1"/>
  </r>
  <r>
    <s v="Tablas de retención documental actualizadas"/>
    <x v="2"/>
    <x v="9"/>
    <x v="15"/>
    <x v="6"/>
    <x v="2"/>
    <n v="0.96"/>
    <n v="0.96"/>
  </r>
  <r>
    <s v="Expedición de Certificados de Disponibilidad Presupuestal"/>
    <x v="2"/>
    <x v="10"/>
    <x v="16"/>
    <x v="6"/>
    <x v="2"/>
    <n v="1"/>
    <n v="1"/>
  </r>
  <r>
    <s v="Expedición de Registros Presupuestales"/>
    <x v="2"/>
    <x v="10"/>
    <x v="16"/>
    <x v="6"/>
    <x v="2"/>
    <n v="1"/>
    <n v="1"/>
  </r>
  <r>
    <s v="Registro, actualización y presentación de los estados financieros del Ministerio de Justicia y del Derecho"/>
    <x v="2"/>
    <x v="10"/>
    <x v="16"/>
    <x v="6"/>
    <x v="2"/>
    <n v="1"/>
    <n v="1"/>
  </r>
  <r>
    <s v="Modificaciones presupuestales"/>
    <x v="2"/>
    <x v="10"/>
    <x v="16"/>
    <x v="6"/>
    <x v="2"/>
    <n v="1"/>
    <n v="1"/>
  </r>
  <r>
    <s v="Pagos de compromisos"/>
    <x v="2"/>
    <x v="10"/>
    <x v="16"/>
    <x v="6"/>
    <x v="2"/>
    <n v="1"/>
    <n v="1"/>
  </r>
  <r>
    <s v="Ejecutar por vía coactiva las obligaciones a favor del Ministerio de Justicia y del Derecho"/>
    <x v="2"/>
    <x v="11"/>
    <x v="17"/>
    <x v="11"/>
    <x v="2"/>
    <n v="0.90695351517479827"/>
    <n v="0.90695351517479827"/>
  </r>
  <r>
    <s v="Atención de solicitudes de conciliación prejudicial en las que se convoque al MJD"/>
    <x v="2"/>
    <x v="11"/>
    <x v="17"/>
    <x v="11"/>
    <x v="2"/>
    <n v="1"/>
    <n v="1"/>
  </r>
  <r>
    <s v="Atención de demandas contra el MJD"/>
    <x v="2"/>
    <x v="11"/>
    <x v="17"/>
    <x v="11"/>
    <x v="2"/>
    <n v="1"/>
    <n v="1"/>
  </r>
  <r>
    <s v="Gestión de pago de sentencias condenatorias y conciliaciones"/>
    <x v="2"/>
    <x v="11"/>
    <x v="17"/>
    <x v="11"/>
    <x v="2"/>
    <n v="1"/>
    <n v="1"/>
  </r>
  <r>
    <s v="Optimización del trámite de expedición del CCITE para el manejo de sustancias químicas controladas"/>
    <x v="1"/>
    <x v="12"/>
    <x v="18"/>
    <x v="1"/>
    <x v="0"/>
    <n v="0.95986555950968755"/>
    <n v="0.95986555950968755"/>
  </r>
  <r>
    <s v="Informes de visitas a establecimientos penitenciarios y carcelarios"/>
    <x v="4"/>
    <x v="12"/>
    <x v="18"/>
    <x v="1"/>
    <x v="0"/>
    <n v="1"/>
    <n v="1"/>
  </r>
  <r>
    <s v="Porcentaje de centros penitenciarios y carcelarios con diagnósticos elaborados"/>
    <x v="4"/>
    <x v="12"/>
    <x v="18"/>
    <x v="1"/>
    <x v="0"/>
    <n v="0.6428571428571429"/>
    <n v="0.6428571428571429"/>
  </r>
  <r>
    <s v="Acciones de Inspección, Control y Vigilancia en Centros de Conciliación y/o Entidades Avaladas"/>
    <x v="0"/>
    <x v="12"/>
    <x v="18"/>
    <x v="1"/>
    <x v="0"/>
    <n v="1.04"/>
    <n v="1"/>
  </r>
  <r>
    <s v="Porcentaje de Centros de Conciliación y/o Entidades Avaladas vigilados SIC/SECIV"/>
    <x v="0"/>
    <x v="12"/>
    <x v="18"/>
    <x v="1"/>
    <x v="0"/>
    <n v="1"/>
    <n v="1"/>
  </r>
  <r>
    <s v=" Porcentaje de avance en el diseño e implementación del Sistema Integrado de Gestión"/>
    <x v="2"/>
    <x v="13"/>
    <x v="19"/>
    <x v="4"/>
    <x v="3"/>
    <n v="0.9"/>
    <n v="0.9"/>
  </r>
  <r>
    <s v="EFECTIVIDAD: Efectividad en las acciones de mejoramiento dentrol del SIG"/>
    <x v="2"/>
    <x v="14"/>
    <x v="20"/>
    <x v="4"/>
    <x v="3"/>
    <n v="0.65"/>
    <n v="0.65"/>
  </r>
  <r>
    <s v="EFICACIA: % De cumplimiento del programa de auditorías"/>
    <x v="2"/>
    <x v="14"/>
    <x v="20"/>
    <x v="12"/>
    <x v="3"/>
    <n v="1.0666666666666667"/>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5" cacheId="0"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C69:D92" firstHeaderRow="2"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22">
        <item x="0"/>
        <item x="13"/>
        <item x="2"/>
        <item x="14"/>
        <item x="4"/>
        <item x="1"/>
        <item x="3"/>
        <item x="6"/>
        <item x="9"/>
        <item x="12"/>
        <item x="7"/>
        <item x="10"/>
        <item x="5"/>
        <item x="11"/>
        <item x="15"/>
        <item x="16"/>
        <item x="17"/>
        <item x="18"/>
        <item x="19"/>
        <item x="20"/>
        <item x="8"/>
        <item t="default"/>
      </items>
    </pivotField>
    <pivotField compact="0" outline="0" subtotalTop="0" showAll="0" includeNewItemsInFilter="1"/>
    <pivotField compact="0" outline="0" subtotalTop="0" showAll="0" includeNewItemsInFilter="1"/>
    <pivotField compact="0" outline="0" subtotalTop="0" showAll="0" includeNewItemsInFilter="1"/>
    <pivotField dataField="1" compact="0" numFmtId="165" outline="0" subtotalTop="0" showAll="0" includeNewItemsInFilter="1" defaultSubtotal="0"/>
  </pivotFields>
  <rowFields count="1">
    <field x="3"/>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medio de Ajustados" fld="7" subtotal="average" baseField="3" baseItem="4" numFmtId="165"/>
  </dataFields>
  <formats count="25">
    <format dxfId="223">
      <pivotArea outline="0" fieldPosition="0"/>
    </format>
    <format dxfId="222">
      <pivotArea outline="0" fieldPosition="0"/>
    </format>
    <format dxfId="221">
      <pivotArea field="3" type="button" dataOnly="0" labelOnly="1" outline="0" axis="axisRow" fieldPosition="0"/>
    </format>
    <format dxfId="220">
      <pivotArea dataOnly="0" labelOnly="1" outline="0" fieldPosition="0">
        <references count="1">
          <reference field="3" count="0"/>
        </references>
      </pivotArea>
    </format>
    <format dxfId="219">
      <pivotArea dataOnly="0" labelOnly="1" grandRow="1" outline="0" fieldPosition="0"/>
    </format>
    <format dxfId="218">
      <pivotArea outline="0" fieldPosition="0"/>
    </format>
    <format dxfId="217">
      <pivotArea type="topRight" dataOnly="0" labelOnly="1" outline="0" fieldPosition="0"/>
    </format>
    <format dxfId="216">
      <pivotArea outline="0" fieldPosition="0"/>
    </format>
    <format dxfId="215">
      <pivotArea type="topRight" dataOnly="0" labelOnly="1" outline="0" fieldPosition="0"/>
    </format>
    <format dxfId="214">
      <pivotArea dataOnly="0" labelOnly="1" outline="0" fieldPosition="0">
        <references count="1">
          <reference field="3" count="0"/>
        </references>
      </pivotArea>
    </format>
    <format dxfId="213">
      <pivotArea dataOnly="0" labelOnly="1" grandRow="1" outline="0" fieldPosition="0"/>
    </format>
    <format dxfId="212">
      <pivotArea field="3" type="button" dataOnly="0" labelOnly="1" outline="0" axis="axisRow" fieldPosition="0"/>
    </format>
    <format dxfId="211">
      <pivotArea grandRow="1" outline="0" fieldPosition="0"/>
    </format>
    <format dxfId="210">
      <pivotArea dataOnly="0" labelOnly="1" grandRow="1" outline="0" fieldPosition="0"/>
    </format>
    <format dxfId="209">
      <pivotArea type="origin" dataOnly="0" labelOnly="1" outline="0" fieldPosition="0"/>
    </format>
    <format dxfId="208">
      <pivotArea type="topRight" dataOnly="0" labelOnly="1" outline="0" fieldPosition="0"/>
    </format>
    <format dxfId="207">
      <pivotArea field="3" type="button" dataOnly="0" labelOnly="1" outline="0" axis="axisRow" fieldPosition="0"/>
    </format>
    <format dxfId="206">
      <pivotArea grandRow="1" outline="0" fieldPosition="0"/>
    </format>
    <format dxfId="205">
      <pivotArea dataOnly="0" labelOnly="1" grandRow="1" outline="0" fieldPosition="0"/>
    </format>
    <format dxfId="204">
      <pivotArea dataOnly="0" labelOnly="1" outline="0" fieldPosition="0">
        <references count="1">
          <reference field="3" count="0"/>
        </references>
      </pivotArea>
    </format>
    <format dxfId="203">
      <pivotArea dataOnly="0" labelOnly="1" grandRow="1" outline="0" fieldPosition="0"/>
    </format>
    <format dxfId="202">
      <pivotArea field="3" type="button" dataOnly="0" labelOnly="1" outline="0" axis="axisRow" fieldPosition="0"/>
    </format>
    <format dxfId="201">
      <pivotArea outline="0" fieldPosition="0"/>
    </format>
    <format dxfId="200">
      <pivotArea type="origin" dataOnly="0" labelOnly="1" outline="0" fieldPosition="0"/>
    </format>
    <format dxfId="199">
      <pivotArea type="topRight" dataOnly="0" labelOnly="1" outline="0" fieldPosition="0"/>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4" cacheId="0"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C59:D65" firstHeaderRow="2"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name="Proceso MP" axis="axisRow" compact="0" outline="0" subtotalTop="0" showAll="0" includeNewItemsInFilter="1" defaultSubtotal="0">
      <items count="4">
        <item x="2"/>
        <item x="3"/>
        <item x="1"/>
        <item x="0"/>
      </items>
    </pivotField>
    <pivotField compact="0" outline="0" subtotalTop="0" showAll="0" includeNewItemsInFilter="1"/>
    <pivotField dataField="1" compact="0" numFmtId="165" outline="0" subtotalTop="0" showAll="0" includeNewItemsInFilter="1" defaultSubtotal="0"/>
  </pivotFields>
  <rowFields count="1">
    <field x="5"/>
  </rowFields>
  <rowItems count="5">
    <i>
      <x/>
    </i>
    <i>
      <x v="1"/>
    </i>
    <i>
      <x v="2"/>
    </i>
    <i>
      <x v="3"/>
    </i>
    <i t="grand">
      <x/>
    </i>
  </rowItems>
  <colItems count="1">
    <i/>
  </colItems>
  <dataFields count="1">
    <dataField name="Promedio de Ajustados" fld="7" subtotal="average" baseField="5" baseItem="2"/>
  </dataFields>
  <formats count="22">
    <format dxfId="245">
      <pivotArea outline="0" fieldPosition="0"/>
    </format>
    <format dxfId="244">
      <pivotArea type="all" dataOnly="0" outline="0" fieldPosition="0"/>
    </format>
    <format dxfId="243">
      <pivotArea outline="0" fieldPosition="0"/>
    </format>
    <format dxfId="242">
      <pivotArea field="5" type="button" dataOnly="0" labelOnly="1" outline="0" axis="axisRow" fieldPosition="0"/>
    </format>
    <format dxfId="241">
      <pivotArea grandRow="1" outline="0" fieldPosition="0"/>
    </format>
    <format dxfId="240">
      <pivotArea dataOnly="0" labelOnly="1" grandRow="1" outline="0" fieldPosition="0"/>
    </format>
    <format dxfId="239">
      <pivotArea type="origin" dataOnly="0" labelOnly="1" outline="0" fieldPosition="0"/>
    </format>
    <format dxfId="238">
      <pivotArea type="topRight" dataOnly="0" labelOnly="1" outline="0" fieldPosition="0"/>
    </format>
    <format dxfId="237">
      <pivotArea outline="0" fieldPosition="0"/>
    </format>
    <format dxfId="236">
      <pivotArea outline="0" fieldPosition="0"/>
    </format>
    <format dxfId="235">
      <pivotArea dataOnly="0" labelOnly="1" outline="0" fieldPosition="0">
        <references count="1">
          <reference field="5" count="0"/>
        </references>
      </pivotArea>
    </format>
    <format dxfId="234">
      <pivotArea dataOnly="0" labelOnly="1" grandRow="1" outline="0" fieldPosition="0"/>
    </format>
    <format dxfId="233">
      <pivotArea type="origin" dataOnly="0" labelOnly="1" outline="0" fieldPosition="0"/>
    </format>
    <format dxfId="232">
      <pivotArea type="topRight" dataOnly="0" labelOnly="1" outline="0" fieldPosition="0"/>
    </format>
    <format dxfId="231">
      <pivotArea type="origin" dataOnly="0" labelOnly="1" outline="0" fieldPosition="0"/>
    </format>
    <format dxfId="230">
      <pivotArea field="5" type="button" dataOnly="0" labelOnly="1" outline="0" axis="axisRow" fieldPosition="0"/>
    </format>
    <format dxfId="229">
      <pivotArea dataOnly="0" grandRow="1" outline="0" fieldPosition="0"/>
    </format>
    <format dxfId="228">
      <pivotArea dataOnly="0" labelOnly="1" outline="0" fieldPosition="0">
        <references count="1">
          <reference field="5" count="0"/>
        </references>
      </pivotArea>
    </format>
    <format dxfId="227">
      <pivotArea dataOnly="0" labelOnly="1" grandRow="1" outline="0" fieldPosition="0"/>
    </format>
    <format dxfId="226">
      <pivotArea field="5" type="button" dataOnly="0" labelOnly="1" outline="0" axis="axisRow" fieldPosition="0"/>
    </format>
    <format dxfId="225">
      <pivotArea type="origin" dataOnly="0" labelOnly="1" outline="0" fieldPosition="0"/>
    </format>
    <format dxfId="224">
      <pivotArea type="topRight" dataOnly="0" labelOnly="1" outline="0" fieldPosition="0"/>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Tabla dinámica13" cacheId="0"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C2:D9" firstHeaderRow="2" firstDataRow="2" firstDataCol="1"/>
  <pivotFields count="8">
    <pivotField compact="0" outline="0" subtotalTop="0" showAll="0" includeNewItemsInFilter="1"/>
    <pivotField axis="axisRow" compact="0" outline="0" subtotalTop="0" showAll="0" includeNewItemsInFilter="1">
      <items count="6">
        <item x="1"/>
        <item x="3"/>
        <item x="4"/>
        <item x="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numFmtId="165" outline="0" subtotalTop="0" showAll="0" includeNewItemsInFilter="1"/>
    <pivotField dataField="1" compact="0" numFmtId="165" outline="0" subtotalTop="0" showAll="0" includeNewItemsInFilter="1" defaultSubtotal="0"/>
  </pivotFields>
  <rowFields count="1">
    <field x="1"/>
  </rowFields>
  <rowItems count="6">
    <i>
      <x/>
    </i>
    <i>
      <x v="1"/>
    </i>
    <i>
      <x v="2"/>
    </i>
    <i>
      <x v="3"/>
    </i>
    <i>
      <x v="4"/>
    </i>
    <i t="grand">
      <x/>
    </i>
  </rowItems>
  <colItems count="1">
    <i/>
  </colItems>
  <dataFields count="1">
    <dataField name="Promedio de Ajustados" fld="7" subtotal="average" baseField="1" baseItem="1"/>
  </dataFields>
  <formats count="45">
    <format dxfId="290">
      <pivotArea outline="0" fieldPosition="0"/>
    </format>
    <format dxfId="289">
      <pivotArea type="all" dataOnly="0" outline="0" fieldPosition="0"/>
    </format>
    <format dxfId="288">
      <pivotArea outline="0" fieldPosition="0"/>
    </format>
    <format dxfId="287">
      <pivotArea type="topRight" dataOnly="0" labelOnly="1" outline="0" fieldPosition="0"/>
    </format>
    <format dxfId="286">
      <pivotArea dataOnly="0" labelOnly="1" outline="0" fieldPosition="0">
        <references count="1">
          <reference field="1" count="0"/>
        </references>
      </pivotArea>
    </format>
    <format dxfId="285">
      <pivotArea dataOnly="0" labelOnly="1" grandRow="1" outline="0" fieldPosition="0"/>
    </format>
    <format dxfId="284">
      <pivotArea dataOnly="0" labelOnly="1" outline="0" fieldPosition="0">
        <references count="1">
          <reference field="1" count="0"/>
        </references>
      </pivotArea>
    </format>
    <format dxfId="283">
      <pivotArea dataOnly="0" labelOnly="1" grandRow="1" outline="0" fieldPosition="0"/>
    </format>
    <format dxfId="282">
      <pivotArea dataOnly="0" labelOnly="1" outline="0" fieldPosition="0">
        <references count="1">
          <reference field="1" count="0"/>
        </references>
      </pivotArea>
    </format>
    <format dxfId="281">
      <pivotArea dataOnly="0" labelOnly="1" grandRow="1" outline="0" fieldPosition="0"/>
    </format>
    <format dxfId="280">
      <pivotArea outline="0" fieldPosition="0"/>
    </format>
    <format dxfId="279">
      <pivotArea type="topRight" dataOnly="0" labelOnly="1" outline="0" fieldPosition="0"/>
    </format>
    <format dxfId="278">
      <pivotArea outline="0" fieldPosition="0"/>
    </format>
    <format dxfId="277">
      <pivotArea type="topRight" dataOnly="0" labelOnly="1" outline="0" fieldPosition="0"/>
    </format>
    <format dxfId="276">
      <pivotArea outline="0" fieldPosition="0"/>
    </format>
    <format dxfId="275">
      <pivotArea field="1" type="button" dataOnly="0" labelOnly="1" outline="0" axis="axisRow" fieldPosition="0"/>
    </format>
    <format dxfId="274">
      <pivotArea dataOnly="0" labelOnly="1" outline="0" fieldPosition="0">
        <references count="1">
          <reference field="1" count="0"/>
        </references>
      </pivotArea>
    </format>
    <format dxfId="273">
      <pivotArea dataOnly="0" labelOnly="1" grandRow="1" outline="0" fieldPosition="0"/>
    </format>
    <format dxfId="272">
      <pivotArea type="all" dataOnly="0" outline="0" fieldPosition="0"/>
    </format>
    <format dxfId="271">
      <pivotArea type="topRight" dataOnly="0" labelOnly="1" outline="0" fieldPosition="0"/>
    </format>
    <format dxfId="270">
      <pivotArea type="origin" dataOnly="0" labelOnly="1" outline="0" fieldPosition="0"/>
    </format>
    <format dxfId="269">
      <pivotArea type="topRight" dataOnly="0" labelOnly="1" outline="0" fieldPosition="0"/>
    </format>
    <format dxfId="268">
      <pivotArea type="all" dataOnly="0" outline="0" fieldPosition="0"/>
    </format>
    <format dxfId="267">
      <pivotArea outline="0" fieldPosition="0"/>
    </format>
    <format dxfId="266">
      <pivotArea dataOnly="0" labelOnly="1" outline="0" fieldPosition="0">
        <references count="1">
          <reference field="1" count="0"/>
        </references>
      </pivotArea>
    </format>
    <format dxfId="265">
      <pivotArea dataOnly="0" labelOnly="1" grandRow="1" outline="0" fieldPosition="0"/>
    </format>
    <format dxfId="264">
      <pivotArea field="1" type="button" dataOnly="0" labelOnly="1" outline="0" axis="axisRow" fieldPosition="0"/>
    </format>
    <format dxfId="263">
      <pivotArea grandRow="1" outline="0" fieldPosition="0"/>
    </format>
    <format dxfId="262">
      <pivotArea dataOnly="0" labelOnly="1" grandRow="1" outline="0" fieldPosition="0"/>
    </format>
    <format dxfId="261">
      <pivotArea type="origin" dataOnly="0" labelOnly="1" outline="0" fieldPosition="0"/>
    </format>
    <format dxfId="260">
      <pivotArea type="topRight" dataOnly="0" labelOnly="1" outline="0" fieldPosition="0"/>
    </format>
    <format dxfId="259">
      <pivotArea type="origin" dataOnly="0" labelOnly="1" outline="0" fieldPosition="0"/>
    </format>
    <format dxfId="258">
      <pivotArea outline="0" fieldPosition="0"/>
    </format>
    <format dxfId="257">
      <pivotArea outline="0" fieldPosition="0"/>
    </format>
    <format dxfId="256">
      <pivotArea type="topRight" dataOnly="0" labelOnly="1" outline="0" fieldPosition="0"/>
    </format>
    <format dxfId="255">
      <pivotArea outline="0" fieldPosition="0"/>
    </format>
    <format dxfId="254">
      <pivotArea type="topRight" dataOnly="0" labelOnly="1" outline="0" fieldPosition="0"/>
    </format>
    <format dxfId="253">
      <pivotArea dataOnly="0" labelOnly="1" outline="0" fieldPosition="0">
        <references count="1">
          <reference field="1" count="0"/>
        </references>
      </pivotArea>
    </format>
    <format dxfId="252">
      <pivotArea dataOnly="0" labelOnly="1" grandRow="1" outline="0" fieldPosition="0"/>
    </format>
    <format dxfId="251">
      <pivotArea grandRow="1" outline="0" fieldPosition="0"/>
    </format>
    <format dxfId="250">
      <pivotArea dataOnly="0" labelOnly="1" grandRow="1" outline="0" fieldPosition="0"/>
    </format>
    <format dxfId="249">
      <pivotArea field="1" type="button" dataOnly="0" labelOnly="1" outline="0" axis="axisRow" fieldPosition="0"/>
    </format>
    <format dxfId="248">
      <pivotArea dataOnly="0" labelOnly="1" outline="0" fieldPosition="0">
        <references count="1">
          <reference field="1" count="0"/>
        </references>
      </pivotArea>
    </format>
    <format dxfId="247">
      <pivotArea dataOnly="0" labelOnly="1" grandRow="1" outline="0" fieldPosition="0"/>
    </format>
    <format dxfId="246">
      <pivotArea field="1" type="button" dataOnly="0" labelOnly="1" outline="0" axis="axisRow" fieldPosition="0"/>
    </format>
  </formats>
  <pivotTableStyleInfo showRowHeaders="1" showColHeaders="1" showRowStripes="0" showColStripes="0" showLastColumn="1"/>
</pivotTableDefinition>
</file>

<file path=xl/pivotTables/pivotTable4.xml><?xml version="1.0" encoding="utf-8"?>
<pivotTableDefinition xmlns="http://schemas.openxmlformats.org/spreadsheetml/2006/main" name="Tabla dinámica12" cacheId="0"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C16:D33" firstHeaderRow="2" firstDataRow="2" firstDataCol="1"/>
  <pivotFields count="8">
    <pivotField compact="0" outline="0" subtotalTop="0" showAll="0" includeNewItemsInFilter="1"/>
    <pivotField compact="0" outline="0" subtotalTop="0" showAll="0" includeNewItemsInFilter="1"/>
    <pivotField axis="axisRow" compact="0" outline="0" subtotalTop="0" showAll="0" includeNewItemsInFilter="1">
      <items count="16">
        <item x="0"/>
        <item x="2"/>
        <item x="1"/>
        <item x="3"/>
        <item x="4"/>
        <item x="5"/>
        <item x="6"/>
        <item x="7"/>
        <item x="8"/>
        <item x="9"/>
        <item x="10"/>
        <item x="11"/>
        <item x="12"/>
        <item x="14"/>
        <item x="13"/>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compact="0" numFmtId="165" outline="0" subtotalTop="0" showAll="0" includeNewItemsInFilter="1"/>
    <pivotField dataField="1" compact="0" numFmtId="165" outline="0" subtotalTop="0" showAll="0" includeNewItemsInFilter="1" defaultSubtotal="0"/>
  </pivotFields>
  <rowFields count="1">
    <field x="2"/>
  </rowFields>
  <rowItems count="16">
    <i>
      <x/>
    </i>
    <i>
      <x v="1"/>
    </i>
    <i>
      <x v="2"/>
    </i>
    <i>
      <x v="3"/>
    </i>
    <i>
      <x v="4"/>
    </i>
    <i>
      <x v="5"/>
    </i>
    <i>
      <x v="6"/>
    </i>
    <i>
      <x v="7"/>
    </i>
    <i>
      <x v="8"/>
    </i>
    <i>
      <x v="9"/>
    </i>
    <i>
      <x v="10"/>
    </i>
    <i>
      <x v="11"/>
    </i>
    <i>
      <x v="12"/>
    </i>
    <i>
      <x v="13"/>
    </i>
    <i>
      <x v="14"/>
    </i>
    <i t="grand">
      <x/>
    </i>
  </rowItems>
  <colItems count="1">
    <i/>
  </colItems>
  <dataFields count="1">
    <dataField name="Promedio de Ajustados" fld="7" subtotal="average" baseField="2" baseItem="3"/>
  </dataFields>
  <formats count="37">
    <format dxfId="327">
      <pivotArea outline="0" fieldPosition="0"/>
    </format>
    <format dxfId="326">
      <pivotArea dataOnly="0" grandCol="1" outline="0" axis="axisCol" fieldPosition="0"/>
    </format>
    <format dxfId="325">
      <pivotArea dataOnly="0" grandCol="1" outline="0" axis="axisCol" fieldPosition="0"/>
    </format>
    <format dxfId="324">
      <pivotArea type="all" dataOnly="0" outline="0" fieldPosition="0"/>
    </format>
    <format dxfId="323">
      <pivotArea outline="0" fieldPosition="0"/>
    </format>
    <format dxfId="322">
      <pivotArea type="topRight" dataOnly="0" labelOnly="1" outline="0" fieldPosition="0"/>
    </format>
    <format dxfId="321">
      <pivotArea dataOnly="0" labelOnly="1" outline="0" fieldPosition="0">
        <references count="1">
          <reference field="2" count="0"/>
        </references>
      </pivotArea>
    </format>
    <format dxfId="320">
      <pivotArea dataOnly="0" labelOnly="1" grandRow="1" outline="0" fieldPosition="0"/>
    </format>
    <format dxfId="319">
      <pivotArea outline="0" fieldPosition="0"/>
    </format>
    <format dxfId="318">
      <pivotArea field="2" type="button" dataOnly="0" labelOnly="1" outline="0" axis="axisRow" fieldPosition="0"/>
    </format>
    <format dxfId="317">
      <pivotArea dataOnly="0" labelOnly="1" outline="0" fieldPosition="0">
        <references count="1">
          <reference field="2" count="0"/>
        </references>
      </pivotArea>
    </format>
    <format dxfId="316">
      <pivotArea dataOnly="0" labelOnly="1" grandRow="1" outline="0" fieldPosition="0"/>
    </format>
    <format dxfId="315">
      <pivotArea type="origin" dataOnly="0" labelOnly="1" outline="0" fieldPosition="0"/>
    </format>
    <format dxfId="314">
      <pivotArea type="topRight" dataOnly="0" labelOnly="1" outline="0" fieldPosition="0"/>
    </format>
    <format dxfId="313">
      <pivotArea type="all" dataOnly="0" outline="0" fieldPosition="0"/>
    </format>
    <format dxfId="312">
      <pivotArea outline="0" fieldPosition="0"/>
    </format>
    <format dxfId="311">
      <pivotArea dataOnly="0" labelOnly="1" outline="0" fieldPosition="0">
        <references count="1">
          <reference field="2" count="0"/>
        </references>
      </pivotArea>
    </format>
    <format dxfId="310">
      <pivotArea dataOnly="0" labelOnly="1" grandRow="1" outline="0" fieldPosition="0"/>
    </format>
    <format dxfId="309">
      <pivotArea grandRow="1" outline="0" fieldPosition="0"/>
    </format>
    <format dxfId="308">
      <pivotArea dataOnly="0" labelOnly="1" grandRow="1" outline="0" fieldPosition="0"/>
    </format>
    <format dxfId="307">
      <pivotArea type="origin" dataOnly="0" labelOnly="1" outline="0" fieldPosition="0"/>
    </format>
    <format dxfId="306">
      <pivotArea type="topRight" dataOnly="0" labelOnly="1" outline="0" fieldPosition="0"/>
    </format>
    <format dxfId="305">
      <pivotArea field="2" type="button" dataOnly="0" labelOnly="1" outline="0" axis="axisRow" fieldPosition="0"/>
    </format>
    <format dxfId="304">
      <pivotArea type="origin" dataOnly="0" labelOnly="1" outline="0" fieldPosition="0"/>
    </format>
    <format dxfId="303">
      <pivotArea outline="0" fieldPosition="0"/>
    </format>
    <format dxfId="302">
      <pivotArea outline="0" fieldPosition="0"/>
    </format>
    <format dxfId="301">
      <pivotArea type="topRight" dataOnly="0" labelOnly="1" outline="0" fieldPosition="0"/>
    </format>
    <format dxfId="300">
      <pivotArea outline="0" fieldPosition="0"/>
    </format>
    <format dxfId="299">
      <pivotArea type="topRight" dataOnly="0" labelOnly="1" outline="0" fieldPosition="0"/>
    </format>
    <format dxfId="298">
      <pivotArea dataOnly="0" labelOnly="1" outline="0" fieldPosition="0">
        <references count="1">
          <reference field="2" count="0"/>
        </references>
      </pivotArea>
    </format>
    <format dxfId="297">
      <pivotArea dataOnly="0" labelOnly="1" grandRow="1" outline="0" fieldPosition="0"/>
    </format>
    <format dxfId="296">
      <pivotArea grandRow="1" outline="0" fieldPosition="0"/>
    </format>
    <format dxfId="295">
      <pivotArea dataOnly="0" labelOnly="1" grandRow="1" outline="0" fieldPosition="0"/>
    </format>
    <format dxfId="294">
      <pivotArea field="2" type="button" dataOnly="0" labelOnly="1" outline="0" axis="axisRow" fieldPosition="0"/>
    </format>
    <format dxfId="293">
      <pivotArea dataOnly="0" labelOnly="1" outline="0" fieldPosition="0">
        <references count="1">
          <reference field="2" count="0"/>
        </references>
      </pivotArea>
    </format>
    <format dxfId="292">
      <pivotArea dataOnly="0" labelOnly="1" grandRow="1" outline="0" fieldPosition="0"/>
    </format>
    <format dxfId="291">
      <pivotArea field="2" type="button" dataOnly="0" labelOnly="1" outline="0" axis="axisRow" fieldPosition="0"/>
    </format>
  </formats>
  <pivotTableStyleInfo showRowHeaders="1" showColHeaders="1" showRowStripes="0" showColStripes="0" showLastColumn="1"/>
</pivotTableDefinition>
</file>

<file path=xl/pivotTables/pivotTable5.xml><?xml version="1.0" encoding="utf-8"?>
<pivotTableDefinition xmlns="http://schemas.openxmlformats.org/spreadsheetml/2006/main" name="Tabla dinámica11" cacheId="0"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C39:D54" firstHeaderRow="2"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14">
        <item x="0"/>
        <item x="9"/>
        <item x="5"/>
        <item x="10"/>
        <item x="4"/>
        <item x="11"/>
        <item x="2"/>
        <item x="12"/>
        <item x="7"/>
        <item x="6"/>
        <item x="3"/>
        <item x="8"/>
        <item x="1"/>
        <item t="default"/>
      </items>
    </pivotField>
    <pivotField compact="0" outline="0" subtotalTop="0" showAll="0" includeNewItemsInFilter="1" defaultSubtotal="0"/>
    <pivotField compact="0" numFmtId="165" outline="0" subtotalTop="0" showAll="0" includeNewItemsInFilter="1"/>
    <pivotField dataField="1" compact="0" numFmtId="165" outline="0" subtotalTop="0" showAll="0" includeNewItemsInFilter="1" defaultSubtotal="0"/>
  </pivotFields>
  <rowFields count="1">
    <field x="4"/>
  </rowFields>
  <rowItems count="14">
    <i>
      <x/>
    </i>
    <i>
      <x v="1"/>
    </i>
    <i>
      <x v="2"/>
    </i>
    <i>
      <x v="3"/>
    </i>
    <i>
      <x v="4"/>
    </i>
    <i>
      <x v="5"/>
    </i>
    <i>
      <x v="6"/>
    </i>
    <i>
      <x v="7"/>
    </i>
    <i>
      <x v="8"/>
    </i>
    <i>
      <x v="9"/>
    </i>
    <i>
      <x v="10"/>
    </i>
    <i>
      <x v="11"/>
    </i>
    <i>
      <x v="12"/>
    </i>
    <i t="grand">
      <x/>
    </i>
  </rowItems>
  <colItems count="1">
    <i/>
  </colItems>
  <dataFields count="1">
    <dataField name="Promedio de Ajustados" fld="7" subtotal="average" baseField="4" baseItem="2"/>
  </dataFields>
  <formats count="32">
    <format dxfId="359">
      <pivotArea outline="0" fieldPosition="0"/>
    </format>
    <format dxfId="358">
      <pivotArea outline="0" fieldPosition="0"/>
    </format>
    <format dxfId="357">
      <pivotArea outline="0" fieldPosition="0"/>
    </format>
    <format dxfId="356">
      <pivotArea type="origin" dataOnly="0" labelOnly="1" outline="0" fieldPosition="0"/>
    </format>
    <format dxfId="355">
      <pivotArea type="topRight" dataOnly="0" labelOnly="1" outline="0" fieldPosition="0"/>
    </format>
    <format dxfId="354">
      <pivotArea outline="0" fieldPosition="0"/>
    </format>
    <format dxfId="353">
      <pivotArea field="4" type="button" dataOnly="0" labelOnly="1" outline="0" axis="axisRow" fieldPosition="0"/>
    </format>
    <format dxfId="352">
      <pivotArea dataOnly="0" labelOnly="1" outline="0" fieldPosition="0">
        <references count="1">
          <reference field="4" count="0"/>
        </references>
      </pivotArea>
    </format>
    <format dxfId="351">
      <pivotArea dataOnly="0" labelOnly="1" grandRow="1" outline="0" fieldPosition="0"/>
    </format>
    <format dxfId="350">
      <pivotArea type="all" dataOnly="0" outline="0" fieldPosition="0"/>
    </format>
    <format dxfId="349">
      <pivotArea outline="0" fieldPosition="0"/>
    </format>
    <format dxfId="348">
      <pivotArea dataOnly="0" labelOnly="1" outline="0" fieldPosition="0">
        <references count="1">
          <reference field="4" count="0"/>
        </references>
      </pivotArea>
    </format>
    <format dxfId="347">
      <pivotArea dataOnly="0" labelOnly="1" grandRow="1" outline="0" fieldPosition="0"/>
    </format>
    <format dxfId="346">
      <pivotArea field="4" type="button" dataOnly="0" labelOnly="1" outline="0" axis="axisRow" fieldPosition="0"/>
    </format>
    <format dxfId="345">
      <pivotArea grandRow="1" outline="0" fieldPosition="0"/>
    </format>
    <format dxfId="344">
      <pivotArea dataOnly="0" labelOnly="1" grandRow="1" outline="0" fieldPosition="0"/>
    </format>
    <format dxfId="343">
      <pivotArea type="origin" dataOnly="0" labelOnly="1" outline="0" fieldPosition="0"/>
    </format>
    <format dxfId="342">
      <pivotArea type="topRight" dataOnly="0" labelOnly="1" outline="0" fieldPosition="0"/>
    </format>
    <format dxfId="341">
      <pivotArea type="origin" dataOnly="0" labelOnly="1" outline="0" fieldPosition="0"/>
    </format>
    <format dxfId="340">
      <pivotArea outline="0" fieldPosition="0"/>
    </format>
    <format dxfId="339">
      <pivotArea outline="0" fieldPosition="0"/>
    </format>
    <format dxfId="338">
      <pivotArea type="topRight" dataOnly="0" labelOnly="1" outline="0" fieldPosition="0"/>
    </format>
    <format dxfId="337">
      <pivotArea outline="0" fieldPosition="0"/>
    </format>
    <format dxfId="336">
      <pivotArea type="topRight" dataOnly="0" labelOnly="1" outline="0" fieldPosition="0"/>
    </format>
    <format dxfId="335">
      <pivotArea dataOnly="0" labelOnly="1" outline="0" fieldPosition="0">
        <references count="1">
          <reference field="4" count="0"/>
        </references>
      </pivotArea>
    </format>
    <format dxfId="334">
      <pivotArea dataOnly="0" labelOnly="1" grandRow="1" outline="0" fieldPosition="0"/>
    </format>
    <format dxfId="333">
      <pivotArea grandRow="1" outline="0" fieldPosition="0"/>
    </format>
    <format dxfId="332">
      <pivotArea dataOnly="0" labelOnly="1" grandRow="1" outline="0" fieldPosition="0"/>
    </format>
    <format dxfId="331">
      <pivotArea field="4" type="button" dataOnly="0" labelOnly="1" outline="0" axis="axisRow" fieldPosition="0"/>
    </format>
    <format dxfId="330">
      <pivotArea dataOnly="0" labelOnly="1" outline="0" fieldPosition="0">
        <references count="1">
          <reference field="4" count="0"/>
        </references>
      </pivotArea>
    </format>
    <format dxfId="329">
      <pivotArea dataOnly="0" labelOnly="1" grandRow="1" outline="0" fieldPosition="0"/>
    </format>
    <format dxfId="328">
      <pivotArea field="4" type="button" dataOnly="0" labelOnly="1" outline="0" axis="axisRow" fieldPosition="0"/>
    </format>
  </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33"/>
  <sheetViews>
    <sheetView showRowColHeaders="0" zoomScale="70" zoomScaleNormal="70" workbookViewId="0"/>
  </sheetViews>
  <sheetFormatPr baseColWidth="10" defaultColWidth="11.44140625" defaultRowHeight="14.4"/>
  <cols>
    <col min="1" max="1" width="19.33203125" style="1" customWidth="1"/>
    <col min="2" max="2" width="14" style="1" customWidth="1"/>
    <col min="3" max="3" width="12.5546875" style="1" customWidth="1"/>
    <col min="4" max="12" width="11.44140625" style="1"/>
    <col min="13" max="13" width="14.44140625" style="1" customWidth="1"/>
    <col min="14" max="14" width="14.6640625" style="1" customWidth="1"/>
    <col min="15" max="16384" width="11.44140625" style="1"/>
  </cols>
  <sheetData>
    <row r="1" spans="2:14" ht="18" customHeight="1" thickTop="1">
      <c r="B1" s="15"/>
      <c r="C1" s="22"/>
      <c r="D1" s="9"/>
      <c r="E1" s="9"/>
      <c r="F1" s="9"/>
      <c r="G1" s="9"/>
      <c r="H1" s="3"/>
      <c r="I1" s="4"/>
      <c r="J1" s="4"/>
      <c r="K1" s="4"/>
      <c r="L1" s="4"/>
      <c r="M1" s="13"/>
      <c r="N1" s="8"/>
    </row>
    <row r="2" spans="2:14" ht="18" customHeight="1" thickBot="1">
      <c r="B2" s="15"/>
      <c r="C2" s="23"/>
      <c r="D2" s="10"/>
      <c r="E2" s="10"/>
      <c r="F2" s="10"/>
      <c r="G2" s="10"/>
      <c r="H2" s="5"/>
      <c r="I2" s="6"/>
      <c r="J2" s="6"/>
      <c r="K2" s="6"/>
      <c r="L2" s="6"/>
      <c r="M2" s="12"/>
      <c r="N2" s="8"/>
    </row>
    <row r="3" spans="2:14" ht="15" thickTop="1">
      <c r="B3" s="16"/>
      <c r="H3" s="5"/>
      <c r="I3" s="6"/>
      <c r="J3" s="6"/>
      <c r="K3" s="6"/>
      <c r="L3" s="6"/>
      <c r="M3" s="12"/>
      <c r="N3" s="8"/>
    </row>
    <row r="4" spans="2:14" ht="15" thickBot="1">
      <c r="B4" s="24"/>
      <c r="H4" s="7"/>
      <c r="I4" s="2"/>
      <c r="J4" s="2"/>
      <c r="K4" s="2"/>
      <c r="L4" s="2"/>
      <c r="M4" s="14"/>
      <c r="N4" s="8"/>
    </row>
    <row r="5" spans="2:14" ht="15" thickTop="1">
      <c r="B5" s="8"/>
      <c r="N5" s="8"/>
    </row>
    <row r="6" spans="2:14">
      <c r="B6" s="8"/>
      <c r="N6" s="8"/>
    </row>
    <row r="7" spans="2:14">
      <c r="B7" s="8"/>
      <c r="N7" s="8"/>
    </row>
    <row r="8" spans="2:14">
      <c r="B8" s="8"/>
      <c r="N8" s="8"/>
    </row>
    <row r="9" spans="2:14">
      <c r="B9" s="8"/>
      <c r="N9" s="8"/>
    </row>
    <row r="10" spans="2:14">
      <c r="B10" s="8"/>
      <c r="N10" s="8"/>
    </row>
    <row r="11" spans="2:14">
      <c r="B11" s="8"/>
      <c r="N11" s="8"/>
    </row>
    <row r="12" spans="2:14">
      <c r="B12" s="8"/>
      <c r="E12" s="316" t="s">
        <v>388</v>
      </c>
      <c r="F12" s="317"/>
      <c r="G12" s="317"/>
      <c r="H12" s="317"/>
      <c r="I12" s="318"/>
      <c r="J12" s="328"/>
      <c r="K12" s="329"/>
      <c r="N12" s="8"/>
    </row>
    <row r="13" spans="2:14">
      <c r="B13" s="8"/>
      <c r="E13" s="319"/>
      <c r="F13" s="320"/>
      <c r="G13" s="320"/>
      <c r="H13" s="320"/>
      <c r="I13" s="321"/>
      <c r="J13" s="330"/>
      <c r="K13" s="331"/>
      <c r="N13" s="8"/>
    </row>
    <row r="14" spans="2:14">
      <c r="B14" s="8"/>
      <c r="E14" s="25"/>
      <c r="F14" s="26"/>
      <c r="G14" s="26"/>
      <c r="H14" s="26"/>
      <c r="I14" s="26"/>
      <c r="J14" s="26"/>
      <c r="K14" s="27"/>
      <c r="N14" s="8"/>
    </row>
    <row r="15" spans="2:14">
      <c r="B15" s="8"/>
      <c r="E15" s="28"/>
      <c r="F15" s="6"/>
      <c r="G15" s="6"/>
      <c r="H15" s="6"/>
      <c r="I15" s="6"/>
      <c r="J15" s="6"/>
      <c r="K15" s="29"/>
      <c r="N15" s="8"/>
    </row>
    <row r="16" spans="2:14">
      <c r="B16" s="8"/>
      <c r="E16" s="28"/>
      <c r="F16" s="6"/>
      <c r="G16" s="6"/>
      <c r="H16" s="6"/>
      <c r="I16" s="6"/>
      <c r="J16" s="6"/>
      <c r="K16" s="29"/>
      <c r="N16" s="8"/>
    </row>
    <row r="17" spans="2:14">
      <c r="B17" s="8"/>
      <c r="E17" s="28"/>
      <c r="F17" s="6"/>
      <c r="G17" s="6"/>
      <c r="H17" s="6"/>
      <c r="I17" s="6"/>
      <c r="J17" s="6"/>
      <c r="K17" s="29"/>
      <c r="N17" s="8"/>
    </row>
    <row r="18" spans="2:14">
      <c r="B18" s="8"/>
      <c r="E18" s="28"/>
      <c r="F18" s="6"/>
      <c r="G18" s="6"/>
      <c r="H18" s="6"/>
      <c r="I18" s="6"/>
      <c r="J18" s="6"/>
      <c r="K18" s="29"/>
      <c r="N18" s="8"/>
    </row>
    <row r="19" spans="2:14">
      <c r="B19" s="8"/>
      <c r="E19" s="28"/>
      <c r="F19" s="6"/>
      <c r="G19" s="6"/>
      <c r="H19" s="6"/>
      <c r="I19" s="6"/>
      <c r="J19" s="6"/>
      <c r="K19" s="29"/>
      <c r="N19" s="8"/>
    </row>
    <row r="20" spans="2:14">
      <c r="B20" s="8"/>
      <c r="E20" s="28"/>
      <c r="F20" s="6"/>
      <c r="G20" s="6"/>
      <c r="H20" s="6"/>
      <c r="I20" s="6"/>
      <c r="J20" s="6"/>
      <c r="K20" s="29"/>
      <c r="N20" s="8"/>
    </row>
    <row r="21" spans="2:14">
      <c r="B21" s="8"/>
      <c r="E21" s="28"/>
      <c r="F21" s="6"/>
      <c r="G21" s="6"/>
      <c r="H21" s="6"/>
      <c r="I21" s="6"/>
      <c r="J21" s="6"/>
      <c r="K21" s="29"/>
      <c r="N21" s="8"/>
    </row>
    <row r="22" spans="2:14">
      <c r="B22" s="8"/>
      <c r="E22" s="28"/>
      <c r="F22" s="6"/>
      <c r="G22" s="6"/>
      <c r="H22" s="6"/>
      <c r="I22" s="6"/>
      <c r="J22" s="6"/>
      <c r="K22" s="29"/>
      <c r="N22" s="8"/>
    </row>
    <row r="23" spans="2:14">
      <c r="B23" s="8"/>
      <c r="E23" s="28"/>
      <c r="F23" s="6"/>
      <c r="G23" s="6"/>
      <c r="H23" s="6"/>
      <c r="I23" s="6"/>
      <c r="J23" s="6"/>
      <c r="K23" s="29"/>
      <c r="N23" s="8"/>
    </row>
    <row r="24" spans="2:14">
      <c r="B24" s="8"/>
      <c r="E24" s="28"/>
      <c r="F24" s="6"/>
      <c r="G24" s="6"/>
      <c r="H24" s="6"/>
      <c r="I24" s="6"/>
      <c r="J24" s="6"/>
      <c r="K24" s="29"/>
      <c r="N24" s="8"/>
    </row>
    <row r="25" spans="2:14">
      <c r="B25" s="8"/>
      <c r="E25" s="28"/>
      <c r="F25" s="6"/>
      <c r="G25" s="6"/>
      <c r="H25" s="6"/>
      <c r="I25" s="6"/>
      <c r="J25" s="6"/>
      <c r="K25" s="29"/>
      <c r="N25" s="8"/>
    </row>
    <row r="26" spans="2:14">
      <c r="B26" s="8"/>
      <c r="E26" s="28"/>
      <c r="F26" s="6"/>
      <c r="G26" s="6"/>
      <c r="H26" s="6"/>
      <c r="I26" s="6"/>
      <c r="J26" s="6"/>
      <c r="K26" s="29"/>
      <c r="N26" s="8"/>
    </row>
    <row r="27" spans="2:14">
      <c r="B27" s="8"/>
      <c r="E27" s="30"/>
      <c r="F27" s="31"/>
      <c r="G27" s="31"/>
      <c r="H27" s="31"/>
      <c r="I27" s="31"/>
      <c r="J27" s="31"/>
      <c r="K27" s="32"/>
      <c r="N27" s="8"/>
    </row>
    <row r="28" spans="2:14" ht="15" thickBot="1">
      <c r="B28" s="8"/>
      <c r="E28" s="332" t="s">
        <v>389</v>
      </c>
      <c r="F28" s="333"/>
      <c r="G28" s="333"/>
      <c r="H28" s="333"/>
      <c r="I28" s="333"/>
      <c r="J28" s="333"/>
      <c r="K28" s="334"/>
      <c r="N28" s="8"/>
    </row>
    <row r="29" spans="2:14" ht="15" thickTop="1">
      <c r="B29" s="8"/>
      <c r="N29" s="19"/>
    </row>
    <row r="30" spans="2:14" ht="15" thickBot="1">
      <c r="B30" s="8"/>
      <c r="N30" s="16"/>
    </row>
    <row r="31" spans="2:14" ht="18" customHeight="1" thickTop="1">
      <c r="B31" s="8"/>
      <c r="C31" s="310" t="s">
        <v>0</v>
      </c>
      <c r="D31" s="311"/>
      <c r="E31" s="311"/>
      <c r="F31" s="311"/>
      <c r="G31" s="311"/>
      <c r="H31" s="312"/>
      <c r="I31" s="322" t="s">
        <v>1</v>
      </c>
      <c r="J31" s="323"/>
      <c r="K31" s="323"/>
      <c r="L31" s="324"/>
      <c r="M31" s="20"/>
      <c r="N31" s="17"/>
    </row>
    <row r="32" spans="2:14" ht="18" customHeight="1" thickBot="1">
      <c r="B32" s="11"/>
      <c r="C32" s="313"/>
      <c r="D32" s="314"/>
      <c r="E32" s="314"/>
      <c r="F32" s="314"/>
      <c r="G32" s="314"/>
      <c r="H32" s="315"/>
      <c r="I32" s="325"/>
      <c r="J32" s="326"/>
      <c r="K32" s="326"/>
      <c r="L32" s="327"/>
      <c r="M32" s="21"/>
      <c r="N32" s="18"/>
    </row>
    <row r="33" ht="15" thickTop="1"/>
  </sheetData>
  <sheetProtection password="947C" sheet="1" objects="1" scenarios="1"/>
  <mergeCells count="5">
    <mergeCell ref="C31:H32"/>
    <mergeCell ref="E12:I13"/>
    <mergeCell ref="I31:L32"/>
    <mergeCell ref="J12:K13"/>
    <mergeCell ref="E28:K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17"/>
  <sheetViews>
    <sheetView showRowColHeaders="0" zoomScale="70" zoomScaleNormal="70" workbookViewId="0">
      <selection activeCell="L18" sqref="L18"/>
    </sheetView>
  </sheetViews>
  <sheetFormatPr baseColWidth="10" defaultColWidth="11.44140625" defaultRowHeight="14.4"/>
  <cols>
    <col min="1" max="1" width="3.33203125" style="44" customWidth="1"/>
    <col min="2" max="14" width="11.44140625" style="44" customWidth="1"/>
    <col min="15" max="17" width="17.88671875" style="44" customWidth="1"/>
    <col min="18" max="18" width="11.5546875" style="44" bestFit="1" customWidth="1"/>
    <col min="19" max="19" width="11.44140625" style="44"/>
    <col min="20" max="21" width="11.5546875" style="44" bestFit="1" customWidth="1"/>
    <col min="22" max="22" width="13" style="44" bestFit="1" customWidth="1"/>
    <col min="23" max="16384" width="11.44140625" style="44"/>
  </cols>
  <sheetData>
    <row r="1" spans="1:23" ht="99" customHeight="1" thickTop="1" thickBot="1">
      <c r="B1" s="508"/>
      <c r="C1" s="509"/>
      <c r="D1" s="509"/>
      <c r="E1" s="509"/>
      <c r="F1" s="509"/>
      <c r="G1" s="509"/>
      <c r="H1" s="509"/>
      <c r="I1" s="509"/>
      <c r="J1" s="509"/>
      <c r="K1" s="509"/>
      <c r="L1" s="509"/>
      <c r="M1" s="509"/>
      <c r="N1" s="509"/>
      <c r="O1" s="509"/>
      <c r="P1" s="509"/>
      <c r="Q1" s="510"/>
    </row>
    <row r="2" spans="1:23" ht="48.75" customHeight="1" thickTop="1" thickBot="1">
      <c r="B2" s="589" t="s">
        <v>6</v>
      </c>
      <c r="C2" s="590"/>
      <c r="D2" s="590"/>
      <c r="E2" s="590"/>
      <c r="F2" s="590"/>
      <c r="G2" s="590"/>
      <c r="H2" s="590"/>
      <c r="I2" s="590"/>
      <c r="J2" s="590"/>
      <c r="K2" s="590"/>
      <c r="L2" s="590"/>
      <c r="M2" s="590"/>
      <c r="N2" s="590"/>
      <c r="O2" s="590"/>
      <c r="P2" s="590"/>
      <c r="Q2" s="591"/>
    </row>
    <row r="3" spans="1:23" ht="15" thickTop="1">
      <c r="A3" s="1"/>
      <c r="B3" s="34"/>
      <c r="C3" s="33"/>
      <c r="D3" s="33"/>
      <c r="E3" s="33"/>
      <c r="F3" s="33"/>
      <c r="G3" s="417" t="s">
        <v>76</v>
      </c>
      <c r="H3" s="417"/>
      <c r="I3" s="592" t="s">
        <v>9</v>
      </c>
      <c r="J3" s="421"/>
      <c r="K3" s="422"/>
      <c r="L3" s="425" t="s">
        <v>10</v>
      </c>
      <c r="M3" s="425"/>
      <c r="N3" s="425"/>
      <c r="O3" s="68"/>
      <c r="P3" s="70">
        <v>0.75</v>
      </c>
      <c r="Q3" s="79"/>
      <c r="T3" s="44" t="s">
        <v>2</v>
      </c>
      <c r="U3" s="44">
        <f>N11*PI()</f>
        <v>3.003090986758147</v>
      </c>
    </row>
    <row r="4" spans="1:23">
      <c r="A4" s="1"/>
      <c r="B4" s="34"/>
      <c r="C4" s="33"/>
      <c r="D4" s="33"/>
      <c r="E4" s="33"/>
      <c r="F4" s="33"/>
      <c r="G4" s="417"/>
      <c r="H4" s="417"/>
      <c r="I4" s="593"/>
      <c r="J4" s="423"/>
      <c r="K4" s="424"/>
      <c r="L4" s="427"/>
      <c r="M4" s="427"/>
      <c r="N4" s="427"/>
      <c r="O4" s="69"/>
      <c r="P4" s="71">
        <v>0.15</v>
      </c>
      <c r="Q4" s="80"/>
      <c r="T4" s="44" t="s">
        <v>3</v>
      </c>
      <c r="U4" s="44" t="s">
        <v>4</v>
      </c>
      <c r="V4" s="44" t="s">
        <v>5</v>
      </c>
    </row>
    <row r="5" spans="1:23" ht="15" customHeight="1">
      <c r="A5" s="1"/>
      <c r="B5" s="34"/>
      <c r="C5" s="33"/>
      <c r="D5" s="33"/>
      <c r="E5" s="33"/>
      <c r="F5" s="33"/>
      <c r="G5" s="417"/>
      <c r="H5" s="417"/>
      <c r="I5" s="493"/>
      <c r="J5" s="429"/>
      <c r="K5" s="430"/>
      <c r="L5" s="434"/>
      <c r="M5" s="429"/>
      <c r="N5" s="429"/>
      <c r="O5" s="69"/>
      <c r="P5" s="71">
        <v>0.1</v>
      </c>
      <c r="Q5" s="80"/>
      <c r="T5" s="44">
        <v>1</v>
      </c>
      <c r="U5" s="44">
        <v>0</v>
      </c>
      <c r="V5" s="44">
        <v>0</v>
      </c>
    </row>
    <row r="6" spans="1:23" ht="15" customHeight="1">
      <c r="A6" s="1"/>
      <c r="B6" s="34"/>
      <c r="C6" s="33"/>
      <c r="D6" s="33"/>
      <c r="E6" s="33"/>
      <c r="F6" s="33"/>
      <c r="G6" s="438">
        <f>(K11+N11)/2</f>
        <v>0.94788943245197665</v>
      </c>
      <c r="H6" s="439"/>
      <c r="I6" s="431"/>
      <c r="J6" s="432"/>
      <c r="K6" s="433"/>
      <c r="L6" s="436"/>
      <c r="M6" s="432"/>
      <c r="N6" s="432"/>
      <c r="O6" s="69"/>
      <c r="P6" s="71">
        <v>1</v>
      </c>
      <c r="Q6" s="80"/>
      <c r="T6" s="44">
        <v>2</v>
      </c>
      <c r="U6" s="44">
        <f>-COS(U3)</f>
        <v>0.99042396669311406</v>
      </c>
      <c r="V6" s="44">
        <f>SIN(U3)</f>
        <v>0.13805928509114207</v>
      </c>
    </row>
    <row r="7" spans="1:23" ht="15" customHeight="1">
      <c r="A7" s="1"/>
      <c r="B7" s="34"/>
      <c r="C7" s="33"/>
      <c r="D7" s="33"/>
      <c r="E7" s="33"/>
      <c r="F7" s="33"/>
      <c r="G7" s="440"/>
      <c r="H7" s="441"/>
      <c r="I7" s="431"/>
      <c r="J7" s="432"/>
      <c r="K7" s="433"/>
      <c r="L7" s="436"/>
      <c r="M7" s="432"/>
      <c r="N7" s="432"/>
      <c r="O7" s="69"/>
      <c r="P7" s="45" t="s">
        <v>2</v>
      </c>
      <c r="Q7" s="80">
        <f>G6*PI()</f>
        <v>2.9778824774065282</v>
      </c>
      <c r="T7" s="44" t="s">
        <v>2</v>
      </c>
      <c r="U7" s="44">
        <f>K11*PI()</f>
        <v>2.9526739680549099</v>
      </c>
    </row>
    <row r="8" spans="1:23" ht="15" customHeight="1">
      <c r="A8" s="1"/>
      <c r="B8" s="34"/>
      <c r="C8" s="33"/>
      <c r="D8" s="33"/>
      <c r="E8" s="33"/>
      <c r="F8" s="33"/>
      <c r="G8" s="440"/>
      <c r="H8" s="441"/>
      <c r="I8" s="431"/>
      <c r="J8" s="432"/>
      <c r="K8" s="433"/>
      <c r="L8" s="436"/>
      <c r="M8" s="432"/>
      <c r="N8" s="432"/>
      <c r="O8" s="69"/>
      <c r="P8" s="45" t="s">
        <v>3</v>
      </c>
      <c r="Q8" s="80" t="s">
        <v>4</v>
      </c>
      <c r="R8" s="44" t="s">
        <v>5</v>
      </c>
      <c r="T8" s="44" t="s">
        <v>3</v>
      </c>
      <c r="U8" s="44" t="s">
        <v>4</v>
      </c>
      <c r="V8" s="44" t="s">
        <v>5</v>
      </c>
    </row>
    <row r="9" spans="1:23" ht="15" customHeight="1">
      <c r="A9" s="1"/>
      <c r="B9" s="34"/>
      <c r="C9" s="33"/>
      <c r="D9" s="33"/>
      <c r="E9" s="33"/>
      <c r="F9" s="33"/>
      <c r="G9" s="440"/>
      <c r="H9" s="441"/>
      <c r="I9" s="431"/>
      <c r="J9" s="432"/>
      <c r="K9" s="433"/>
      <c r="L9" s="436"/>
      <c r="M9" s="432"/>
      <c r="N9" s="432"/>
      <c r="O9" s="69"/>
      <c r="P9" s="45">
        <v>1</v>
      </c>
      <c r="Q9" s="80">
        <v>0</v>
      </c>
      <c r="R9" s="44">
        <v>0</v>
      </c>
      <c r="T9" s="44">
        <v>1</v>
      </c>
      <c r="U9" s="44">
        <v>0</v>
      </c>
      <c r="V9" s="44">
        <v>0</v>
      </c>
    </row>
    <row r="10" spans="1:23" ht="15.75" customHeight="1">
      <c r="A10" s="1"/>
      <c r="B10" s="34"/>
      <c r="C10" s="33"/>
      <c r="D10" s="33"/>
      <c r="E10" s="33"/>
      <c r="F10" s="33"/>
      <c r="G10" s="440"/>
      <c r="H10" s="441"/>
      <c r="I10" s="431"/>
      <c r="J10" s="432"/>
      <c r="K10" s="433"/>
      <c r="L10" s="436"/>
      <c r="M10" s="432"/>
      <c r="N10" s="432"/>
      <c r="O10" s="69"/>
      <c r="P10" s="45">
        <v>2</v>
      </c>
      <c r="Q10" s="80">
        <f>-COS(Q7)</f>
        <v>0.98662939133096661</v>
      </c>
      <c r="R10" s="44">
        <f>SIN(Q7)</f>
        <v>0.16297988882646339</v>
      </c>
      <c r="T10" s="44">
        <v>2</v>
      </c>
      <c r="U10" s="44">
        <f>-COS(U7)</f>
        <v>0.98220787683274058</v>
      </c>
      <c r="V10" s="44">
        <f>SIN(U7)</f>
        <v>0.18779692938842166</v>
      </c>
    </row>
    <row r="11" spans="1:23" ht="15.75" customHeight="1">
      <c r="A11" s="1"/>
      <c r="B11" s="34"/>
      <c r="C11" s="33"/>
      <c r="D11" s="33"/>
      <c r="E11" s="33"/>
      <c r="F11" s="33"/>
      <c r="G11" s="440"/>
      <c r="H11" s="441"/>
      <c r="I11" s="444" t="s">
        <v>77</v>
      </c>
      <c r="J11" s="445"/>
      <c r="K11" s="90">
        <f>'SIG (2)'!K11</f>
        <v>0.93986531470939993</v>
      </c>
      <c r="L11" s="446" t="s">
        <v>77</v>
      </c>
      <c r="M11" s="445"/>
      <c r="N11" s="90">
        <f>'SIG (2)'!N11</f>
        <v>0.95591355019455349</v>
      </c>
      <c r="O11" s="69"/>
      <c r="P11" s="45"/>
      <c r="Q11" s="80"/>
    </row>
    <row r="12" spans="1:23" ht="15.75" customHeight="1">
      <c r="A12" s="1"/>
      <c r="B12" s="34"/>
      <c r="C12" s="33"/>
      <c r="D12" s="33"/>
      <c r="E12" s="33"/>
      <c r="F12" s="33"/>
      <c r="G12" s="440"/>
      <c r="H12" s="441"/>
      <c r="I12" s="447"/>
      <c r="J12" s="448"/>
      <c r="K12" s="449"/>
      <c r="L12" s="453"/>
      <c r="M12" s="448"/>
      <c r="N12" s="448"/>
      <c r="O12" s="69"/>
      <c r="P12" s="45"/>
      <c r="Q12" s="80"/>
    </row>
    <row r="13" spans="1:23" ht="15.75" customHeight="1" thickBot="1">
      <c r="A13" s="1"/>
      <c r="B13" s="34"/>
      <c r="C13" s="33"/>
      <c r="D13" s="33"/>
      <c r="E13" s="33"/>
      <c r="F13" s="33"/>
      <c r="G13" s="442"/>
      <c r="H13" s="443"/>
      <c r="I13" s="450"/>
      <c r="J13" s="451"/>
      <c r="K13" s="452"/>
      <c r="L13" s="455"/>
      <c r="M13" s="451"/>
      <c r="N13" s="451"/>
      <c r="O13" s="81"/>
      <c r="P13" s="75"/>
      <c r="Q13" s="76"/>
      <c r="R13" s="72"/>
      <c r="S13" s="72"/>
      <c r="T13" s="72"/>
      <c r="U13" s="72"/>
      <c r="V13" s="72"/>
      <c r="W13" s="72"/>
    </row>
    <row r="14" spans="1:23" ht="15" thickTop="1">
      <c r="A14" s="72"/>
      <c r="Q14" s="71">
        <v>0.75</v>
      </c>
    </row>
    <row r="15" spans="1:23">
      <c r="A15" s="72"/>
      <c r="Q15" s="71">
        <v>0.15</v>
      </c>
    </row>
    <row r="16" spans="1:23">
      <c r="A16" s="72"/>
      <c r="Q16" s="71">
        <v>0.1</v>
      </c>
    </row>
    <row r="17" spans="1:17">
      <c r="A17" s="72"/>
      <c r="Q17" s="71">
        <v>1</v>
      </c>
    </row>
  </sheetData>
  <mergeCells count="12">
    <mergeCell ref="B1:Q1"/>
    <mergeCell ref="B2:Q2"/>
    <mergeCell ref="I12:K13"/>
    <mergeCell ref="L12:N13"/>
    <mergeCell ref="G3:H5"/>
    <mergeCell ref="I3:K4"/>
    <mergeCell ref="L3:N4"/>
    <mergeCell ref="I5:K10"/>
    <mergeCell ref="L5:N10"/>
    <mergeCell ref="G6:H13"/>
    <mergeCell ref="I11:J11"/>
    <mergeCell ref="L11:M11"/>
  </mergeCells>
  <conditionalFormatting sqref="G6">
    <cfRule type="cellIs" dxfId="32" priority="10" operator="between">
      <formula>0.95</formula>
      <formula>1</formula>
    </cfRule>
    <cfRule type="cellIs" dxfId="31" priority="11" operator="between">
      <formula>0.75</formula>
      <formula>"94.9%"</formula>
    </cfRule>
    <cfRule type="cellIs" dxfId="30" priority="12" operator="between">
      <formula>0</formula>
      <formula>"74.9%"</formula>
    </cfRule>
  </conditionalFormatting>
  <conditionalFormatting sqref="K11">
    <cfRule type="cellIs" dxfId="29" priority="7" operator="between">
      <formula>0.95</formula>
      <formula>1</formula>
    </cfRule>
    <cfRule type="cellIs" dxfId="28" priority="8" operator="between">
      <formula>0.75</formula>
      <formula>"94.9%"</formula>
    </cfRule>
    <cfRule type="cellIs" dxfId="27" priority="9" operator="between">
      <formula>0</formula>
      <formula>"74.9%"</formula>
    </cfRule>
  </conditionalFormatting>
  <conditionalFormatting sqref="N11">
    <cfRule type="cellIs" dxfId="26" priority="1" operator="between">
      <formula>0.95</formula>
      <formula>1</formula>
    </cfRule>
    <cfRule type="cellIs" dxfId="25" priority="2" operator="between">
      <formula>0.75</formula>
      <formula>"94.9%"</formula>
    </cfRule>
    <cfRule type="cellIs" dxfId="24" priority="3" operator="between">
      <formula>0</formula>
      <formula>"74.9%"</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B14"/>
  <sheetViews>
    <sheetView showRowColHeaders="0" zoomScale="90" zoomScaleNormal="90" workbookViewId="0"/>
  </sheetViews>
  <sheetFormatPr baseColWidth="10" defaultColWidth="11.44140625" defaultRowHeight="14.4"/>
  <cols>
    <col min="1" max="1" width="13.6640625" style="1" customWidth="1"/>
    <col min="2" max="16" width="11.44140625" style="1"/>
    <col min="17" max="17" width="11.88671875" style="1" bestFit="1" customWidth="1"/>
    <col min="18" max="18" width="11.44140625" style="84"/>
    <col min="19" max="19" width="11.6640625" style="84" bestFit="1" customWidth="1"/>
    <col min="20" max="20" width="12.88671875" style="84" bestFit="1" customWidth="1"/>
    <col min="21" max="21" width="12" style="84" bestFit="1" customWidth="1"/>
    <col min="22" max="22" width="11.44140625" style="84"/>
    <col min="23" max="24" width="11.6640625" style="84" bestFit="1" customWidth="1"/>
    <col min="25" max="25" width="12.109375" style="84" bestFit="1" customWidth="1"/>
    <col min="26" max="27" width="11.5546875" style="84" bestFit="1" customWidth="1"/>
    <col min="28" max="28" width="12" style="84" bestFit="1" customWidth="1"/>
    <col min="29" max="16384" width="11.44140625" style="84"/>
  </cols>
  <sheetData>
    <row r="1" spans="2:28" ht="48" customHeight="1" thickTop="1" thickBot="1">
      <c r="B1" s="597" t="s">
        <v>30</v>
      </c>
      <c r="C1" s="598"/>
      <c r="D1" s="598"/>
      <c r="E1" s="598"/>
      <c r="F1" s="598"/>
      <c r="G1" s="598"/>
      <c r="H1" s="598"/>
      <c r="I1" s="598"/>
      <c r="J1" s="598"/>
      <c r="K1" s="598"/>
      <c r="L1" s="598"/>
      <c r="M1" s="598"/>
      <c r="N1" s="598"/>
      <c r="O1" s="598"/>
      <c r="P1" s="598"/>
      <c r="Q1" s="599"/>
    </row>
    <row r="2" spans="2:28" ht="42" customHeight="1" thickBot="1">
      <c r="B2" s="594" t="s">
        <v>63</v>
      </c>
      <c r="C2" s="595"/>
      <c r="D2" s="595"/>
      <c r="E2" s="595"/>
      <c r="F2" s="595"/>
      <c r="G2" s="595"/>
      <c r="H2" s="595"/>
      <c r="I2" s="595"/>
      <c r="J2" s="595"/>
      <c r="K2" s="595"/>
      <c r="L2" s="595"/>
      <c r="M2" s="595"/>
      <c r="N2" s="595"/>
      <c r="O2" s="595"/>
      <c r="P2" s="595"/>
      <c r="Q2" s="596"/>
    </row>
    <row r="3" spans="2:28">
      <c r="B3" s="34"/>
      <c r="C3" s="33"/>
      <c r="D3" s="33"/>
      <c r="E3" s="33"/>
      <c r="F3" s="33"/>
      <c r="G3" s="417" t="s">
        <v>11</v>
      </c>
      <c r="H3" s="417"/>
      <c r="I3" s="604" t="s">
        <v>65</v>
      </c>
      <c r="J3" s="600"/>
      <c r="K3" s="600"/>
      <c r="L3" s="600" t="s">
        <v>64</v>
      </c>
      <c r="M3" s="600"/>
      <c r="N3" s="600"/>
      <c r="O3" s="600" t="s">
        <v>66</v>
      </c>
      <c r="P3" s="600"/>
      <c r="Q3" s="601"/>
      <c r="S3" s="85">
        <v>0.75</v>
      </c>
      <c r="W3" s="84" t="s">
        <v>2</v>
      </c>
      <c r="X3" s="84">
        <f>N11*PI()</f>
        <v>2.9574188620460107</v>
      </c>
      <c r="Z3" s="84" t="s">
        <v>2</v>
      </c>
      <c r="AA3" s="84">
        <f>Q11*PI()</f>
        <v>3.1415926535897931</v>
      </c>
    </row>
    <row r="4" spans="2:28">
      <c r="B4" s="34"/>
      <c r="C4" s="33"/>
      <c r="D4" s="33"/>
      <c r="E4" s="33"/>
      <c r="F4" s="33"/>
      <c r="G4" s="417"/>
      <c r="H4" s="417"/>
      <c r="I4" s="605"/>
      <c r="J4" s="602"/>
      <c r="K4" s="602"/>
      <c r="L4" s="602"/>
      <c r="M4" s="602"/>
      <c r="N4" s="602"/>
      <c r="O4" s="602"/>
      <c r="P4" s="602"/>
      <c r="Q4" s="603"/>
      <c r="S4" s="85">
        <v>0.15</v>
      </c>
      <c r="W4" s="84" t="s">
        <v>3</v>
      </c>
      <c r="X4" s="84" t="s">
        <v>4</v>
      </c>
      <c r="Y4" s="84" t="s">
        <v>5</v>
      </c>
      <c r="Z4" s="84" t="s">
        <v>3</v>
      </c>
      <c r="AA4" s="84" t="s">
        <v>4</v>
      </c>
      <c r="AB4" s="84" t="s">
        <v>5</v>
      </c>
    </row>
    <row r="5" spans="2:28" ht="15" customHeight="1">
      <c r="B5" s="34"/>
      <c r="C5" s="33"/>
      <c r="D5" s="33"/>
      <c r="E5" s="33"/>
      <c r="F5" s="33"/>
      <c r="G5" s="417"/>
      <c r="H5" s="417"/>
      <c r="I5" s="493"/>
      <c r="J5" s="429"/>
      <c r="K5" s="430"/>
      <c r="L5" s="434"/>
      <c r="M5" s="429"/>
      <c r="N5" s="435"/>
      <c r="O5" s="434"/>
      <c r="P5" s="429"/>
      <c r="Q5" s="435"/>
      <c r="S5" s="85">
        <v>0.1</v>
      </c>
      <c r="W5" s="84">
        <v>1</v>
      </c>
      <c r="X5" s="84">
        <v>0</v>
      </c>
      <c r="Y5" s="84">
        <v>0</v>
      </c>
      <c r="Z5" s="84">
        <v>1</v>
      </c>
      <c r="AA5" s="84">
        <v>0</v>
      </c>
      <c r="AB5" s="84">
        <v>0</v>
      </c>
    </row>
    <row r="6" spans="2:28" ht="15" customHeight="1">
      <c r="B6" s="34"/>
      <c r="C6" s="33"/>
      <c r="D6" s="33"/>
      <c r="E6" s="33"/>
      <c r="F6" s="33"/>
      <c r="G6" s="438">
        <f>(K11+N11+Q11)/3</f>
        <v>0.92963643122088568</v>
      </c>
      <c r="H6" s="439"/>
      <c r="I6" s="431"/>
      <c r="J6" s="432"/>
      <c r="K6" s="433"/>
      <c r="L6" s="436"/>
      <c r="M6" s="432"/>
      <c r="N6" s="437"/>
      <c r="O6" s="436"/>
      <c r="P6" s="432"/>
      <c r="Q6" s="437"/>
      <c r="S6" s="85">
        <v>1</v>
      </c>
      <c r="W6" s="84">
        <v>2</v>
      </c>
      <c r="X6" s="84">
        <f>-COS(X3)</f>
        <v>0.98308789330827795</v>
      </c>
      <c r="Y6" s="84">
        <f>SIN(X3)</f>
        <v>0.18313436059541591</v>
      </c>
      <c r="Z6" s="84">
        <v>2</v>
      </c>
      <c r="AA6" s="84">
        <f>-COS(AA3)</f>
        <v>1</v>
      </c>
      <c r="AB6" s="84">
        <f>SIN(AA3)</f>
        <v>1.22514845490862E-16</v>
      </c>
    </row>
    <row r="7" spans="2:28" ht="15" customHeight="1">
      <c r="B7" s="34"/>
      <c r="C7" s="33"/>
      <c r="D7" s="33"/>
      <c r="E7" s="33"/>
      <c r="F7" s="33"/>
      <c r="G7" s="440"/>
      <c r="H7" s="441"/>
      <c r="I7" s="431"/>
      <c r="J7" s="432"/>
      <c r="K7" s="433"/>
      <c r="L7" s="436"/>
      <c r="M7" s="432"/>
      <c r="N7" s="437"/>
      <c r="O7" s="436"/>
      <c r="P7" s="432"/>
      <c r="Q7" s="437"/>
      <c r="S7" s="84" t="s">
        <v>2</v>
      </c>
      <c r="T7" s="84">
        <f>G6*PI()</f>
        <v>2.9205389828329675</v>
      </c>
      <c r="W7" s="84" t="s">
        <v>2</v>
      </c>
      <c r="X7" s="84">
        <f>K11*PI()</f>
        <v>2.6626054328630984</v>
      </c>
    </row>
    <row r="8" spans="2:28" ht="15" customHeight="1">
      <c r="B8" s="34"/>
      <c r="C8" s="33"/>
      <c r="D8" s="33"/>
      <c r="E8" s="33"/>
      <c r="F8" s="33"/>
      <c r="G8" s="440"/>
      <c r="H8" s="441"/>
      <c r="I8" s="431"/>
      <c r="J8" s="432"/>
      <c r="K8" s="433"/>
      <c r="L8" s="436"/>
      <c r="M8" s="432"/>
      <c r="N8" s="437"/>
      <c r="O8" s="436"/>
      <c r="P8" s="432"/>
      <c r="Q8" s="437"/>
      <c r="S8" s="84" t="s">
        <v>3</v>
      </c>
      <c r="T8" s="84" t="s">
        <v>4</v>
      </c>
      <c r="U8" s="84" t="s">
        <v>5</v>
      </c>
      <c r="W8" s="84" t="s">
        <v>3</v>
      </c>
      <c r="X8" s="84" t="s">
        <v>4</v>
      </c>
      <c r="Y8" s="84" t="s">
        <v>5</v>
      </c>
    </row>
    <row r="9" spans="2:28" ht="15" customHeight="1">
      <c r="B9" s="34"/>
      <c r="C9" s="33"/>
      <c r="D9" s="33"/>
      <c r="E9" s="33"/>
      <c r="F9" s="33"/>
      <c r="G9" s="440"/>
      <c r="H9" s="441"/>
      <c r="I9" s="431"/>
      <c r="J9" s="432"/>
      <c r="K9" s="433"/>
      <c r="L9" s="436"/>
      <c r="M9" s="432"/>
      <c r="N9" s="437"/>
      <c r="O9" s="436"/>
      <c r="P9" s="432"/>
      <c r="Q9" s="437"/>
      <c r="S9" s="84">
        <v>1</v>
      </c>
      <c r="T9" s="84">
        <v>0</v>
      </c>
      <c r="U9" s="84">
        <v>0</v>
      </c>
      <c r="W9" s="84">
        <v>1</v>
      </c>
      <c r="X9" s="84">
        <v>0</v>
      </c>
      <c r="Y9" s="84">
        <v>0</v>
      </c>
    </row>
    <row r="10" spans="2:28" ht="15.75" customHeight="1">
      <c r="B10" s="34"/>
      <c r="C10" s="33"/>
      <c r="D10" s="33"/>
      <c r="E10" s="33"/>
      <c r="F10" s="33"/>
      <c r="G10" s="440"/>
      <c r="H10" s="441"/>
      <c r="I10" s="431"/>
      <c r="J10" s="432"/>
      <c r="K10" s="433"/>
      <c r="L10" s="436"/>
      <c r="M10" s="432"/>
      <c r="N10" s="437"/>
      <c r="O10" s="472"/>
      <c r="P10" s="470"/>
      <c r="Q10" s="473"/>
      <c r="S10" s="84">
        <v>2</v>
      </c>
      <c r="T10" s="84">
        <f>-COS(T7)</f>
        <v>0.97566696546964993</v>
      </c>
      <c r="U10" s="84">
        <f>SIN(T7)</f>
        <v>0.21925777635296087</v>
      </c>
      <c r="W10" s="84">
        <v>2</v>
      </c>
      <c r="X10" s="84">
        <f>-COS(X7)</f>
        <v>0.88746214817216429</v>
      </c>
      <c r="Y10" s="84">
        <f>SIN(X7)</f>
        <v>0.46088060879326159</v>
      </c>
    </row>
    <row r="11" spans="2:28" ht="15.75" customHeight="1">
      <c r="B11" s="34"/>
      <c r="C11" s="33"/>
      <c r="D11" s="33"/>
      <c r="E11" s="33"/>
      <c r="F11" s="33"/>
      <c r="G11" s="440"/>
      <c r="H11" s="441"/>
      <c r="I11" s="444" t="s">
        <v>78</v>
      </c>
      <c r="J11" s="445"/>
      <c r="K11" s="90">
        <f>Tablas!$D$73</f>
        <v>0.84753363228699552</v>
      </c>
      <c r="L11" s="446" t="s">
        <v>78</v>
      </c>
      <c r="M11" s="445"/>
      <c r="N11" s="90">
        <f>Tablas!$D$71</f>
        <v>0.94137566137566142</v>
      </c>
      <c r="O11" s="446" t="s">
        <v>78</v>
      </c>
      <c r="P11" s="445"/>
      <c r="Q11" s="90">
        <f>Tablas!$D$77</f>
        <v>1</v>
      </c>
    </row>
    <row r="12" spans="2:28" ht="15.75" customHeight="1">
      <c r="B12" s="34"/>
      <c r="C12" s="33"/>
      <c r="D12" s="33"/>
      <c r="E12" s="33"/>
      <c r="F12" s="33"/>
      <c r="G12" s="440"/>
      <c r="H12" s="441"/>
      <c r="I12" s="447"/>
      <c r="J12" s="448"/>
      <c r="K12" s="449"/>
      <c r="L12" s="453"/>
      <c r="M12" s="448"/>
      <c r="N12" s="454"/>
      <c r="O12" s="453"/>
      <c r="P12" s="448"/>
      <c r="Q12" s="454"/>
    </row>
    <row r="13" spans="2:28" ht="15.75" customHeight="1" thickBot="1">
      <c r="B13" s="40"/>
      <c r="C13" s="41"/>
      <c r="D13" s="41"/>
      <c r="E13" s="41"/>
      <c r="F13" s="41"/>
      <c r="G13" s="442"/>
      <c r="H13" s="443"/>
      <c r="I13" s="450"/>
      <c r="J13" s="451"/>
      <c r="K13" s="452"/>
      <c r="L13" s="455"/>
      <c r="M13" s="451"/>
      <c r="N13" s="456"/>
      <c r="O13" s="455"/>
      <c r="P13" s="451"/>
      <c r="Q13" s="456"/>
    </row>
    <row r="14" spans="2:28" ht="15" thickTop="1"/>
  </sheetData>
  <mergeCells count="16">
    <mergeCell ref="I12:K13"/>
    <mergeCell ref="L12:N13"/>
    <mergeCell ref="B2:Q2"/>
    <mergeCell ref="B1:Q1"/>
    <mergeCell ref="O3:Q4"/>
    <mergeCell ref="O5:Q10"/>
    <mergeCell ref="O11:P11"/>
    <mergeCell ref="O12:Q13"/>
    <mergeCell ref="G3:H5"/>
    <mergeCell ref="I3:K4"/>
    <mergeCell ref="L3:N4"/>
    <mergeCell ref="I5:K10"/>
    <mergeCell ref="L5:N10"/>
    <mergeCell ref="G6:H13"/>
    <mergeCell ref="I11:J11"/>
    <mergeCell ref="L11:M11"/>
  </mergeCells>
  <conditionalFormatting sqref="K11">
    <cfRule type="cellIs" dxfId="23" priority="16" operator="between">
      <formula>0.9</formula>
      <formula>1</formula>
    </cfRule>
    <cfRule type="cellIs" dxfId="22" priority="17" operator="between">
      <formula>0.75</formula>
      <formula>"89.9%"</formula>
    </cfRule>
    <cfRule type="cellIs" dxfId="21" priority="18" operator="between">
      <formula>0</formula>
      <formula>"74.9%"</formula>
    </cfRule>
  </conditionalFormatting>
  <conditionalFormatting sqref="G6">
    <cfRule type="cellIs" dxfId="20" priority="7" operator="between">
      <formula>0.95</formula>
      <formula>1</formula>
    </cfRule>
    <cfRule type="cellIs" dxfId="19" priority="8" operator="between">
      <formula>0.75</formula>
      <formula>"94.9%"</formula>
    </cfRule>
    <cfRule type="cellIs" dxfId="18" priority="9" operator="between">
      <formula>0</formula>
      <formula>"74.9%"</formula>
    </cfRule>
  </conditionalFormatting>
  <conditionalFormatting sqref="N11">
    <cfRule type="cellIs" dxfId="17" priority="4" operator="between">
      <formula>0.9</formula>
      <formula>1</formula>
    </cfRule>
    <cfRule type="cellIs" dxfId="16" priority="5" operator="between">
      <formula>0.75</formula>
      <formula>"89.9%"</formula>
    </cfRule>
    <cfRule type="cellIs" dxfId="15" priority="6" operator="between">
      <formula>0</formula>
      <formula>"74.9%"</formula>
    </cfRule>
  </conditionalFormatting>
  <conditionalFormatting sqref="Q11">
    <cfRule type="cellIs" dxfId="14" priority="1" operator="between">
      <formula>0.9</formula>
      <formula>1</formula>
    </cfRule>
    <cfRule type="cellIs" dxfId="13" priority="2" operator="between">
      <formula>0.75</formula>
      <formula>"89.9%"</formula>
    </cfRule>
    <cfRule type="cellIs" dxfId="12" priority="3" operator="between">
      <formula>0</formula>
      <formula>"74.9%"</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B14"/>
  <sheetViews>
    <sheetView showRowColHeaders="0" zoomScale="90" zoomScaleNormal="90" workbookViewId="0"/>
  </sheetViews>
  <sheetFormatPr baseColWidth="10" defaultColWidth="11.44140625" defaultRowHeight="14.4"/>
  <cols>
    <col min="1" max="1" width="13.6640625" style="44" customWidth="1"/>
    <col min="2" max="13" width="11.44140625" style="44"/>
    <col min="14" max="14" width="11.88671875" style="44" bestFit="1" customWidth="1"/>
    <col min="15" max="17" width="11.44140625" style="44"/>
    <col min="18" max="18" width="11.44140625" style="84"/>
    <col min="19" max="19" width="11.6640625" style="84" bestFit="1" customWidth="1"/>
    <col min="20" max="20" width="12.88671875" style="84" bestFit="1" customWidth="1"/>
    <col min="21" max="21" width="12" style="84" bestFit="1" customWidth="1"/>
    <col min="22" max="22" width="11.44140625" style="84"/>
    <col min="23" max="24" width="11.6640625" style="84" bestFit="1" customWidth="1"/>
    <col min="25" max="25" width="12.109375" style="84" bestFit="1" customWidth="1"/>
    <col min="26" max="27" width="11.5546875" style="84" bestFit="1" customWidth="1"/>
    <col min="28" max="28" width="12" style="84" bestFit="1" customWidth="1"/>
    <col min="29" max="16384" width="11.44140625" style="84"/>
  </cols>
  <sheetData>
    <row r="1" spans="1:28" ht="48" customHeight="1" thickTop="1" thickBot="1">
      <c r="A1" s="1"/>
      <c r="B1" s="597" t="s">
        <v>30</v>
      </c>
      <c r="C1" s="598"/>
      <c r="D1" s="598"/>
      <c r="E1" s="598"/>
      <c r="F1" s="598"/>
      <c r="G1" s="598"/>
      <c r="H1" s="598"/>
      <c r="I1" s="598"/>
      <c r="J1" s="598"/>
      <c r="K1" s="598"/>
      <c r="L1" s="598"/>
      <c r="M1" s="598"/>
      <c r="N1" s="598"/>
      <c r="O1" s="598"/>
      <c r="P1" s="598"/>
      <c r="Q1" s="599"/>
    </row>
    <row r="2" spans="1:28" ht="42" customHeight="1" thickBot="1">
      <c r="A2" s="1"/>
      <c r="B2" s="594" t="s">
        <v>67</v>
      </c>
      <c r="C2" s="595"/>
      <c r="D2" s="595"/>
      <c r="E2" s="595"/>
      <c r="F2" s="595"/>
      <c r="G2" s="595"/>
      <c r="H2" s="595"/>
      <c r="I2" s="595"/>
      <c r="J2" s="595"/>
      <c r="K2" s="595"/>
      <c r="L2" s="595"/>
      <c r="M2" s="595"/>
      <c r="N2" s="595"/>
      <c r="O2" s="595"/>
      <c r="P2" s="595"/>
      <c r="Q2" s="596"/>
    </row>
    <row r="3" spans="1:28">
      <c r="A3" s="1"/>
      <c r="B3" s="34"/>
      <c r="C3" s="33"/>
      <c r="D3" s="33"/>
      <c r="E3" s="33"/>
      <c r="F3" s="33"/>
      <c r="G3" s="417" t="s">
        <v>11</v>
      </c>
      <c r="H3" s="417"/>
      <c r="I3" s="604" t="s">
        <v>68</v>
      </c>
      <c r="J3" s="600"/>
      <c r="K3" s="600"/>
      <c r="L3" s="600" t="s">
        <v>69</v>
      </c>
      <c r="M3" s="600"/>
      <c r="N3" s="600"/>
      <c r="O3" s="600" t="s">
        <v>70</v>
      </c>
      <c r="P3" s="600"/>
      <c r="Q3" s="601"/>
      <c r="S3" s="85">
        <v>0.75</v>
      </c>
      <c r="W3" s="84" t="s">
        <v>2</v>
      </c>
      <c r="X3" s="84">
        <f>N11*PI()</f>
        <v>3.1326422471693096</v>
      </c>
      <c r="Z3" s="84" t="s">
        <v>2</v>
      </c>
      <c r="AA3" s="84">
        <f>Q11*PI()</f>
        <v>3.1415926535897931</v>
      </c>
    </row>
    <row r="4" spans="1:28">
      <c r="A4" s="1"/>
      <c r="B4" s="34"/>
      <c r="C4" s="33"/>
      <c r="D4" s="33"/>
      <c r="E4" s="33"/>
      <c r="F4" s="33"/>
      <c r="G4" s="417"/>
      <c r="H4" s="417"/>
      <c r="I4" s="605"/>
      <c r="J4" s="602"/>
      <c r="K4" s="602"/>
      <c r="L4" s="602"/>
      <c r="M4" s="602"/>
      <c r="N4" s="602"/>
      <c r="O4" s="602"/>
      <c r="P4" s="602"/>
      <c r="Q4" s="603"/>
      <c r="S4" s="85">
        <v>0.15</v>
      </c>
      <c r="W4" s="84" t="s">
        <v>3</v>
      </c>
      <c r="X4" s="84" t="s">
        <v>4</v>
      </c>
      <c r="Y4" s="84" t="s">
        <v>5</v>
      </c>
      <c r="Z4" s="84" t="s">
        <v>3</v>
      </c>
      <c r="AA4" s="84" t="s">
        <v>4</v>
      </c>
      <c r="AB4" s="84" t="s">
        <v>5</v>
      </c>
    </row>
    <row r="5" spans="1:28" ht="15" customHeight="1">
      <c r="A5" s="1"/>
      <c r="B5" s="34"/>
      <c r="C5" s="33"/>
      <c r="D5" s="33"/>
      <c r="E5" s="33"/>
      <c r="F5" s="33"/>
      <c r="G5" s="417"/>
      <c r="H5" s="417"/>
      <c r="I5" s="493"/>
      <c r="J5" s="429"/>
      <c r="K5" s="430"/>
      <c r="L5" s="434"/>
      <c r="M5" s="429"/>
      <c r="N5" s="435"/>
      <c r="O5" s="434"/>
      <c r="P5" s="429"/>
      <c r="Q5" s="435"/>
      <c r="S5" s="85">
        <v>0.1</v>
      </c>
      <c r="W5" s="84">
        <v>1</v>
      </c>
      <c r="X5" s="84">
        <v>0</v>
      </c>
      <c r="Y5" s="84">
        <v>0</v>
      </c>
      <c r="Z5" s="84">
        <v>1</v>
      </c>
      <c r="AA5" s="84">
        <v>0</v>
      </c>
      <c r="AB5" s="84">
        <v>0</v>
      </c>
    </row>
    <row r="6" spans="1:28" ht="15" customHeight="1">
      <c r="A6" s="1"/>
      <c r="B6" s="34"/>
      <c r="C6" s="33"/>
      <c r="D6" s="33"/>
      <c r="E6" s="33"/>
      <c r="F6" s="33"/>
      <c r="G6" s="606">
        <f>(K11+N11+Q11)/3</f>
        <v>0.99887418921449778</v>
      </c>
      <c r="H6" s="607"/>
      <c r="I6" s="431"/>
      <c r="J6" s="432"/>
      <c r="K6" s="433"/>
      <c r="L6" s="436"/>
      <c r="M6" s="432"/>
      <c r="N6" s="437"/>
      <c r="O6" s="436"/>
      <c r="P6" s="432"/>
      <c r="Q6" s="437"/>
      <c r="S6" s="85">
        <v>1</v>
      </c>
      <c r="W6" s="84">
        <v>2</v>
      </c>
      <c r="X6" s="84">
        <f>-COS(X3)</f>
        <v>0.99995994537985233</v>
      </c>
      <c r="Y6" s="84">
        <f>SIN(X3)</f>
        <v>8.9502869184547359E-3</v>
      </c>
      <c r="Z6" s="84">
        <v>2</v>
      </c>
      <c r="AA6" s="84">
        <f>-COS(AA3)</f>
        <v>1</v>
      </c>
      <c r="AB6" s="84">
        <f>SIN(AA3)</f>
        <v>1.22514845490862E-16</v>
      </c>
    </row>
    <row r="7" spans="1:28" ht="15" customHeight="1">
      <c r="A7" s="1"/>
      <c r="B7" s="34"/>
      <c r="C7" s="33"/>
      <c r="D7" s="33"/>
      <c r="E7" s="33"/>
      <c r="F7" s="33"/>
      <c r="G7" s="608"/>
      <c r="H7" s="609"/>
      <c r="I7" s="431"/>
      <c r="J7" s="432"/>
      <c r="K7" s="433"/>
      <c r="L7" s="436"/>
      <c r="M7" s="432"/>
      <c r="N7" s="437"/>
      <c r="O7" s="436"/>
      <c r="P7" s="432"/>
      <c r="Q7" s="437"/>
      <c r="S7" s="84" t="s">
        <v>2</v>
      </c>
      <c r="T7" s="84">
        <f>G6*PI()</f>
        <v>3.138055814696727</v>
      </c>
      <c r="W7" s="84" t="s">
        <v>2</v>
      </c>
      <c r="X7" s="84">
        <f>K11*PI()</f>
        <v>3.1399325433310792</v>
      </c>
    </row>
    <row r="8" spans="1:28" ht="15" customHeight="1">
      <c r="A8" s="1"/>
      <c r="B8" s="34"/>
      <c r="C8" s="33"/>
      <c r="D8" s="33"/>
      <c r="E8" s="33"/>
      <c r="F8" s="33"/>
      <c r="G8" s="608"/>
      <c r="H8" s="609"/>
      <c r="I8" s="431"/>
      <c r="J8" s="432"/>
      <c r="K8" s="433"/>
      <c r="L8" s="436"/>
      <c r="M8" s="432"/>
      <c r="N8" s="437"/>
      <c r="O8" s="436"/>
      <c r="P8" s="432"/>
      <c r="Q8" s="437"/>
      <c r="S8" s="84" t="s">
        <v>3</v>
      </c>
      <c r="T8" s="84" t="s">
        <v>4</v>
      </c>
      <c r="U8" s="84" t="s">
        <v>5</v>
      </c>
      <c r="W8" s="84" t="s">
        <v>3</v>
      </c>
      <c r="X8" s="84" t="s">
        <v>4</v>
      </c>
      <c r="Y8" s="84" t="s">
        <v>5</v>
      </c>
    </row>
    <row r="9" spans="1:28" ht="15" customHeight="1">
      <c r="A9" s="1"/>
      <c r="B9" s="34"/>
      <c r="C9" s="33"/>
      <c r="D9" s="33"/>
      <c r="E9" s="33"/>
      <c r="F9" s="33"/>
      <c r="G9" s="608"/>
      <c r="H9" s="609"/>
      <c r="I9" s="431"/>
      <c r="J9" s="432"/>
      <c r="K9" s="433"/>
      <c r="L9" s="436"/>
      <c r="M9" s="432"/>
      <c r="N9" s="437"/>
      <c r="O9" s="436"/>
      <c r="P9" s="432"/>
      <c r="Q9" s="437"/>
      <c r="S9" s="84">
        <v>1</v>
      </c>
      <c r="T9" s="84">
        <v>0</v>
      </c>
      <c r="U9" s="84">
        <v>0</v>
      </c>
      <c r="W9" s="84">
        <v>1</v>
      </c>
      <c r="X9" s="84">
        <v>0</v>
      </c>
      <c r="Y9" s="84">
        <v>0</v>
      </c>
    </row>
    <row r="10" spans="1:28" ht="15.75" customHeight="1">
      <c r="A10" s="1"/>
      <c r="B10" s="34"/>
      <c r="C10" s="33"/>
      <c r="D10" s="33"/>
      <c r="E10" s="33"/>
      <c r="F10" s="33"/>
      <c r="G10" s="608"/>
      <c r="H10" s="609"/>
      <c r="I10" s="431"/>
      <c r="J10" s="432"/>
      <c r="K10" s="433"/>
      <c r="L10" s="436"/>
      <c r="M10" s="432"/>
      <c r="N10" s="437"/>
      <c r="O10" s="472"/>
      <c r="P10" s="470"/>
      <c r="Q10" s="473"/>
      <c r="S10" s="84">
        <v>2</v>
      </c>
      <c r="T10" s="84">
        <f>-COS(T7)</f>
        <v>0.99999374539184227</v>
      </c>
      <c r="U10" s="84">
        <f>SIN(T7)</f>
        <v>3.5368315192160246E-3</v>
      </c>
      <c r="W10" s="84">
        <v>2</v>
      </c>
      <c r="X10" s="84">
        <f>-COS(X7)</f>
        <v>0.99999862201728096</v>
      </c>
      <c r="Y10" s="84">
        <f>SIN(X7)</f>
        <v>1.660109496179568E-3</v>
      </c>
    </row>
    <row r="11" spans="1:28" ht="15.75" customHeight="1">
      <c r="A11" s="1"/>
      <c r="B11" s="34"/>
      <c r="C11" s="33"/>
      <c r="D11" s="33"/>
      <c r="E11" s="33"/>
      <c r="F11" s="33"/>
      <c r="G11" s="608"/>
      <c r="H11" s="609"/>
      <c r="I11" s="444" t="s">
        <v>78</v>
      </c>
      <c r="J11" s="445"/>
      <c r="K11" s="35">
        <f>Tablas!$D$72</f>
        <v>0.99947157049249624</v>
      </c>
      <c r="L11" s="446" t="s">
        <v>78</v>
      </c>
      <c r="M11" s="445"/>
      <c r="N11" s="91">
        <f>Tablas!$D$74</f>
        <v>0.9971509971509972</v>
      </c>
      <c r="O11" s="446" t="s">
        <v>78</v>
      </c>
      <c r="P11" s="445"/>
      <c r="Q11" s="36">
        <f>Tablas!$D$80</f>
        <v>1</v>
      </c>
    </row>
    <row r="12" spans="1:28" ht="15.75" customHeight="1">
      <c r="A12" s="1"/>
      <c r="B12" s="34"/>
      <c r="C12" s="33"/>
      <c r="D12" s="33"/>
      <c r="E12" s="33"/>
      <c r="F12" s="33"/>
      <c r="G12" s="608"/>
      <c r="H12" s="609"/>
      <c r="I12" s="447"/>
      <c r="J12" s="448"/>
      <c r="K12" s="449"/>
      <c r="L12" s="453"/>
      <c r="M12" s="448"/>
      <c r="N12" s="454"/>
      <c r="O12" s="453"/>
      <c r="P12" s="448"/>
      <c r="Q12" s="454"/>
    </row>
    <row r="13" spans="1:28" ht="15.75" customHeight="1" thickBot="1">
      <c r="A13" s="1"/>
      <c r="B13" s="40"/>
      <c r="C13" s="41"/>
      <c r="D13" s="41"/>
      <c r="E13" s="41"/>
      <c r="F13" s="41"/>
      <c r="G13" s="610"/>
      <c r="H13" s="611"/>
      <c r="I13" s="450"/>
      <c r="J13" s="451"/>
      <c r="K13" s="452"/>
      <c r="L13" s="455"/>
      <c r="M13" s="451"/>
      <c r="N13" s="456"/>
      <c r="O13" s="455"/>
      <c r="P13" s="451"/>
      <c r="Q13" s="456"/>
    </row>
    <row r="14" spans="1:28" ht="15" thickTop="1"/>
  </sheetData>
  <mergeCells count="16">
    <mergeCell ref="B1:Q1"/>
    <mergeCell ref="B2:Q2"/>
    <mergeCell ref="G3:H5"/>
    <mergeCell ref="I3:K4"/>
    <mergeCell ref="L3:N4"/>
    <mergeCell ref="O3:Q4"/>
    <mergeCell ref="I5:K10"/>
    <mergeCell ref="L5:N10"/>
    <mergeCell ref="O5:Q10"/>
    <mergeCell ref="G6:H13"/>
    <mergeCell ref="I11:J11"/>
    <mergeCell ref="L11:M11"/>
    <mergeCell ref="O11:P11"/>
    <mergeCell ref="I12:K13"/>
    <mergeCell ref="L12:N13"/>
    <mergeCell ref="O12:Q13"/>
  </mergeCells>
  <conditionalFormatting sqref="K11">
    <cfRule type="cellIs" dxfId="11" priority="10" operator="between">
      <formula>0.9</formula>
      <formula>1</formula>
    </cfRule>
    <cfRule type="cellIs" dxfId="10" priority="11" operator="between">
      <formula>0.75</formula>
      <formula>"89.9%"</formula>
    </cfRule>
    <cfRule type="cellIs" dxfId="9" priority="12" operator="between">
      <formula>0</formula>
      <formula>"74.9%"</formula>
    </cfRule>
  </conditionalFormatting>
  <conditionalFormatting sqref="N11">
    <cfRule type="cellIs" dxfId="8" priority="7" operator="between">
      <formula>0.9</formula>
      <formula>1</formula>
    </cfRule>
    <cfRule type="cellIs" dxfId="7" priority="8" operator="between">
      <formula>0.75</formula>
      <formula>"89.9%"</formula>
    </cfRule>
    <cfRule type="cellIs" dxfId="6" priority="9" operator="between">
      <formula>0</formula>
      <formula>"74.9%"</formula>
    </cfRule>
  </conditionalFormatting>
  <conditionalFormatting sqref="Q11">
    <cfRule type="cellIs" dxfId="5" priority="4" operator="between">
      <formula>0.9</formula>
      <formula>1</formula>
    </cfRule>
    <cfRule type="cellIs" dxfId="4" priority="5" operator="between">
      <formula>0.75</formula>
      <formula>"89.9%"</formula>
    </cfRule>
    <cfRule type="cellIs" dxfId="3" priority="6" operator="between">
      <formula>0</formula>
      <formula>"74.9%"</formula>
    </cfRule>
  </conditionalFormatting>
  <conditionalFormatting sqref="G6">
    <cfRule type="cellIs" dxfId="2" priority="1" operator="between">
      <formula>0.95</formula>
      <formula>1</formula>
    </cfRule>
    <cfRule type="cellIs" dxfId="1" priority="2" operator="between">
      <formula>0.75</formula>
      <formula>"94.9%"</formula>
    </cfRule>
    <cfRule type="cellIs" dxfId="0" priority="3" operator="between">
      <formula>0</formula>
      <formula>"74.9%"</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0"/>
  <sheetViews>
    <sheetView showRowColHeaders="0" zoomScale="70" zoomScaleNormal="70" workbookViewId="0"/>
  </sheetViews>
  <sheetFormatPr baseColWidth="10" defaultColWidth="11.44140625" defaultRowHeight="14.4"/>
  <cols>
    <col min="1" max="1" width="4.6640625" style="1" customWidth="1"/>
    <col min="2" max="15" width="11.44140625" style="1"/>
    <col min="16" max="16" width="5.44140625" style="1" customWidth="1"/>
    <col min="17" max="17" width="17.6640625" style="1" customWidth="1"/>
    <col min="18" max="16384" width="11.44140625" style="1"/>
  </cols>
  <sheetData>
    <row r="1" spans="2:17" ht="15" thickTop="1">
      <c r="B1" s="53"/>
      <c r="C1" s="54"/>
      <c r="D1" s="54"/>
      <c r="E1" s="54"/>
      <c r="F1" s="54"/>
      <c r="G1" s="54"/>
      <c r="H1" s="54"/>
      <c r="I1" s="54"/>
      <c r="J1" s="54"/>
      <c r="K1" s="54"/>
      <c r="L1" s="54"/>
      <c r="M1" s="54"/>
      <c r="N1" s="54"/>
      <c r="O1" s="54"/>
      <c r="P1" s="54"/>
      <c r="Q1" s="55"/>
    </row>
    <row r="2" spans="2:17">
      <c r="B2" s="56"/>
      <c r="C2" s="6"/>
      <c r="D2" s="6"/>
      <c r="E2" s="6"/>
      <c r="F2" s="6"/>
      <c r="G2" s="6"/>
      <c r="H2" s="6"/>
      <c r="I2" s="6"/>
      <c r="J2" s="6"/>
      <c r="K2" s="6"/>
      <c r="L2" s="6"/>
      <c r="M2" s="6"/>
      <c r="N2" s="6"/>
      <c r="O2" s="6"/>
      <c r="P2" s="6"/>
      <c r="Q2" s="57"/>
    </row>
    <row r="3" spans="2:17">
      <c r="B3" s="56"/>
      <c r="C3" s="6"/>
      <c r="D3" s="6"/>
      <c r="E3" s="6"/>
      <c r="F3" s="6"/>
      <c r="G3" s="6"/>
      <c r="H3" s="6"/>
      <c r="I3" s="6"/>
      <c r="J3" s="6"/>
      <c r="K3" s="6"/>
      <c r="L3" s="6"/>
      <c r="M3" s="6"/>
      <c r="N3" s="6"/>
      <c r="O3" s="6"/>
      <c r="P3" s="6"/>
      <c r="Q3" s="57"/>
    </row>
    <row r="4" spans="2:17">
      <c r="B4" s="56"/>
      <c r="C4" s="6"/>
      <c r="D4" s="6"/>
      <c r="E4" s="6"/>
      <c r="F4" s="6"/>
      <c r="G4" s="6"/>
      <c r="H4" s="6"/>
      <c r="I4" s="6"/>
      <c r="J4" s="6"/>
      <c r="K4" s="6"/>
      <c r="L4" s="6"/>
      <c r="M4" s="6"/>
      <c r="N4" s="6"/>
      <c r="O4" s="6"/>
      <c r="P4" s="6"/>
      <c r="Q4" s="57"/>
    </row>
    <row r="5" spans="2:17">
      <c r="B5" s="56"/>
      <c r="C5" s="6"/>
      <c r="D5" s="6"/>
      <c r="E5" s="6"/>
      <c r="F5" s="6"/>
      <c r="G5" s="6"/>
      <c r="H5" s="6"/>
      <c r="I5" s="6"/>
      <c r="J5" s="6"/>
      <c r="K5" s="6"/>
      <c r="L5" s="6"/>
      <c r="M5" s="6"/>
      <c r="N5" s="6"/>
      <c r="O5" s="6"/>
      <c r="P5" s="6"/>
      <c r="Q5" s="57"/>
    </row>
    <row r="6" spans="2:17">
      <c r="B6" s="56"/>
      <c r="C6" s="6"/>
      <c r="D6" s="58"/>
      <c r="E6" s="58"/>
      <c r="F6" s="58"/>
      <c r="G6" s="58"/>
      <c r="H6" s="58"/>
      <c r="I6" s="58"/>
      <c r="J6" s="58"/>
      <c r="K6" s="58"/>
      <c r="L6" s="58"/>
      <c r="M6" s="6"/>
      <c r="N6" s="6"/>
      <c r="O6" s="6"/>
      <c r="P6" s="6"/>
      <c r="Q6" s="57"/>
    </row>
    <row r="7" spans="2:17">
      <c r="B7" s="56"/>
      <c r="C7" s="6"/>
      <c r="D7" s="58"/>
      <c r="E7" s="58"/>
      <c r="F7" s="58"/>
      <c r="G7" s="58"/>
      <c r="H7" s="58"/>
      <c r="I7" s="58"/>
      <c r="J7" s="58"/>
      <c r="K7" s="58"/>
      <c r="L7" s="58"/>
      <c r="M7" s="6"/>
      <c r="N7" s="6"/>
      <c r="O7" s="6"/>
      <c r="P7" s="6"/>
      <c r="Q7" s="57"/>
    </row>
    <row r="8" spans="2:17">
      <c r="B8" s="56"/>
      <c r="C8" s="6"/>
      <c r="D8" s="58"/>
      <c r="E8" s="58"/>
      <c r="F8" s="58"/>
      <c r="G8" s="58"/>
      <c r="H8" s="58"/>
      <c r="I8" s="58"/>
      <c r="J8" s="58"/>
      <c r="K8" s="58"/>
      <c r="L8" s="58"/>
      <c r="M8" s="6"/>
      <c r="N8" s="6"/>
      <c r="O8" s="6"/>
      <c r="P8" s="6"/>
      <c r="Q8" s="57"/>
    </row>
    <row r="9" spans="2:17">
      <c r="B9" s="56"/>
      <c r="C9" s="6"/>
      <c r="D9" s="6"/>
      <c r="E9" s="6"/>
      <c r="F9" s="6"/>
      <c r="G9" s="6"/>
      <c r="H9" s="6"/>
      <c r="I9" s="6"/>
      <c r="J9" s="6"/>
      <c r="K9" s="6"/>
      <c r="L9" s="6"/>
      <c r="M9" s="6"/>
      <c r="N9" s="6"/>
      <c r="O9" s="6"/>
      <c r="P9" s="6"/>
      <c r="Q9" s="57"/>
    </row>
    <row r="10" spans="2:17">
      <c r="B10" s="56"/>
      <c r="C10" s="6"/>
      <c r="D10" s="6"/>
      <c r="E10" s="6"/>
      <c r="F10" s="6"/>
      <c r="G10" s="6"/>
      <c r="H10" s="6"/>
      <c r="I10" s="6"/>
      <c r="J10" s="6"/>
      <c r="K10" s="6"/>
      <c r="L10" s="6"/>
      <c r="M10" s="6"/>
      <c r="N10" s="6"/>
      <c r="O10" s="6"/>
      <c r="P10" s="6"/>
      <c r="Q10" s="57"/>
    </row>
    <row r="11" spans="2:17">
      <c r="B11" s="56"/>
      <c r="C11" s="6"/>
      <c r="D11" s="6"/>
      <c r="E11" s="6"/>
      <c r="F11" s="6"/>
      <c r="G11" s="6"/>
      <c r="H11" s="6"/>
      <c r="I11" s="6"/>
      <c r="J11" s="6"/>
      <c r="K11" s="6"/>
      <c r="L11" s="6"/>
      <c r="M11" s="6"/>
      <c r="N11" s="6"/>
      <c r="O11" s="6"/>
      <c r="P11" s="6"/>
      <c r="Q11" s="57"/>
    </row>
    <row r="12" spans="2:17" ht="15.75" customHeight="1">
      <c r="B12" s="56"/>
      <c r="C12" s="6"/>
      <c r="D12" s="6"/>
      <c r="E12" s="6"/>
      <c r="F12" s="6"/>
      <c r="G12" s="6"/>
      <c r="H12" s="353" t="s">
        <v>75</v>
      </c>
      <c r="I12" s="354"/>
      <c r="J12" s="354"/>
      <c r="K12" s="354"/>
      <c r="L12" s="354"/>
      <c r="M12" s="354"/>
      <c r="N12" s="354"/>
      <c r="O12" s="354"/>
      <c r="P12" s="355"/>
      <c r="Q12" s="57"/>
    </row>
    <row r="13" spans="2:17" ht="15" thickBot="1">
      <c r="B13" s="56"/>
      <c r="C13" s="63"/>
      <c r="D13" s="64"/>
      <c r="E13" s="64"/>
      <c r="F13" s="64"/>
      <c r="G13" s="64"/>
      <c r="H13" s="64"/>
      <c r="I13" s="64"/>
      <c r="J13" s="64"/>
      <c r="K13" s="64"/>
      <c r="L13" s="64"/>
      <c r="M13" s="64"/>
      <c r="N13" s="26"/>
      <c r="O13" s="26"/>
      <c r="P13" s="27"/>
      <c r="Q13" s="57"/>
    </row>
    <row r="14" spans="2:17" ht="15" customHeight="1" thickTop="1">
      <c r="B14" s="56"/>
      <c r="C14" s="28"/>
      <c r="D14" s="6"/>
      <c r="E14" s="6"/>
      <c r="F14" s="6"/>
      <c r="G14" s="356" t="s">
        <v>71</v>
      </c>
      <c r="H14" s="357"/>
      <c r="I14" s="357"/>
      <c r="J14" s="357"/>
      <c r="K14" s="357"/>
      <c r="L14" s="357"/>
      <c r="M14" s="357"/>
      <c r="N14" s="357"/>
      <c r="O14" s="358"/>
      <c r="P14" s="66"/>
      <c r="Q14" s="57"/>
    </row>
    <row r="15" spans="2:17" ht="15" thickBot="1">
      <c r="B15" s="56"/>
      <c r="C15" s="28"/>
      <c r="D15" s="6"/>
      <c r="E15" s="6"/>
      <c r="F15" s="6"/>
      <c r="G15" s="359"/>
      <c r="H15" s="360"/>
      <c r="I15" s="360"/>
      <c r="J15" s="360"/>
      <c r="K15" s="360"/>
      <c r="L15" s="360"/>
      <c r="M15" s="360"/>
      <c r="N15" s="360"/>
      <c r="O15" s="361"/>
      <c r="P15" s="66"/>
      <c r="Q15" s="57"/>
    </row>
    <row r="16" spans="2:17" ht="15" customHeight="1" thickTop="1">
      <c r="B16" s="56"/>
      <c r="C16" s="65"/>
      <c r="D16" s="62"/>
      <c r="E16" s="62"/>
      <c r="F16" s="62"/>
      <c r="G16" s="62"/>
      <c r="H16" s="62"/>
      <c r="I16" s="62"/>
      <c r="J16" s="62"/>
      <c r="K16" s="62"/>
      <c r="L16" s="62"/>
      <c r="M16" s="62"/>
      <c r="N16" s="62"/>
      <c r="O16" s="6"/>
      <c r="P16" s="29"/>
      <c r="Q16" s="57"/>
    </row>
    <row r="17" spans="2:17" ht="15" customHeight="1" thickBot="1">
      <c r="B17" s="56"/>
      <c r="C17" s="65"/>
      <c r="D17" s="62"/>
      <c r="E17" s="62"/>
      <c r="F17" s="62"/>
      <c r="G17" s="62"/>
      <c r="H17" s="6"/>
      <c r="I17" s="62"/>
      <c r="J17" s="62"/>
      <c r="K17" s="62"/>
      <c r="L17" s="62"/>
      <c r="M17" s="62"/>
      <c r="N17" s="6"/>
      <c r="O17" s="6"/>
      <c r="P17" s="29"/>
      <c r="Q17" s="57"/>
    </row>
    <row r="18" spans="2:17" ht="15" customHeight="1" thickTop="1">
      <c r="B18" s="56"/>
      <c r="C18" s="65"/>
      <c r="D18" s="62"/>
      <c r="E18" s="62"/>
      <c r="F18" s="62"/>
      <c r="G18" s="335" t="s">
        <v>72</v>
      </c>
      <c r="H18" s="336"/>
      <c r="I18" s="336"/>
      <c r="J18" s="336"/>
      <c r="K18" s="336"/>
      <c r="L18" s="336"/>
      <c r="M18" s="336"/>
      <c r="N18" s="336"/>
      <c r="O18" s="337"/>
      <c r="P18" s="29"/>
      <c r="Q18" s="57"/>
    </row>
    <row r="19" spans="2:17" ht="15.75" customHeight="1" thickBot="1">
      <c r="B19" s="56"/>
      <c r="C19" s="65"/>
      <c r="D19" s="62"/>
      <c r="E19" s="62"/>
      <c r="F19" s="62"/>
      <c r="G19" s="338"/>
      <c r="H19" s="339"/>
      <c r="I19" s="339"/>
      <c r="J19" s="339"/>
      <c r="K19" s="339"/>
      <c r="L19" s="339"/>
      <c r="M19" s="339"/>
      <c r="N19" s="339"/>
      <c r="O19" s="340"/>
      <c r="P19" s="29"/>
      <c r="Q19" s="57"/>
    </row>
    <row r="20" spans="2:17" ht="15" customHeight="1" thickTop="1">
      <c r="B20" s="56"/>
      <c r="C20" s="65"/>
      <c r="D20" s="62"/>
      <c r="E20" s="62"/>
      <c r="F20" s="62"/>
      <c r="G20" s="62"/>
      <c r="H20" s="6"/>
      <c r="I20" s="62"/>
      <c r="J20" s="62"/>
      <c r="K20" s="62"/>
      <c r="L20" s="62"/>
      <c r="M20" s="62"/>
      <c r="N20" s="6"/>
      <c r="O20" s="6"/>
      <c r="P20" s="29"/>
      <c r="Q20" s="57"/>
    </row>
    <row r="21" spans="2:17" ht="15" customHeight="1" thickBot="1">
      <c r="B21" s="56"/>
      <c r="C21" s="65"/>
      <c r="D21" s="62"/>
      <c r="E21" s="62"/>
      <c r="F21" s="62"/>
      <c r="G21" s="62"/>
      <c r="H21" s="6"/>
      <c r="I21" s="62"/>
      <c r="J21" s="62"/>
      <c r="K21" s="62"/>
      <c r="L21" s="62"/>
      <c r="M21" s="62"/>
      <c r="N21" s="6"/>
      <c r="O21" s="6"/>
      <c r="P21" s="29"/>
      <c r="Q21" s="57"/>
    </row>
    <row r="22" spans="2:17" ht="15" thickTop="1">
      <c r="B22" s="56"/>
      <c r="C22" s="28"/>
      <c r="D22" s="6"/>
      <c r="E22" s="6"/>
      <c r="F22" s="6"/>
      <c r="G22" s="341" t="s">
        <v>73</v>
      </c>
      <c r="H22" s="342"/>
      <c r="I22" s="342"/>
      <c r="J22" s="342"/>
      <c r="K22" s="342"/>
      <c r="L22" s="342"/>
      <c r="M22" s="342"/>
      <c r="N22" s="342"/>
      <c r="O22" s="343"/>
      <c r="P22" s="29"/>
      <c r="Q22" s="57"/>
    </row>
    <row r="23" spans="2:17" ht="15" thickBot="1">
      <c r="B23" s="56"/>
      <c r="C23" s="28"/>
      <c r="D23" s="6"/>
      <c r="E23" s="6"/>
      <c r="F23" s="6"/>
      <c r="G23" s="344"/>
      <c r="H23" s="345"/>
      <c r="I23" s="345"/>
      <c r="J23" s="345"/>
      <c r="K23" s="345"/>
      <c r="L23" s="345"/>
      <c r="M23" s="345"/>
      <c r="N23" s="345"/>
      <c r="O23" s="346"/>
      <c r="P23" s="29"/>
      <c r="Q23" s="57"/>
    </row>
    <row r="24" spans="2:17" ht="15" thickTop="1">
      <c r="B24" s="56"/>
      <c r="C24" s="28"/>
      <c r="D24" s="6"/>
      <c r="E24" s="6"/>
      <c r="F24" s="6"/>
      <c r="G24" s="6"/>
      <c r="H24" s="6"/>
      <c r="I24" s="6"/>
      <c r="J24" s="6"/>
      <c r="K24" s="6"/>
      <c r="L24" s="6"/>
      <c r="M24" s="6"/>
      <c r="N24" s="6"/>
      <c r="O24" s="6"/>
      <c r="P24" s="29"/>
      <c r="Q24" s="57"/>
    </row>
    <row r="25" spans="2:17" ht="15" thickBot="1">
      <c r="B25" s="56"/>
      <c r="C25" s="28"/>
      <c r="D25" s="6"/>
      <c r="E25" s="6"/>
      <c r="F25" s="6"/>
      <c r="G25" s="6"/>
      <c r="H25" s="6"/>
      <c r="I25" s="6"/>
      <c r="J25" s="6"/>
      <c r="K25" s="6"/>
      <c r="L25" s="6"/>
      <c r="M25" s="6"/>
      <c r="N25" s="6"/>
      <c r="O25" s="6"/>
      <c r="P25" s="29"/>
      <c r="Q25" s="57"/>
    </row>
    <row r="26" spans="2:17" ht="15" thickTop="1">
      <c r="B26" s="56"/>
      <c r="C26" s="28"/>
      <c r="D26" s="6"/>
      <c r="E26" s="6"/>
      <c r="F26" s="6"/>
      <c r="G26" s="347" t="s">
        <v>74</v>
      </c>
      <c r="H26" s="348"/>
      <c r="I26" s="348"/>
      <c r="J26" s="348"/>
      <c r="K26" s="348"/>
      <c r="L26" s="348"/>
      <c r="M26" s="348"/>
      <c r="N26" s="348"/>
      <c r="O26" s="349"/>
      <c r="P26" s="29"/>
      <c r="Q26" s="57"/>
    </row>
    <row r="27" spans="2:17" ht="15" thickBot="1">
      <c r="B27" s="56"/>
      <c r="C27" s="28"/>
      <c r="D27" s="6"/>
      <c r="E27" s="6"/>
      <c r="F27" s="6"/>
      <c r="G27" s="350"/>
      <c r="H27" s="351"/>
      <c r="I27" s="351"/>
      <c r="J27" s="351"/>
      <c r="K27" s="351"/>
      <c r="L27" s="351"/>
      <c r="M27" s="351"/>
      <c r="N27" s="351"/>
      <c r="O27" s="352"/>
      <c r="P27" s="29"/>
      <c r="Q27" s="57"/>
    </row>
    <row r="28" spans="2:17" ht="15" thickTop="1">
      <c r="B28" s="56"/>
      <c r="C28" s="30"/>
      <c r="D28" s="31"/>
      <c r="E28" s="31"/>
      <c r="F28" s="31"/>
      <c r="G28" s="31"/>
      <c r="H28" s="31"/>
      <c r="I28" s="31"/>
      <c r="J28" s="31"/>
      <c r="K28" s="31"/>
      <c r="L28" s="31"/>
      <c r="M28" s="31"/>
      <c r="N28" s="31"/>
      <c r="O28" s="31"/>
      <c r="P28" s="32"/>
      <c r="Q28" s="57"/>
    </row>
    <row r="29" spans="2:17" ht="15" thickBot="1">
      <c r="B29" s="59"/>
      <c r="C29" s="60"/>
      <c r="D29" s="60"/>
      <c r="E29" s="60"/>
      <c r="F29" s="60"/>
      <c r="G29" s="60"/>
      <c r="H29" s="60"/>
      <c r="I29" s="60"/>
      <c r="J29" s="60"/>
      <c r="K29" s="60"/>
      <c r="L29" s="60"/>
      <c r="M29" s="60"/>
      <c r="N29" s="60"/>
      <c r="O29" s="60"/>
      <c r="P29" s="60"/>
      <c r="Q29" s="61"/>
    </row>
    <row r="30" spans="2:17" ht="15" thickTop="1"/>
  </sheetData>
  <mergeCells count="5">
    <mergeCell ref="G18:O19"/>
    <mergeCell ref="G22:O23"/>
    <mergeCell ref="G26:O27"/>
    <mergeCell ref="H12:P12"/>
    <mergeCell ref="G14:O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5"/>
  <dimension ref="B1:P142"/>
  <sheetViews>
    <sheetView topLeftCell="A34" zoomScale="70" zoomScaleNormal="70" workbookViewId="0">
      <selection activeCell="C49" sqref="C49"/>
    </sheetView>
  </sheetViews>
  <sheetFormatPr baseColWidth="10" defaultColWidth="12" defaultRowHeight="13.8"/>
  <cols>
    <col min="1" max="1" width="12" style="262"/>
    <col min="2" max="2" width="3.77734375" style="260" bestFit="1" customWidth="1"/>
    <col min="3" max="3" width="49.77734375" style="261" customWidth="1"/>
    <col min="4" max="4" width="8.77734375" style="260" bestFit="1" customWidth="1"/>
    <col min="5" max="5" width="19.33203125" style="290" customWidth="1"/>
    <col min="6" max="6" width="10.44140625" style="262" bestFit="1" customWidth="1"/>
    <col min="7" max="7" width="6.77734375" style="262" customWidth="1"/>
    <col min="8" max="257" width="12" style="262"/>
    <col min="258" max="258" width="3.77734375" style="262" bestFit="1" customWidth="1"/>
    <col min="259" max="259" width="49.77734375" style="262" customWidth="1"/>
    <col min="260" max="260" width="8.77734375" style="262" bestFit="1" customWidth="1"/>
    <col min="261" max="261" width="19.33203125" style="262" customWidth="1"/>
    <col min="262" max="262" width="10.44140625" style="262" bestFit="1" customWidth="1"/>
    <col min="263" max="263" width="6.77734375" style="262" customWidth="1"/>
    <col min="264" max="513" width="12" style="262"/>
    <col min="514" max="514" width="3.77734375" style="262" bestFit="1" customWidth="1"/>
    <col min="515" max="515" width="49.77734375" style="262" customWidth="1"/>
    <col min="516" max="516" width="8.77734375" style="262" bestFit="1" customWidth="1"/>
    <col min="517" max="517" width="19.33203125" style="262" customWidth="1"/>
    <col min="518" max="518" width="10.44140625" style="262" bestFit="1" customWidth="1"/>
    <col min="519" max="519" width="6.77734375" style="262" customWidth="1"/>
    <col min="520" max="769" width="12" style="262"/>
    <col min="770" max="770" width="3.77734375" style="262" bestFit="1" customWidth="1"/>
    <col min="771" max="771" width="49.77734375" style="262" customWidth="1"/>
    <col min="772" max="772" width="8.77734375" style="262" bestFit="1" customWidth="1"/>
    <col min="773" max="773" width="19.33203125" style="262" customWidth="1"/>
    <col min="774" max="774" width="10.44140625" style="262" bestFit="1" customWidth="1"/>
    <col min="775" max="775" width="6.77734375" style="262" customWidth="1"/>
    <col min="776" max="1025" width="12" style="262"/>
    <col min="1026" max="1026" width="3.77734375" style="262" bestFit="1" customWidth="1"/>
    <col min="1027" max="1027" width="49.77734375" style="262" customWidth="1"/>
    <col min="1028" max="1028" width="8.77734375" style="262" bestFit="1" customWidth="1"/>
    <col min="1029" max="1029" width="19.33203125" style="262" customWidth="1"/>
    <col min="1030" max="1030" width="10.44140625" style="262" bestFit="1" customWidth="1"/>
    <col min="1031" max="1031" width="6.77734375" style="262" customWidth="1"/>
    <col min="1032" max="1281" width="12" style="262"/>
    <col min="1282" max="1282" width="3.77734375" style="262" bestFit="1" customWidth="1"/>
    <col min="1283" max="1283" width="49.77734375" style="262" customWidth="1"/>
    <col min="1284" max="1284" width="8.77734375" style="262" bestFit="1" customWidth="1"/>
    <col min="1285" max="1285" width="19.33203125" style="262" customWidth="1"/>
    <col min="1286" max="1286" width="10.44140625" style="262" bestFit="1" customWidth="1"/>
    <col min="1287" max="1287" width="6.77734375" style="262" customWidth="1"/>
    <col min="1288" max="1537" width="12" style="262"/>
    <col min="1538" max="1538" width="3.77734375" style="262" bestFit="1" customWidth="1"/>
    <col min="1539" max="1539" width="49.77734375" style="262" customWidth="1"/>
    <col min="1540" max="1540" width="8.77734375" style="262" bestFit="1" customWidth="1"/>
    <col min="1541" max="1541" width="19.33203125" style="262" customWidth="1"/>
    <col min="1542" max="1542" width="10.44140625" style="262" bestFit="1" customWidth="1"/>
    <col min="1543" max="1543" width="6.77734375" style="262" customWidth="1"/>
    <col min="1544" max="1793" width="12" style="262"/>
    <col min="1794" max="1794" width="3.77734375" style="262" bestFit="1" customWidth="1"/>
    <col min="1795" max="1795" width="49.77734375" style="262" customWidth="1"/>
    <col min="1796" max="1796" width="8.77734375" style="262" bestFit="1" customWidth="1"/>
    <col min="1797" max="1797" width="19.33203125" style="262" customWidth="1"/>
    <col min="1798" max="1798" width="10.44140625" style="262" bestFit="1" customWidth="1"/>
    <col min="1799" max="1799" width="6.77734375" style="262" customWidth="1"/>
    <col min="1800" max="2049" width="12" style="262"/>
    <col min="2050" max="2050" width="3.77734375" style="262" bestFit="1" customWidth="1"/>
    <col min="2051" max="2051" width="49.77734375" style="262" customWidth="1"/>
    <col min="2052" max="2052" width="8.77734375" style="262" bestFit="1" customWidth="1"/>
    <col min="2053" max="2053" width="19.33203125" style="262" customWidth="1"/>
    <col min="2054" max="2054" width="10.44140625" style="262" bestFit="1" customWidth="1"/>
    <col min="2055" max="2055" width="6.77734375" style="262" customWidth="1"/>
    <col min="2056" max="2305" width="12" style="262"/>
    <col min="2306" max="2306" width="3.77734375" style="262" bestFit="1" customWidth="1"/>
    <col min="2307" max="2307" width="49.77734375" style="262" customWidth="1"/>
    <col min="2308" max="2308" width="8.77734375" style="262" bestFit="1" customWidth="1"/>
    <col min="2309" max="2309" width="19.33203125" style="262" customWidth="1"/>
    <col min="2310" max="2310" width="10.44140625" style="262" bestFit="1" customWidth="1"/>
    <col min="2311" max="2311" width="6.77734375" style="262" customWidth="1"/>
    <col min="2312" max="2561" width="12" style="262"/>
    <col min="2562" max="2562" width="3.77734375" style="262" bestFit="1" customWidth="1"/>
    <col min="2563" max="2563" width="49.77734375" style="262" customWidth="1"/>
    <col min="2564" max="2564" width="8.77734375" style="262" bestFit="1" customWidth="1"/>
    <col min="2565" max="2565" width="19.33203125" style="262" customWidth="1"/>
    <col min="2566" max="2566" width="10.44140625" style="262" bestFit="1" customWidth="1"/>
    <col min="2567" max="2567" width="6.77734375" style="262" customWidth="1"/>
    <col min="2568" max="2817" width="12" style="262"/>
    <col min="2818" max="2818" width="3.77734375" style="262" bestFit="1" customWidth="1"/>
    <col min="2819" max="2819" width="49.77734375" style="262" customWidth="1"/>
    <col min="2820" max="2820" width="8.77734375" style="262" bestFit="1" customWidth="1"/>
    <col min="2821" max="2821" width="19.33203125" style="262" customWidth="1"/>
    <col min="2822" max="2822" width="10.44140625" style="262" bestFit="1" customWidth="1"/>
    <col min="2823" max="2823" width="6.77734375" style="262" customWidth="1"/>
    <col min="2824" max="3073" width="12" style="262"/>
    <col min="3074" max="3074" width="3.77734375" style="262" bestFit="1" customWidth="1"/>
    <col min="3075" max="3075" width="49.77734375" style="262" customWidth="1"/>
    <col min="3076" max="3076" width="8.77734375" style="262" bestFit="1" customWidth="1"/>
    <col min="3077" max="3077" width="19.33203125" style="262" customWidth="1"/>
    <col min="3078" max="3078" width="10.44140625" style="262" bestFit="1" customWidth="1"/>
    <col min="3079" max="3079" width="6.77734375" style="262" customWidth="1"/>
    <col min="3080" max="3329" width="12" style="262"/>
    <col min="3330" max="3330" width="3.77734375" style="262" bestFit="1" customWidth="1"/>
    <col min="3331" max="3331" width="49.77734375" style="262" customWidth="1"/>
    <col min="3332" max="3332" width="8.77734375" style="262" bestFit="1" customWidth="1"/>
    <col min="3333" max="3333" width="19.33203125" style="262" customWidth="1"/>
    <col min="3334" max="3334" width="10.44140625" style="262" bestFit="1" customWidth="1"/>
    <col min="3335" max="3335" width="6.77734375" style="262" customWidth="1"/>
    <col min="3336" max="3585" width="12" style="262"/>
    <col min="3586" max="3586" width="3.77734375" style="262" bestFit="1" customWidth="1"/>
    <col min="3587" max="3587" width="49.77734375" style="262" customWidth="1"/>
    <col min="3588" max="3588" width="8.77734375" style="262" bestFit="1" customWidth="1"/>
    <col min="3589" max="3589" width="19.33203125" style="262" customWidth="1"/>
    <col min="3590" max="3590" width="10.44140625" style="262" bestFit="1" customWidth="1"/>
    <col min="3591" max="3591" width="6.77734375" style="262" customWidth="1"/>
    <col min="3592" max="3841" width="12" style="262"/>
    <col min="3842" max="3842" width="3.77734375" style="262" bestFit="1" customWidth="1"/>
    <col min="3843" max="3843" width="49.77734375" style="262" customWidth="1"/>
    <col min="3844" max="3844" width="8.77734375" style="262" bestFit="1" customWidth="1"/>
    <col min="3845" max="3845" width="19.33203125" style="262" customWidth="1"/>
    <col min="3846" max="3846" width="10.44140625" style="262" bestFit="1" customWidth="1"/>
    <col min="3847" max="3847" width="6.77734375" style="262" customWidth="1"/>
    <col min="3848" max="4097" width="12" style="262"/>
    <col min="4098" max="4098" width="3.77734375" style="262" bestFit="1" customWidth="1"/>
    <col min="4099" max="4099" width="49.77734375" style="262" customWidth="1"/>
    <col min="4100" max="4100" width="8.77734375" style="262" bestFit="1" customWidth="1"/>
    <col min="4101" max="4101" width="19.33203125" style="262" customWidth="1"/>
    <col min="4102" max="4102" width="10.44140625" style="262" bestFit="1" customWidth="1"/>
    <col min="4103" max="4103" width="6.77734375" style="262" customWidth="1"/>
    <col min="4104" max="4353" width="12" style="262"/>
    <col min="4354" max="4354" width="3.77734375" style="262" bestFit="1" customWidth="1"/>
    <col min="4355" max="4355" width="49.77734375" style="262" customWidth="1"/>
    <col min="4356" max="4356" width="8.77734375" style="262" bestFit="1" customWidth="1"/>
    <col min="4357" max="4357" width="19.33203125" style="262" customWidth="1"/>
    <col min="4358" max="4358" width="10.44140625" style="262" bestFit="1" customWidth="1"/>
    <col min="4359" max="4359" width="6.77734375" style="262" customWidth="1"/>
    <col min="4360" max="4609" width="12" style="262"/>
    <col min="4610" max="4610" width="3.77734375" style="262" bestFit="1" customWidth="1"/>
    <col min="4611" max="4611" width="49.77734375" style="262" customWidth="1"/>
    <col min="4612" max="4612" width="8.77734375" style="262" bestFit="1" customWidth="1"/>
    <col min="4613" max="4613" width="19.33203125" style="262" customWidth="1"/>
    <col min="4614" max="4614" width="10.44140625" style="262" bestFit="1" customWidth="1"/>
    <col min="4615" max="4615" width="6.77734375" style="262" customWidth="1"/>
    <col min="4616" max="4865" width="12" style="262"/>
    <col min="4866" max="4866" width="3.77734375" style="262" bestFit="1" customWidth="1"/>
    <col min="4867" max="4867" width="49.77734375" style="262" customWidth="1"/>
    <col min="4868" max="4868" width="8.77734375" style="262" bestFit="1" customWidth="1"/>
    <col min="4869" max="4869" width="19.33203125" style="262" customWidth="1"/>
    <col min="4870" max="4870" width="10.44140625" style="262" bestFit="1" customWidth="1"/>
    <col min="4871" max="4871" width="6.77734375" style="262" customWidth="1"/>
    <col min="4872" max="5121" width="12" style="262"/>
    <col min="5122" max="5122" width="3.77734375" style="262" bestFit="1" customWidth="1"/>
    <col min="5123" max="5123" width="49.77734375" style="262" customWidth="1"/>
    <col min="5124" max="5124" width="8.77734375" style="262" bestFit="1" customWidth="1"/>
    <col min="5125" max="5125" width="19.33203125" style="262" customWidth="1"/>
    <col min="5126" max="5126" width="10.44140625" style="262" bestFit="1" customWidth="1"/>
    <col min="5127" max="5127" width="6.77734375" style="262" customWidth="1"/>
    <col min="5128" max="5377" width="12" style="262"/>
    <col min="5378" max="5378" width="3.77734375" style="262" bestFit="1" customWidth="1"/>
    <col min="5379" max="5379" width="49.77734375" style="262" customWidth="1"/>
    <col min="5380" max="5380" width="8.77734375" style="262" bestFit="1" customWidth="1"/>
    <col min="5381" max="5381" width="19.33203125" style="262" customWidth="1"/>
    <col min="5382" max="5382" width="10.44140625" style="262" bestFit="1" customWidth="1"/>
    <col min="5383" max="5383" width="6.77734375" style="262" customWidth="1"/>
    <col min="5384" max="5633" width="12" style="262"/>
    <col min="5634" max="5634" width="3.77734375" style="262" bestFit="1" customWidth="1"/>
    <col min="5635" max="5635" width="49.77734375" style="262" customWidth="1"/>
    <col min="5636" max="5636" width="8.77734375" style="262" bestFit="1" customWidth="1"/>
    <col min="5637" max="5637" width="19.33203125" style="262" customWidth="1"/>
    <col min="5638" max="5638" width="10.44140625" style="262" bestFit="1" customWidth="1"/>
    <col min="5639" max="5639" width="6.77734375" style="262" customWidth="1"/>
    <col min="5640" max="5889" width="12" style="262"/>
    <col min="5890" max="5890" width="3.77734375" style="262" bestFit="1" customWidth="1"/>
    <col min="5891" max="5891" width="49.77734375" style="262" customWidth="1"/>
    <col min="5892" max="5892" width="8.77734375" style="262" bestFit="1" customWidth="1"/>
    <col min="5893" max="5893" width="19.33203125" style="262" customWidth="1"/>
    <col min="5894" max="5894" width="10.44140625" style="262" bestFit="1" customWidth="1"/>
    <col min="5895" max="5895" width="6.77734375" style="262" customWidth="1"/>
    <col min="5896" max="6145" width="12" style="262"/>
    <col min="6146" max="6146" width="3.77734375" style="262" bestFit="1" customWidth="1"/>
    <col min="6147" max="6147" width="49.77734375" style="262" customWidth="1"/>
    <col min="6148" max="6148" width="8.77734375" style="262" bestFit="1" customWidth="1"/>
    <col min="6149" max="6149" width="19.33203125" style="262" customWidth="1"/>
    <col min="6150" max="6150" width="10.44140625" style="262" bestFit="1" customWidth="1"/>
    <col min="6151" max="6151" width="6.77734375" style="262" customWidth="1"/>
    <col min="6152" max="6401" width="12" style="262"/>
    <col min="6402" max="6402" width="3.77734375" style="262" bestFit="1" customWidth="1"/>
    <col min="6403" max="6403" width="49.77734375" style="262" customWidth="1"/>
    <col min="6404" max="6404" width="8.77734375" style="262" bestFit="1" customWidth="1"/>
    <col min="6405" max="6405" width="19.33203125" style="262" customWidth="1"/>
    <col min="6406" max="6406" width="10.44140625" style="262" bestFit="1" customWidth="1"/>
    <col min="6407" max="6407" width="6.77734375" style="262" customWidth="1"/>
    <col min="6408" max="6657" width="12" style="262"/>
    <col min="6658" max="6658" width="3.77734375" style="262" bestFit="1" customWidth="1"/>
    <col min="6659" max="6659" width="49.77734375" style="262" customWidth="1"/>
    <col min="6660" max="6660" width="8.77734375" style="262" bestFit="1" customWidth="1"/>
    <col min="6661" max="6661" width="19.33203125" style="262" customWidth="1"/>
    <col min="6662" max="6662" width="10.44140625" style="262" bestFit="1" customWidth="1"/>
    <col min="6663" max="6663" width="6.77734375" style="262" customWidth="1"/>
    <col min="6664" max="6913" width="12" style="262"/>
    <col min="6914" max="6914" width="3.77734375" style="262" bestFit="1" customWidth="1"/>
    <col min="6915" max="6915" width="49.77734375" style="262" customWidth="1"/>
    <col min="6916" max="6916" width="8.77734375" style="262" bestFit="1" customWidth="1"/>
    <col min="6917" max="6917" width="19.33203125" style="262" customWidth="1"/>
    <col min="6918" max="6918" width="10.44140625" style="262" bestFit="1" customWidth="1"/>
    <col min="6919" max="6919" width="6.77734375" style="262" customWidth="1"/>
    <col min="6920" max="7169" width="12" style="262"/>
    <col min="7170" max="7170" width="3.77734375" style="262" bestFit="1" customWidth="1"/>
    <col min="7171" max="7171" width="49.77734375" style="262" customWidth="1"/>
    <col min="7172" max="7172" width="8.77734375" style="262" bestFit="1" customWidth="1"/>
    <col min="7173" max="7173" width="19.33203125" style="262" customWidth="1"/>
    <col min="7174" max="7174" width="10.44140625" style="262" bestFit="1" customWidth="1"/>
    <col min="7175" max="7175" width="6.77734375" style="262" customWidth="1"/>
    <col min="7176" max="7425" width="12" style="262"/>
    <col min="7426" max="7426" width="3.77734375" style="262" bestFit="1" customWidth="1"/>
    <col min="7427" max="7427" width="49.77734375" style="262" customWidth="1"/>
    <col min="7428" max="7428" width="8.77734375" style="262" bestFit="1" customWidth="1"/>
    <col min="7429" max="7429" width="19.33203125" style="262" customWidth="1"/>
    <col min="7430" max="7430" width="10.44140625" style="262" bestFit="1" customWidth="1"/>
    <col min="7431" max="7431" width="6.77734375" style="262" customWidth="1"/>
    <col min="7432" max="7681" width="12" style="262"/>
    <col min="7682" max="7682" width="3.77734375" style="262" bestFit="1" customWidth="1"/>
    <col min="7683" max="7683" width="49.77734375" style="262" customWidth="1"/>
    <col min="7684" max="7684" width="8.77734375" style="262" bestFit="1" customWidth="1"/>
    <col min="7685" max="7685" width="19.33203125" style="262" customWidth="1"/>
    <col min="7686" max="7686" width="10.44140625" style="262" bestFit="1" customWidth="1"/>
    <col min="7687" max="7687" width="6.77734375" style="262" customWidth="1"/>
    <col min="7688" max="7937" width="12" style="262"/>
    <col min="7938" max="7938" width="3.77734375" style="262" bestFit="1" customWidth="1"/>
    <col min="7939" max="7939" width="49.77734375" style="262" customWidth="1"/>
    <col min="7940" max="7940" width="8.77734375" style="262" bestFit="1" customWidth="1"/>
    <col min="7941" max="7941" width="19.33203125" style="262" customWidth="1"/>
    <col min="7942" max="7942" width="10.44140625" style="262" bestFit="1" customWidth="1"/>
    <col min="7943" max="7943" width="6.77734375" style="262" customWidth="1"/>
    <col min="7944" max="8193" width="12" style="262"/>
    <col min="8194" max="8194" width="3.77734375" style="262" bestFit="1" customWidth="1"/>
    <col min="8195" max="8195" width="49.77734375" style="262" customWidth="1"/>
    <col min="8196" max="8196" width="8.77734375" style="262" bestFit="1" customWidth="1"/>
    <col min="8197" max="8197" width="19.33203125" style="262" customWidth="1"/>
    <col min="8198" max="8198" width="10.44140625" style="262" bestFit="1" customWidth="1"/>
    <col min="8199" max="8199" width="6.77734375" style="262" customWidth="1"/>
    <col min="8200" max="8449" width="12" style="262"/>
    <col min="8450" max="8450" width="3.77734375" style="262" bestFit="1" customWidth="1"/>
    <col min="8451" max="8451" width="49.77734375" style="262" customWidth="1"/>
    <col min="8452" max="8452" width="8.77734375" style="262" bestFit="1" customWidth="1"/>
    <col min="8453" max="8453" width="19.33203125" style="262" customWidth="1"/>
    <col min="8454" max="8454" width="10.44140625" style="262" bestFit="1" customWidth="1"/>
    <col min="8455" max="8455" width="6.77734375" style="262" customWidth="1"/>
    <col min="8456" max="8705" width="12" style="262"/>
    <col min="8706" max="8706" width="3.77734375" style="262" bestFit="1" customWidth="1"/>
    <col min="8707" max="8707" width="49.77734375" style="262" customWidth="1"/>
    <col min="8708" max="8708" width="8.77734375" style="262" bestFit="1" customWidth="1"/>
    <col min="8709" max="8709" width="19.33203125" style="262" customWidth="1"/>
    <col min="8710" max="8710" width="10.44140625" style="262" bestFit="1" customWidth="1"/>
    <col min="8711" max="8711" width="6.77734375" style="262" customWidth="1"/>
    <col min="8712" max="8961" width="12" style="262"/>
    <col min="8962" max="8962" width="3.77734375" style="262" bestFit="1" customWidth="1"/>
    <col min="8963" max="8963" width="49.77734375" style="262" customWidth="1"/>
    <col min="8964" max="8964" width="8.77734375" style="262" bestFit="1" customWidth="1"/>
    <col min="8965" max="8965" width="19.33203125" style="262" customWidth="1"/>
    <col min="8966" max="8966" width="10.44140625" style="262" bestFit="1" customWidth="1"/>
    <col min="8967" max="8967" width="6.77734375" style="262" customWidth="1"/>
    <col min="8968" max="9217" width="12" style="262"/>
    <col min="9218" max="9218" width="3.77734375" style="262" bestFit="1" customWidth="1"/>
    <col min="9219" max="9219" width="49.77734375" style="262" customWidth="1"/>
    <col min="9220" max="9220" width="8.77734375" style="262" bestFit="1" customWidth="1"/>
    <col min="9221" max="9221" width="19.33203125" style="262" customWidth="1"/>
    <col min="9222" max="9222" width="10.44140625" style="262" bestFit="1" customWidth="1"/>
    <col min="9223" max="9223" width="6.77734375" style="262" customWidth="1"/>
    <col min="9224" max="9473" width="12" style="262"/>
    <col min="9474" max="9474" width="3.77734375" style="262" bestFit="1" customWidth="1"/>
    <col min="9475" max="9475" width="49.77734375" style="262" customWidth="1"/>
    <col min="9476" max="9476" width="8.77734375" style="262" bestFit="1" customWidth="1"/>
    <col min="9477" max="9477" width="19.33203125" style="262" customWidth="1"/>
    <col min="9478" max="9478" width="10.44140625" style="262" bestFit="1" customWidth="1"/>
    <col min="9479" max="9479" width="6.77734375" style="262" customWidth="1"/>
    <col min="9480" max="9729" width="12" style="262"/>
    <col min="9730" max="9730" width="3.77734375" style="262" bestFit="1" customWidth="1"/>
    <col min="9731" max="9731" width="49.77734375" style="262" customWidth="1"/>
    <col min="9732" max="9732" width="8.77734375" style="262" bestFit="1" customWidth="1"/>
    <col min="9733" max="9733" width="19.33203125" style="262" customWidth="1"/>
    <col min="9734" max="9734" width="10.44140625" style="262" bestFit="1" customWidth="1"/>
    <col min="9735" max="9735" width="6.77734375" style="262" customWidth="1"/>
    <col min="9736" max="9985" width="12" style="262"/>
    <col min="9986" max="9986" width="3.77734375" style="262" bestFit="1" customWidth="1"/>
    <col min="9987" max="9987" width="49.77734375" style="262" customWidth="1"/>
    <col min="9988" max="9988" width="8.77734375" style="262" bestFit="1" customWidth="1"/>
    <col min="9989" max="9989" width="19.33203125" style="262" customWidth="1"/>
    <col min="9990" max="9990" width="10.44140625" style="262" bestFit="1" customWidth="1"/>
    <col min="9991" max="9991" width="6.77734375" style="262" customWidth="1"/>
    <col min="9992" max="10241" width="12" style="262"/>
    <col min="10242" max="10242" width="3.77734375" style="262" bestFit="1" customWidth="1"/>
    <col min="10243" max="10243" width="49.77734375" style="262" customWidth="1"/>
    <col min="10244" max="10244" width="8.77734375" style="262" bestFit="1" customWidth="1"/>
    <col min="10245" max="10245" width="19.33203125" style="262" customWidth="1"/>
    <col min="10246" max="10246" width="10.44140625" style="262" bestFit="1" customWidth="1"/>
    <col min="10247" max="10247" width="6.77734375" style="262" customWidth="1"/>
    <col min="10248" max="10497" width="12" style="262"/>
    <col min="10498" max="10498" width="3.77734375" style="262" bestFit="1" customWidth="1"/>
    <col min="10499" max="10499" width="49.77734375" style="262" customWidth="1"/>
    <col min="10500" max="10500" width="8.77734375" style="262" bestFit="1" customWidth="1"/>
    <col min="10501" max="10501" width="19.33203125" style="262" customWidth="1"/>
    <col min="10502" max="10502" width="10.44140625" style="262" bestFit="1" customWidth="1"/>
    <col min="10503" max="10503" width="6.77734375" style="262" customWidth="1"/>
    <col min="10504" max="10753" width="12" style="262"/>
    <col min="10754" max="10754" width="3.77734375" style="262" bestFit="1" customWidth="1"/>
    <col min="10755" max="10755" width="49.77734375" style="262" customWidth="1"/>
    <col min="10756" max="10756" width="8.77734375" style="262" bestFit="1" customWidth="1"/>
    <col min="10757" max="10757" width="19.33203125" style="262" customWidth="1"/>
    <col min="10758" max="10758" width="10.44140625" style="262" bestFit="1" customWidth="1"/>
    <col min="10759" max="10759" width="6.77734375" style="262" customWidth="1"/>
    <col min="10760" max="11009" width="12" style="262"/>
    <col min="11010" max="11010" width="3.77734375" style="262" bestFit="1" customWidth="1"/>
    <col min="11011" max="11011" width="49.77734375" style="262" customWidth="1"/>
    <col min="11012" max="11012" width="8.77734375" style="262" bestFit="1" customWidth="1"/>
    <col min="11013" max="11013" width="19.33203125" style="262" customWidth="1"/>
    <col min="11014" max="11014" width="10.44140625" style="262" bestFit="1" customWidth="1"/>
    <col min="11015" max="11015" width="6.77734375" style="262" customWidth="1"/>
    <col min="11016" max="11265" width="12" style="262"/>
    <col min="11266" max="11266" width="3.77734375" style="262" bestFit="1" customWidth="1"/>
    <col min="11267" max="11267" width="49.77734375" style="262" customWidth="1"/>
    <col min="11268" max="11268" width="8.77734375" style="262" bestFit="1" customWidth="1"/>
    <col min="11269" max="11269" width="19.33203125" style="262" customWidth="1"/>
    <col min="11270" max="11270" width="10.44140625" style="262" bestFit="1" customWidth="1"/>
    <col min="11271" max="11271" width="6.77734375" style="262" customWidth="1"/>
    <col min="11272" max="11521" width="12" style="262"/>
    <col min="11522" max="11522" width="3.77734375" style="262" bestFit="1" customWidth="1"/>
    <col min="11523" max="11523" width="49.77734375" style="262" customWidth="1"/>
    <col min="11524" max="11524" width="8.77734375" style="262" bestFit="1" customWidth="1"/>
    <col min="11525" max="11525" width="19.33203125" style="262" customWidth="1"/>
    <col min="11526" max="11526" width="10.44140625" style="262" bestFit="1" customWidth="1"/>
    <col min="11527" max="11527" width="6.77734375" style="262" customWidth="1"/>
    <col min="11528" max="11777" width="12" style="262"/>
    <col min="11778" max="11778" width="3.77734375" style="262" bestFit="1" customWidth="1"/>
    <col min="11779" max="11779" width="49.77734375" style="262" customWidth="1"/>
    <col min="11780" max="11780" width="8.77734375" style="262" bestFit="1" customWidth="1"/>
    <col min="11781" max="11781" width="19.33203125" style="262" customWidth="1"/>
    <col min="11782" max="11782" width="10.44140625" style="262" bestFit="1" customWidth="1"/>
    <col min="11783" max="11783" width="6.77734375" style="262" customWidth="1"/>
    <col min="11784" max="12033" width="12" style="262"/>
    <col min="12034" max="12034" width="3.77734375" style="262" bestFit="1" customWidth="1"/>
    <col min="12035" max="12035" width="49.77734375" style="262" customWidth="1"/>
    <col min="12036" max="12036" width="8.77734375" style="262" bestFit="1" customWidth="1"/>
    <col min="12037" max="12037" width="19.33203125" style="262" customWidth="1"/>
    <col min="12038" max="12038" width="10.44140625" style="262" bestFit="1" customWidth="1"/>
    <col min="12039" max="12039" width="6.77734375" style="262" customWidth="1"/>
    <col min="12040" max="12289" width="12" style="262"/>
    <col min="12290" max="12290" width="3.77734375" style="262" bestFit="1" customWidth="1"/>
    <col min="12291" max="12291" width="49.77734375" style="262" customWidth="1"/>
    <col min="12292" max="12292" width="8.77734375" style="262" bestFit="1" customWidth="1"/>
    <col min="12293" max="12293" width="19.33203125" style="262" customWidth="1"/>
    <col min="12294" max="12294" width="10.44140625" style="262" bestFit="1" customWidth="1"/>
    <col min="12295" max="12295" width="6.77734375" style="262" customWidth="1"/>
    <col min="12296" max="12545" width="12" style="262"/>
    <col min="12546" max="12546" width="3.77734375" style="262" bestFit="1" customWidth="1"/>
    <col min="12547" max="12547" width="49.77734375" style="262" customWidth="1"/>
    <col min="12548" max="12548" width="8.77734375" style="262" bestFit="1" customWidth="1"/>
    <col min="12549" max="12549" width="19.33203125" style="262" customWidth="1"/>
    <col min="12550" max="12550" width="10.44140625" style="262" bestFit="1" customWidth="1"/>
    <col min="12551" max="12551" width="6.77734375" style="262" customWidth="1"/>
    <col min="12552" max="12801" width="12" style="262"/>
    <col min="12802" max="12802" width="3.77734375" style="262" bestFit="1" customWidth="1"/>
    <col min="12803" max="12803" width="49.77734375" style="262" customWidth="1"/>
    <col min="12804" max="12804" width="8.77734375" style="262" bestFit="1" customWidth="1"/>
    <col min="12805" max="12805" width="19.33203125" style="262" customWidth="1"/>
    <col min="12806" max="12806" width="10.44140625" style="262" bestFit="1" customWidth="1"/>
    <col min="12807" max="12807" width="6.77734375" style="262" customWidth="1"/>
    <col min="12808" max="13057" width="12" style="262"/>
    <col min="13058" max="13058" width="3.77734375" style="262" bestFit="1" customWidth="1"/>
    <col min="13059" max="13059" width="49.77734375" style="262" customWidth="1"/>
    <col min="13060" max="13060" width="8.77734375" style="262" bestFit="1" customWidth="1"/>
    <col min="13061" max="13061" width="19.33203125" style="262" customWidth="1"/>
    <col min="13062" max="13062" width="10.44140625" style="262" bestFit="1" customWidth="1"/>
    <col min="13063" max="13063" width="6.77734375" style="262" customWidth="1"/>
    <col min="13064" max="13313" width="12" style="262"/>
    <col min="13314" max="13314" width="3.77734375" style="262" bestFit="1" customWidth="1"/>
    <col min="13315" max="13315" width="49.77734375" style="262" customWidth="1"/>
    <col min="13316" max="13316" width="8.77734375" style="262" bestFit="1" customWidth="1"/>
    <col min="13317" max="13317" width="19.33203125" style="262" customWidth="1"/>
    <col min="13318" max="13318" width="10.44140625" style="262" bestFit="1" customWidth="1"/>
    <col min="13319" max="13319" width="6.77734375" style="262" customWidth="1"/>
    <col min="13320" max="13569" width="12" style="262"/>
    <col min="13570" max="13570" width="3.77734375" style="262" bestFit="1" customWidth="1"/>
    <col min="13571" max="13571" width="49.77734375" style="262" customWidth="1"/>
    <col min="13572" max="13572" width="8.77734375" style="262" bestFit="1" customWidth="1"/>
    <col min="13573" max="13573" width="19.33203125" style="262" customWidth="1"/>
    <col min="13574" max="13574" width="10.44140625" style="262" bestFit="1" customWidth="1"/>
    <col min="13575" max="13575" width="6.77734375" style="262" customWidth="1"/>
    <col min="13576" max="13825" width="12" style="262"/>
    <col min="13826" max="13826" width="3.77734375" style="262" bestFit="1" customWidth="1"/>
    <col min="13827" max="13827" width="49.77734375" style="262" customWidth="1"/>
    <col min="13828" max="13828" width="8.77734375" style="262" bestFit="1" customWidth="1"/>
    <col min="13829" max="13829" width="19.33203125" style="262" customWidth="1"/>
    <col min="13830" max="13830" width="10.44140625" style="262" bestFit="1" customWidth="1"/>
    <col min="13831" max="13831" width="6.77734375" style="262" customWidth="1"/>
    <col min="13832" max="14081" width="12" style="262"/>
    <col min="14082" max="14082" width="3.77734375" style="262" bestFit="1" customWidth="1"/>
    <col min="14083" max="14083" width="49.77734375" style="262" customWidth="1"/>
    <col min="14084" max="14084" width="8.77734375" style="262" bestFit="1" customWidth="1"/>
    <col min="14085" max="14085" width="19.33203125" style="262" customWidth="1"/>
    <col min="14086" max="14086" width="10.44140625" style="262" bestFit="1" customWidth="1"/>
    <col min="14087" max="14087" width="6.77734375" style="262" customWidth="1"/>
    <col min="14088" max="14337" width="12" style="262"/>
    <col min="14338" max="14338" width="3.77734375" style="262" bestFit="1" customWidth="1"/>
    <col min="14339" max="14339" width="49.77734375" style="262" customWidth="1"/>
    <col min="14340" max="14340" width="8.77734375" style="262" bestFit="1" customWidth="1"/>
    <col min="14341" max="14341" width="19.33203125" style="262" customWidth="1"/>
    <col min="14342" max="14342" width="10.44140625" style="262" bestFit="1" customWidth="1"/>
    <col min="14343" max="14343" width="6.77734375" style="262" customWidth="1"/>
    <col min="14344" max="14593" width="12" style="262"/>
    <col min="14594" max="14594" width="3.77734375" style="262" bestFit="1" customWidth="1"/>
    <col min="14595" max="14595" width="49.77734375" style="262" customWidth="1"/>
    <col min="14596" max="14596" width="8.77734375" style="262" bestFit="1" customWidth="1"/>
    <col min="14597" max="14597" width="19.33203125" style="262" customWidth="1"/>
    <col min="14598" max="14598" width="10.44140625" style="262" bestFit="1" customWidth="1"/>
    <col min="14599" max="14599" width="6.77734375" style="262" customWidth="1"/>
    <col min="14600" max="14849" width="12" style="262"/>
    <col min="14850" max="14850" width="3.77734375" style="262" bestFit="1" customWidth="1"/>
    <col min="14851" max="14851" width="49.77734375" style="262" customWidth="1"/>
    <col min="14852" max="14852" width="8.77734375" style="262" bestFit="1" customWidth="1"/>
    <col min="14853" max="14853" width="19.33203125" style="262" customWidth="1"/>
    <col min="14854" max="14854" width="10.44140625" style="262" bestFit="1" customWidth="1"/>
    <col min="14855" max="14855" width="6.77734375" style="262" customWidth="1"/>
    <col min="14856" max="15105" width="12" style="262"/>
    <col min="15106" max="15106" width="3.77734375" style="262" bestFit="1" customWidth="1"/>
    <col min="15107" max="15107" width="49.77734375" style="262" customWidth="1"/>
    <col min="15108" max="15108" width="8.77734375" style="262" bestFit="1" customWidth="1"/>
    <col min="15109" max="15109" width="19.33203125" style="262" customWidth="1"/>
    <col min="15110" max="15110" width="10.44140625" style="262" bestFit="1" customWidth="1"/>
    <col min="15111" max="15111" width="6.77734375" style="262" customWidth="1"/>
    <col min="15112" max="15361" width="12" style="262"/>
    <col min="15362" max="15362" width="3.77734375" style="262" bestFit="1" customWidth="1"/>
    <col min="15363" max="15363" width="49.77734375" style="262" customWidth="1"/>
    <col min="15364" max="15364" width="8.77734375" style="262" bestFit="1" customWidth="1"/>
    <col min="15365" max="15365" width="19.33203125" style="262" customWidth="1"/>
    <col min="15366" max="15366" width="10.44140625" style="262" bestFit="1" customWidth="1"/>
    <col min="15367" max="15367" width="6.77734375" style="262" customWidth="1"/>
    <col min="15368" max="15617" width="12" style="262"/>
    <col min="15618" max="15618" width="3.77734375" style="262" bestFit="1" customWidth="1"/>
    <col min="15619" max="15619" width="49.77734375" style="262" customWidth="1"/>
    <col min="15620" max="15620" width="8.77734375" style="262" bestFit="1" customWidth="1"/>
    <col min="15621" max="15621" width="19.33203125" style="262" customWidth="1"/>
    <col min="15622" max="15622" width="10.44140625" style="262" bestFit="1" customWidth="1"/>
    <col min="15623" max="15623" width="6.77734375" style="262" customWidth="1"/>
    <col min="15624" max="15873" width="12" style="262"/>
    <col min="15874" max="15874" width="3.77734375" style="262" bestFit="1" customWidth="1"/>
    <col min="15875" max="15875" width="49.77734375" style="262" customWidth="1"/>
    <col min="15876" max="15876" width="8.77734375" style="262" bestFit="1" customWidth="1"/>
    <col min="15877" max="15877" width="19.33203125" style="262" customWidth="1"/>
    <col min="15878" max="15878" width="10.44140625" style="262" bestFit="1" customWidth="1"/>
    <col min="15879" max="15879" width="6.77734375" style="262" customWidth="1"/>
    <col min="15880" max="16129" width="12" style="262"/>
    <col min="16130" max="16130" width="3.77734375" style="262" bestFit="1" customWidth="1"/>
    <col min="16131" max="16131" width="49.77734375" style="262" customWidth="1"/>
    <col min="16132" max="16132" width="8.77734375" style="262" bestFit="1" customWidth="1"/>
    <col min="16133" max="16133" width="19.33203125" style="262" customWidth="1"/>
    <col min="16134" max="16134" width="10.44140625" style="262" bestFit="1" customWidth="1"/>
    <col min="16135" max="16135" width="6.77734375" style="262" customWidth="1"/>
    <col min="16136" max="16384" width="12" style="262"/>
  </cols>
  <sheetData>
    <row r="1" spans="2:16">
      <c r="E1" s="260"/>
    </row>
    <row r="2" spans="2:16" s="266" customFormat="1" ht="15" thickBot="1">
      <c r="B2" s="263"/>
      <c r="C2" s="296" t="s">
        <v>432</v>
      </c>
      <c r="D2" s="264"/>
      <c r="E2" s="260"/>
      <c r="F2" s="262"/>
      <c r="G2" s="262"/>
      <c r="H2" s="262"/>
      <c r="I2" s="262"/>
      <c r="J2" s="265"/>
      <c r="K2" s="265"/>
      <c r="L2" s="265"/>
      <c r="M2" s="265"/>
      <c r="N2" s="265"/>
      <c r="O2" s="265"/>
      <c r="P2" s="265"/>
    </row>
    <row r="3" spans="2:16" s="268" customFormat="1" ht="15" thickBot="1">
      <c r="B3" s="285" t="s">
        <v>390</v>
      </c>
      <c r="C3" s="295" t="s">
        <v>391</v>
      </c>
      <c r="D3" s="267" t="s">
        <v>392</v>
      </c>
      <c r="E3" s="260"/>
      <c r="F3" s="262"/>
      <c r="G3" s="262"/>
      <c r="H3" s="262"/>
      <c r="I3" s="262"/>
    </row>
    <row r="4" spans="2:16" ht="43.2">
      <c r="B4" s="286">
        <v>1</v>
      </c>
      <c r="C4" s="270" t="s">
        <v>108</v>
      </c>
      <c r="D4" s="271">
        <v>0.99598655595096874</v>
      </c>
      <c r="E4" s="260"/>
    </row>
    <row r="5" spans="2:16" ht="57.6">
      <c r="B5" s="269">
        <v>2</v>
      </c>
      <c r="C5" s="273" t="s">
        <v>94</v>
      </c>
      <c r="D5" s="274">
        <v>1</v>
      </c>
      <c r="E5" s="260"/>
    </row>
    <row r="6" spans="2:16" ht="43.2">
      <c r="B6" s="269">
        <v>3</v>
      </c>
      <c r="C6" s="273" t="s">
        <v>103</v>
      </c>
      <c r="D6" s="274">
        <v>0.8214285714285714</v>
      </c>
      <c r="E6" s="260"/>
    </row>
    <row r="7" spans="2:16" ht="14.4">
      <c r="B7" s="269">
        <v>4</v>
      </c>
      <c r="C7" s="273" t="s">
        <v>29</v>
      </c>
      <c r="D7" s="274">
        <v>0.95722595285203749</v>
      </c>
      <c r="E7" s="260"/>
    </row>
    <row r="8" spans="2:16" ht="29.4" thickBot="1">
      <c r="B8" s="269">
        <v>5</v>
      </c>
      <c r="C8" s="275" t="s">
        <v>27</v>
      </c>
      <c r="D8" s="274">
        <v>0.93161152632453081</v>
      </c>
      <c r="E8" s="260"/>
    </row>
    <row r="9" spans="2:16" s="268" customFormat="1" ht="15" thickBot="1">
      <c r="B9" s="276"/>
      <c r="C9" s="287" t="s">
        <v>393</v>
      </c>
      <c r="D9" s="288">
        <v>0.9534652803492738</v>
      </c>
      <c r="E9" s="260"/>
      <c r="F9" s="262"/>
      <c r="G9" s="262"/>
      <c r="H9" s="262"/>
      <c r="I9" s="262"/>
    </row>
    <row r="10" spans="2:16" ht="14.4">
      <c r="C10" s="277"/>
      <c r="D10" s="278"/>
      <c r="E10" s="260"/>
    </row>
    <row r="11" spans="2:16" ht="14.4">
      <c r="C11" s="277"/>
      <c r="D11" s="278"/>
      <c r="E11" s="260"/>
    </row>
    <row r="12" spans="2:16" ht="14.4">
      <c r="C12" s="277"/>
      <c r="D12" s="278"/>
      <c r="E12" s="260"/>
    </row>
    <row r="13" spans="2:16" ht="14.4">
      <c r="C13" s="277"/>
      <c r="D13" s="278"/>
      <c r="E13" s="260"/>
    </row>
    <row r="14" spans="2:16" ht="14.4">
      <c r="C14" s="277"/>
      <c r="D14" s="278"/>
      <c r="E14" s="260"/>
    </row>
    <row r="15" spans="2:16" ht="14.4">
      <c r="C15" s="277"/>
      <c r="D15" s="278"/>
      <c r="E15" s="260"/>
    </row>
    <row r="16" spans="2:16" s="265" customFormat="1" ht="15" thickBot="1">
      <c r="B16" s="279"/>
      <c r="C16" s="296" t="s">
        <v>432</v>
      </c>
      <c r="D16" s="264"/>
      <c r="E16" s="260"/>
      <c r="F16" s="262"/>
      <c r="G16" s="262"/>
      <c r="H16" s="262"/>
      <c r="I16" s="262"/>
    </row>
    <row r="17" spans="2:9" s="268" customFormat="1" ht="15" thickBot="1">
      <c r="B17" s="285" t="s">
        <v>390</v>
      </c>
      <c r="C17" s="297" t="s">
        <v>394</v>
      </c>
      <c r="D17" s="280" t="s">
        <v>392</v>
      </c>
      <c r="E17" s="260"/>
      <c r="F17" s="262"/>
      <c r="G17" s="262"/>
      <c r="H17" s="262"/>
      <c r="I17" s="262"/>
    </row>
    <row r="18" spans="2:9" ht="14.4">
      <c r="B18" s="286">
        <v>1</v>
      </c>
      <c r="C18" s="270" t="s">
        <v>396</v>
      </c>
      <c r="D18" s="271">
        <v>0.94895473685238918</v>
      </c>
      <c r="E18" s="260"/>
    </row>
    <row r="19" spans="2:9" ht="14.4">
      <c r="B19" s="269">
        <v>2</v>
      </c>
      <c r="C19" s="273" t="s">
        <v>9</v>
      </c>
      <c r="D19" s="274">
        <v>0.93986531470939993</v>
      </c>
      <c r="E19" s="260"/>
    </row>
    <row r="20" spans="2:9" ht="14.4">
      <c r="B20" s="269">
        <v>3</v>
      </c>
      <c r="C20" s="273" t="s">
        <v>13</v>
      </c>
      <c r="D20" s="274">
        <v>1</v>
      </c>
      <c r="E20" s="260"/>
    </row>
    <row r="21" spans="2:9" ht="14.4">
      <c r="B21" s="269">
        <v>4</v>
      </c>
      <c r="C21" s="273" t="s">
        <v>12</v>
      </c>
      <c r="D21" s="274">
        <v>0.9285714285714286</v>
      </c>
      <c r="E21" s="260"/>
    </row>
    <row r="22" spans="2:9" ht="14.4">
      <c r="B22" s="269">
        <v>5</v>
      </c>
      <c r="C22" s="273" t="s">
        <v>17</v>
      </c>
      <c r="D22" s="274">
        <v>0.8</v>
      </c>
      <c r="E22" s="260"/>
    </row>
    <row r="23" spans="2:9" ht="14.4">
      <c r="B23" s="269">
        <v>6</v>
      </c>
      <c r="C23" s="273" t="s">
        <v>22</v>
      </c>
      <c r="D23" s="274">
        <v>0.95351030465949815</v>
      </c>
      <c r="E23" s="260"/>
    </row>
    <row r="24" spans="2:9" ht="14.4">
      <c r="B24" s="269">
        <v>7</v>
      </c>
      <c r="C24" s="273" t="s">
        <v>10</v>
      </c>
      <c r="D24" s="274">
        <v>0.95591355019455349</v>
      </c>
      <c r="E24" s="260"/>
    </row>
    <row r="25" spans="2:9" ht="14.4">
      <c r="B25" s="269">
        <v>8</v>
      </c>
      <c r="C25" s="273" t="s">
        <v>395</v>
      </c>
      <c r="D25" s="274">
        <v>0.99978433759143492</v>
      </c>
      <c r="E25" s="289"/>
      <c r="F25" s="272"/>
      <c r="G25" s="272"/>
      <c r="H25" s="272"/>
      <c r="I25" s="272"/>
    </row>
    <row r="26" spans="2:9" ht="14.4">
      <c r="B26" s="269">
        <v>9</v>
      </c>
      <c r="C26" s="273" t="s">
        <v>21</v>
      </c>
      <c r="D26" s="274">
        <v>0.99839935540633062</v>
      </c>
      <c r="E26" s="289"/>
      <c r="F26" s="272"/>
      <c r="G26" s="272"/>
      <c r="H26" s="272"/>
      <c r="I26" s="272"/>
    </row>
    <row r="27" spans="2:9" ht="14.4">
      <c r="B27" s="269">
        <v>10</v>
      </c>
      <c r="C27" s="273" t="s">
        <v>20</v>
      </c>
      <c r="D27" s="274">
        <v>0.98666666666666669</v>
      </c>
      <c r="E27" s="289"/>
      <c r="F27" s="272"/>
      <c r="G27" s="272"/>
      <c r="H27" s="272"/>
      <c r="I27" s="272"/>
    </row>
    <row r="28" spans="2:9" ht="14.4">
      <c r="B28" s="269">
        <v>11</v>
      </c>
      <c r="C28" s="273" t="s">
        <v>18</v>
      </c>
      <c r="D28" s="274">
        <v>1</v>
      </c>
      <c r="E28" s="289"/>
      <c r="F28" s="272"/>
      <c r="G28" s="272"/>
      <c r="H28" s="272"/>
      <c r="I28" s="272"/>
    </row>
    <row r="29" spans="2:9" ht="14.4">
      <c r="B29" s="269">
        <v>12</v>
      </c>
      <c r="C29" s="273" t="s">
        <v>23</v>
      </c>
      <c r="D29" s="274">
        <v>0.97673837879369962</v>
      </c>
      <c r="E29" s="289"/>
      <c r="F29" s="272"/>
      <c r="G29" s="272"/>
      <c r="H29" s="272"/>
      <c r="I29" s="272"/>
    </row>
    <row r="30" spans="2:9" ht="14.4">
      <c r="B30" s="269">
        <v>13</v>
      </c>
      <c r="C30" s="273" t="s">
        <v>15</v>
      </c>
      <c r="D30" s="274">
        <v>0.92054454047336609</v>
      </c>
      <c r="E30" s="289"/>
      <c r="F30" s="272"/>
      <c r="G30" s="272"/>
      <c r="H30" s="272"/>
      <c r="I30" s="272"/>
    </row>
    <row r="31" spans="2:9" ht="14.4">
      <c r="B31" s="269">
        <v>14</v>
      </c>
      <c r="C31" s="273" t="s">
        <v>25</v>
      </c>
      <c r="D31" s="274">
        <v>0.82499999999999996</v>
      </c>
      <c r="E31" s="289"/>
      <c r="F31" s="272"/>
      <c r="G31" s="272"/>
      <c r="H31" s="272"/>
      <c r="I31" s="272"/>
    </row>
    <row r="32" spans="2:9" s="268" customFormat="1" ht="15" thickBot="1">
      <c r="B32" s="269">
        <v>15</v>
      </c>
      <c r="C32" s="275" t="s">
        <v>26</v>
      </c>
      <c r="D32" s="274">
        <v>0.9</v>
      </c>
      <c r="E32" s="289"/>
      <c r="F32" s="272"/>
      <c r="G32" s="272"/>
      <c r="H32" s="272"/>
      <c r="I32" s="272"/>
    </row>
    <row r="33" spans="2:9" ht="15" thickBot="1">
      <c r="C33" s="287" t="s">
        <v>393</v>
      </c>
      <c r="D33" s="288">
        <v>0.9534652803492738</v>
      </c>
      <c r="E33" s="289"/>
      <c r="F33" s="272"/>
      <c r="G33" s="272"/>
      <c r="H33" s="272"/>
      <c r="I33" s="272"/>
    </row>
    <row r="34" spans="2:9" ht="14.4">
      <c r="E34" s="289"/>
      <c r="F34" s="272"/>
      <c r="G34" s="272"/>
      <c r="H34" s="272"/>
      <c r="I34" s="272"/>
    </row>
    <row r="35" spans="2:9" ht="14.4">
      <c r="E35" s="289"/>
      <c r="F35" s="272"/>
      <c r="G35" s="272"/>
      <c r="H35" s="272"/>
      <c r="I35" s="272"/>
    </row>
    <row r="36" spans="2:9" ht="14.4">
      <c r="E36" s="289"/>
      <c r="F36" s="272"/>
      <c r="G36" s="272"/>
      <c r="H36" s="272"/>
      <c r="I36" s="272"/>
    </row>
    <row r="37" spans="2:9" ht="14.4">
      <c r="E37" s="289"/>
      <c r="F37" s="272"/>
      <c r="G37" s="272"/>
      <c r="H37" s="272"/>
      <c r="I37" s="272"/>
    </row>
    <row r="38" spans="2:9" ht="14.4">
      <c r="E38" s="289"/>
      <c r="F38" s="272"/>
      <c r="G38" s="272"/>
      <c r="H38" s="272"/>
      <c r="I38" s="272"/>
    </row>
    <row r="39" spans="2:9" s="265" customFormat="1" ht="15" thickBot="1">
      <c r="B39" s="279"/>
      <c r="C39" s="296" t="s">
        <v>432</v>
      </c>
      <c r="D39" s="264"/>
      <c r="E39" s="289"/>
      <c r="F39" s="272"/>
      <c r="G39" s="272"/>
      <c r="H39" s="272"/>
      <c r="I39" s="272"/>
    </row>
    <row r="40" spans="2:9" s="268" customFormat="1" ht="15" thickBot="1">
      <c r="B40" s="285" t="s">
        <v>390</v>
      </c>
      <c r="C40" s="295" t="s">
        <v>397</v>
      </c>
      <c r="D40" s="267" t="s">
        <v>392</v>
      </c>
      <c r="E40" s="289"/>
      <c r="F40" s="272"/>
      <c r="G40" s="272"/>
      <c r="H40" s="272"/>
      <c r="I40" s="272"/>
    </row>
    <row r="41" spans="2:9" ht="28.8">
      <c r="B41" s="286">
        <v>1</v>
      </c>
      <c r="C41" s="270" t="s">
        <v>408</v>
      </c>
      <c r="D41" s="271">
        <v>0.94137566137566142</v>
      </c>
      <c r="E41" s="289"/>
      <c r="F41" s="272"/>
      <c r="G41" s="272"/>
      <c r="H41" s="272"/>
      <c r="I41" s="272"/>
    </row>
    <row r="42" spans="2:9" ht="14.4">
      <c r="B42" s="269">
        <v>2</v>
      </c>
      <c r="C42" s="273" t="s">
        <v>402</v>
      </c>
      <c r="D42" s="274">
        <v>1</v>
      </c>
      <c r="E42" s="289"/>
      <c r="F42" s="272"/>
      <c r="G42" s="272"/>
      <c r="H42" s="272"/>
      <c r="I42" s="272"/>
    </row>
    <row r="43" spans="2:9" ht="14.4">
      <c r="B43" s="269">
        <v>3</v>
      </c>
      <c r="C43" s="273" t="s">
        <v>410</v>
      </c>
      <c r="D43" s="274">
        <v>0.8</v>
      </c>
      <c r="E43" s="289"/>
      <c r="F43" s="272"/>
      <c r="G43" s="272"/>
      <c r="H43" s="272"/>
      <c r="I43" s="272"/>
    </row>
    <row r="44" spans="2:9" ht="14.4">
      <c r="B44" s="269">
        <v>4</v>
      </c>
      <c r="C44" s="273" t="s">
        <v>398</v>
      </c>
      <c r="D44" s="274">
        <v>0.99807922648759684</v>
      </c>
      <c r="E44" s="289"/>
      <c r="F44" s="272"/>
      <c r="G44" s="272"/>
      <c r="H44" s="272"/>
      <c r="I44" s="272"/>
    </row>
    <row r="45" spans="2:9" ht="14.4">
      <c r="B45" s="269">
        <v>5</v>
      </c>
      <c r="C45" s="273" t="s">
        <v>406</v>
      </c>
      <c r="D45" s="274">
        <v>0.93878777125570023</v>
      </c>
    </row>
    <row r="46" spans="2:9" ht="14.4">
      <c r="B46" s="269">
        <v>6</v>
      </c>
      <c r="C46" s="273" t="s">
        <v>404</v>
      </c>
      <c r="D46" s="274">
        <v>0.97673837879369962</v>
      </c>
    </row>
    <row r="47" spans="2:9" ht="14.4">
      <c r="B47" s="269">
        <v>7</v>
      </c>
      <c r="C47" s="273" t="s">
        <v>409</v>
      </c>
      <c r="D47" s="274">
        <v>0.84018109319999734</v>
      </c>
    </row>
    <row r="48" spans="2:9" ht="14.4">
      <c r="B48" s="269">
        <v>8</v>
      </c>
      <c r="C48" s="273" t="s">
        <v>399</v>
      </c>
      <c r="D48" s="274">
        <v>1</v>
      </c>
    </row>
    <row r="49" spans="2:9" ht="14.4">
      <c r="B49" s="269">
        <v>9</v>
      </c>
      <c r="C49" s="273" t="s">
        <v>407</v>
      </c>
      <c r="D49" s="274">
        <v>0.95591355019455349</v>
      </c>
    </row>
    <row r="50" spans="2:9" ht="14.4">
      <c r="B50" s="269">
        <v>10</v>
      </c>
      <c r="C50" s="273" t="s">
        <v>400</v>
      </c>
      <c r="D50" s="274">
        <v>0.97721870199692773</v>
      </c>
    </row>
    <row r="51" spans="2:9" ht="14.4">
      <c r="B51" s="269">
        <v>11</v>
      </c>
      <c r="C51" s="273" t="s">
        <v>403</v>
      </c>
      <c r="D51" s="274">
        <v>1</v>
      </c>
    </row>
    <row r="52" spans="2:9" ht="14.4">
      <c r="B52" s="269">
        <v>12</v>
      </c>
      <c r="C52" s="273" t="s">
        <v>401</v>
      </c>
      <c r="D52" s="274">
        <v>0.99978433759143492</v>
      </c>
    </row>
    <row r="53" spans="2:9" ht="29.4" thickBot="1">
      <c r="B53" s="269">
        <v>13</v>
      </c>
      <c r="C53" s="275" t="s">
        <v>405</v>
      </c>
      <c r="D53" s="274">
        <v>0.94392016889792685</v>
      </c>
    </row>
    <row r="54" spans="2:9" s="268" customFormat="1" ht="15" thickBot="1">
      <c r="B54" s="260"/>
      <c r="C54" s="287" t="s">
        <v>393</v>
      </c>
      <c r="D54" s="288">
        <v>0.95346528034927391</v>
      </c>
      <c r="E54" s="290"/>
      <c r="F54" s="262"/>
      <c r="G54" s="262"/>
      <c r="H54" s="262"/>
      <c r="I54" s="262"/>
    </row>
    <row r="55" spans="2:9">
      <c r="C55" s="260"/>
    </row>
    <row r="59" spans="2:9" s="265" customFormat="1" ht="14.4" thickBot="1">
      <c r="C59" s="302" t="s">
        <v>432</v>
      </c>
      <c r="D59" s="300"/>
      <c r="E59" s="290"/>
      <c r="F59" s="262"/>
      <c r="G59" s="262"/>
      <c r="H59" s="262"/>
      <c r="I59" s="262"/>
    </row>
    <row r="60" spans="2:9" ht="15" thickBot="1">
      <c r="B60" s="285" t="s">
        <v>390</v>
      </c>
      <c r="C60" s="297" t="s">
        <v>431</v>
      </c>
      <c r="D60" s="267" t="s">
        <v>392</v>
      </c>
    </row>
    <row r="61" spans="2:9" ht="14.4">
      <c r="B61" s="286">
        <v>1</v>
      </c>
      <c r="C61" s="299" t="s">
        <v>411</v>
      </c>
      <c r="D61" s="281">
        <v>0.96723502479117007</v>
      </c>
    </row>
    <row r="62" spans="2:9" ht="14.4">
      <c r="B62" s="269">
        <v>2</v>
      </c>
      <c r="C62" s="291" t="s">
        <v>412</v>
      </c>
      <c r="D62" s="282">
        <v>0.85</v>
      </c>
    </row>
    <row r="63" spans="2:9" ht="14.4">
      <c r="B63" s="269">
        <v>3</v>
      </c>
      <c r="C63" s="291" t="s">
        <v>413</v>
      </c>
      <c r="D63" s="282">
        <v>0.9487458595116296</v>
      </c>
    </row>
    <row r="64" spans="2:9" ht="15" thickBot="1">
      <c r="B64" s="269">
        <v>4</v>
      </c>
      <c r="C64" s="291" t="s">
        <v>414</v>
      </c>
      <c r="D64" s="282">
        <v>0.94651373420780138</v>
      </c>
    </row>
    <row r="65" spans="2:9" ht="15" thickBot="1">
      <c r="C65" s="292" t="s">
        <v>393</v>
      </c>
      <c r="D65" s="293">
        <v>0.95346528034927391</v>
      </c>
    </row>
    <row r="66" spans="2:9">
      <c r="B66" s="262"/>
    </row>
    <row r="67" spans="2:9">
      <c r="B67" s="262"/>
    </row>
    <row r="68" spans="2:9">
      <c r="B68" s="262"/>
      <c r="C68" s="294"/>
      <c r="D68" s="262"/>
    </row>
    <row r="69" spans="2:9" s="265" customFormat="1" ht="14.4" thickBot="1">
      <c r="C69" s="303" t="s">
        <v>432</v>
      </c>
      <c r="D69" s="301"/>
      <c r="E69" s="290"/>
      <c r="F69" s="262"/>
      <c r="G69" s="262"/>
      <c r="H69" s="262"/>
      <c r="I69" s="262"/>
    </row>
    <row r="70" spans="2:9" ht="15" thickBot="1">
      <c r="B70" s="285" t="s">
        <v>390</v>
      </c>
      <c r="C70" s="297" t="s">
        <v>415</v>
      </c>
      <c r="D70" s="298" t="s">
        <v>392</v>
      </c>
    </row>
    <row r="71" spans="2:9" ht="14.4">
      <c r="B71" s="269">
        <v>1</v>
      </c>
      <c r="C71" s="299" t="s">
        <v>416</v>
      </c>
      <c r="D71" s="281">
        <v>0.94137566137566142</v>
      </c>
    </row>
    <row r="72" spans="2:9" ht="14.4">
      <c r="B72" s="269">
        <v>2</v>
      </c>
      <c r="C72" s="291" t="s">
        <v>257</v>
      </c>
      <c r="D72" s="282">
        <v>0.99947157049249624</v>
      </c>
    </row>
    <row r="73" spans="2:9" ht="14.4">
      <c r="B73" s="269">
        <v>3</v>
      </c>
      <c r="C73" s="291" t="s">
        <v>417</v>
      </c>
      <c r="D73" s="282">
        <v>0.84753363228699552</v>
      </c>
    </row>
    <row r="74" spans="2:9" ht="14.4">
      <c r="B74" s="269">
        <v>4</v>
      </c>
      <c r="C74" s="291" t="s">
        <v>273</v>
      </c>
      <c r="D74" s="282">
        <v>0.9971509971509972</v>
      </c>
    </row>
    <row r="75" spans="2:9" ht="14.4">
      <c r="B75" s="269">
        <v>5</v>
      </c>
      <c r="C75" s="291" t="s">
        <v>418</v>
      </c>
      <c r="D75" s="282">
        <v>0.99338369500760015</v>
      </c>
      <c r="E75" s="260"/>
    </row>
    <row r="76" spans="2:9" ht="14.4">
      <c r="B76" s="269">
        <v>6</v>
      </c>
      <c r="C76" s="291" t="s">
        <v>419</v>
      </c>
      <c r="D76" s="282">
        <v>1</v>
      </c>
      <c r="E76" s="260"/>
    </row>
    <row r="77" spans="2:9" ht="14.4">
      <c r="B77" s="269">
        <v>7</v>
      </c>
      <c r="C77" s="291" t="s">
        <v>420</v>
      </c>
      <c r="D77" s="282">
        <v>1</v>
      </c>
      <c r="E77" s="260"/>
    </row>
    <row r="78" spans="2:9" ht="14.4">
      <c r="B78" s="269">
        <v>8</v>
      </c>
      <c r="C78" s="291" t="s">
        <v>421</v>
      </c>
      <c r="D78" s="282">
        <v>0.9285714285714286</v>
      </c>
      <c r="E78" s="260"/>
    </row>
    <row r="79" spans="2:9" ht="14.4">
      <c r="B79" s="269">
        <v>9</v>
      </c>
      <c r="C79" s="291" t="s">
        <v>41</v>
      </c>
      <c r="D79" s="282">
        <v>0.95351030465949815</v>
      </c>
      <c r="E79" s="260"/>
    </row>
    <row r="80" spans="2:9" ht="14.4">
      <c r="B80" s="269">
        <v>10</v>
      </c>
      <c r="C80" s="291" t="s">
        <v>285</v>
      </c>
      <c r="D80" s="282">
        <v>1</v>
      </c>
      <c r="E80" s="260"/>
    </row>
    <row r="81" spans="2:5" ht="14.4">
      <c r="B81" s="269">
        <v>11</v>
      </c>
      <c r="C81" s="291" t="s">
        <v>42</v>
      </c>
      <c r="D81" s="282">
        <v>1</v>
      </c>
      <c r="E81" s="260"/>
    </row>
    <row r="82" spans="2:5" ht="14.4">
      <c r="B82" s="269">
        <v>12</v>
      </c>
      <c r="C82" s="291" t="s">
        <v>422</v>
      </c>
      <c r="D82" s="282">
        <v>0.95591355019455349</v>
      </c>
      <c r="E82" s="260"/>
    </row>
    <row r="83" spans="2:5" ht="28.8">
      <c r="B83" s="269">
        <v>13</v>
      </c>
      <c r="C83" s="291" t="s">
        <v>423</v>
      </c>
      <c r="D83" s="282">
        <v>0.8328285541129995</v>
      </c>
      <c r="E83" s="260"/>
    </row>
    <row r="84" spans="2:5" ht="14.4">
      <c r="B84" s="269">
        <v>14</v>
      </c>
      <c r="C84" s="291" t="s">
        <v>424</v>
      </c>
      <c r="D84" s="282">
        <v>0.99978433759143492</v>
      </c>
      <c r="E84" s="260"/>
    </row>
    <row r="85" spans="2:5" ht="14.4">
      <c r="B85" s="269">
        <v>15</v>
      </c>
      <c r="C85" s="291" t="s">
        <v>425</v>
      </c>
      <c r="D85" s="282">
        <v>0.98666666666666669</v>
      </c>
      <c r="E85" s="260"/>
    </row>
    <row r="86" spans="2:5" ht="14.4">
      <c r="B86" s="269">
        <v>16</v>
      </c>
      <c r="C86" s="291" t="s">
        <v>426</v>
      </c>
      <c r="D86" s="282">
        <v>1</v>
      </c>
      <c r="E86" s="260"/>
    </row>
    <row r="87" spans="2:5" ht="14.4">
      <c r="B87" s="269">
        <v>17</v>
      </c>
      <c r="C87" s="291" t="s">
        <v>427</v>
      </c>
      <c r="D87" s="282">
        <v>0.97673837879369962</v>
      </c>
      <c r="E87" s="260"/>
    </row>
    <row r="88" spans="2:5" ht="14.4">
      <c r="B88" s="269">
        <v>18</v>
      </c>
      <c r="C88" s="291" t="s">
        <v>428</v>
      </c>
      <c r="D88" s="282">
        <v>0.92054454047336609</v>
      </c>
      <c r="E88" s="260"/>
    </row>
    <row r="89" spans="2:5" ht="14.4">
      <c r="B89" s="269">
        <v>19</v>
      </c>
      <c r="C89" s="291" t="s">
        <v>429</v>
      </c>
      <c r="D89" s="282">
        <v>0.9</v>
      </c>
      <c r="E89" s="260"/>
    </row>
    <row r="90" spans="2:5" ht="14.4">
      <c r="B90" s="269">
        <v>20</v>
      </c>
      <c r="C90" s="291" t="s">
        <v>430</v>
      </c>
      <c r="D90" s="282">
        <v>0.82499999999999996</v>
      </c>
      <c r="E90" s="260"/>
    </row>
    <row r="91" spans="2:5" ht="15" thickBot="1">
      <c r="B91" s="269">
        <v>21</v>
      </c>
      <c r="C91" s="291" t="s">
        <v>214</v>
      </c>
      <c r="D91" s="282">
        <v>0.5</v>
      </c>
      <c r="E91" s="260"/>
    </row>
    <row r="92" spans="2:5" s="268" customFormat="1" ht="15" thickBot="1">
      <c r="B92" s="276"/>
      <c r="C92" s="287" t="s">
        <v>393</v>
      </c>
      <c r="D92" s="288">
        <v>0.9534652803492738</v>
      </c>
      <c r="E92" s="260"/>
    </row>
    <row r="93" spans="2:5">
      <c r="B93" s="262"/>
      <c r="C93" s="262"/>
      <c r="D93" s="262"/>
      <c r="E93" s="262"/>
    </row>
    <row r="94" spans="2:5">
      <c r="C94" s="262"/>
      <c r="D94" s="262"/>
      <c r="E94" s="260"/>
    </row>
    <row r="95" spans="2:5">
      <c r="C95" s="262"/>
      <c r="D95" s="262"/>
      <c r="E95" s="260"/>
    </row>
    <row r="96" spans="2:5">
      <c r="C96" s="262"/>
      <c r="D96" s="262"/>
      <c r="E96" s="260"/>
    </row>
    <row r="97" spans="3:5">
      <c r="C97" s="262"/>
      <c r="D97" s="262"/>
      <c r="E97" s="260"/>
    </row>
    <row r="98" spans="3:5">
      <c r="C98" s="262"/>
      <c r="D98" s="262"/>
      <c r="E98" s="260"/>
    </row>
    <row r="99" spans="3:5">
      <c r="C99" s="262"/>
      <c r="D99" s="262"/>
      <c r="E99" s="260"/>
    </row>
    <row r="100" spans="3:5">
      <c r="C100" s="262"/>
      <c r="D100" s="262"/>
      <c r="E100" s="260"/>
    </row>
    <row r="101" spans="3:5">
      <c r="C101" s="262"/>
      <c r="D101" s="262"/>
      <c r="E101" s="260"/>
    </row>
    <row r="102" spans="3:5">
      <c r="C102" s="262"/>
      <c r="D102" s="262"/>
      <c r="E102" s="260"/>
    </row>
    <row r="103" spans="3:5">
      <c r="C103" s="262"/>
      <c r="D103" s="262"/>
      <c r="E103" s="260"/>
    </row>
    <row r="104" spans="3:5">
      <c r="C104" s="262"/>
      <c r="D104" s="262"/>
      <c r="E104" s="260"/>
    </row>
    <row r="105" spans="3:5">
      <c r="C105" s="262"/>
      <c r="D105" s="262"/>
      <c r="E105" s="260"/>
    </row>
    <row r="106" spans="3:5">
      <c r="C106" s="262"/>
      <c r="D106" s="262"/>
      <c r="E106" s="260"/>
    </row>
    <row r="107" spans="3:5">
      <c r="C107" s="262"/>
      <c r="D107" s="262"/>
      <c r="E107" s="260"/>
    </row>
    <row r="108" spans="3:5">
      <c r="C108" s="262"/>
      <c r="D108" s="262"/>
      <c r="E108" s="260"/>
    </row>
    <row r="109" spans="3:5">
      <c r="C109" s="262"/>
      <c r="D109" s="262"/>
      <c r="E109" s="260"/>
    </row>
    <row r="110" spans="3:5">
      <c r="C110" s="262"/>
      <c r="D110" s="262"/>
      <c r="E110" s="260"/>
    </row>
    <row r="111" spans="3:5">
      <c r="C111" s="262"/>
      <c r="D111" s="262"/>
      <c r="E111" s="260"/>
    </row>
    <row r="112" spans="3:5">
      <c r="C112" s="262"/>
      <c r="D112" s="262"/>
      <c r="E112" s="260"/>
    </row>
    <row r="113" spans="3:5">
      <c r="C113" s="262"/>
      <c r="D113" s="262"/>
      <c r="E113" s="260"/>
    </row>
    <row r="114" spans="3:5">
      <c r="C114" s="262"/>
      <c r="D114" s="262"/>
      <c r="E114" s="260"/>
    </row>
    <row r="115" spans="3:5">
      <c r="C115" s="262"/>
      <c r="D115" s="262"/>
      <c r="E115" s="260"/>
    </row>
    <row r="116" spans="3:5">
      <c r="C116" s="262"/>
      <c r="D116" s="262"/>
    </row>
    <row r="117" spans="3:5">
      <c r="C117" s="262"/>
      <c r="D117" s="262"/>
    </row>
    <row r="118" spans="3:5">
      <c r="C118" s="262"/>
      <c r="D118" s="262"/>
    </row>
    <row r="119" spans="3:5">
      <c r="C119" s="262"/>
      <c r="D119" s="262"/>
    </row>
    <row r="120" spans="3:5">
      <c r="C120" s="262"/>
      <c r="D120" s="262"/>
    </row>
    <row r="121" spans="3:5">
      <c r="C121" s="262"/>
      <c r="D121" s="262"/>
    </row>
    <row r="122" spans="3:5">
      <c r="C122" s="262"/>
      <c r="D122" s="262"/>
    </row>
    <row r="123" spans="3:5">
      <c r="C123" s="262"/>
      <c r="D123" s="262"/>
    </row>
    <row r="124" spans="3:5">
      <c r="C124" s="262"/>
      <c r="D124" s="262"/>
    </row>
    <row r="125" spans="3:5">
      <c r="C125" s="262"/>
      <c r="D125" s="262"/>
    </row>
    <row r="126" spans="3:5">
      <c r="C126" s="262"/>
      <c r="D126" s="262"/>
    </row>
    <row r="127" spans="3:5">
      <c r="C127" s="262"/>
      <c r="D127" s="262"/>
    </row>
    <row r="128" spans="3:5">
      <c r="C128" s="262"/>
      <c r="D128" s="262"/>
    </row>
    <row r="129" spans="3:4">
      <c r="C129" s="262"/>
      <c r="D129" s="262"/>
    </row>
    <row r="130" spans="3:4">
      <c r="C130" s="262"/>
      <c r="D130" s="262"/>
    </row>
    <row r="131" spans="3:4">
      <c r="C131" s="262"/>
      <c r="D131" s="262"/>
    </row>
    <row r="132" spans="3:4">
      <c r="C132" s="262"/>
      <c r="D132" s="262"/>
    </row>
    <row r="133" spans="3:4">
      <c r="C133" s="262"/>
      <c r="D133" s="262"/>
    </row>
    <row r="134" spans="3:4">
      <c r="C134" s="262"/>
      <c r="D134" s="262"/>
    </row>
    <row r="135" spans="3:4">
      <c r="C135" s="262"/>
      <c r="D135" s="262"/>
    </row>
    <row r="136" spans="3:4">
      <c r="C136" s="262"/>
      <c r="D136" s="262"/>
    </row>
    <row r="137" spans="3:4">
      <c r="C137" s="262"/>
      <c r="D137" s="262"/>
    </row>
    <row r="138" spans="3:4">
      <c r="C138" s="262"/>
      <c r="D138" s="262"/>
    </row>
    <row r="139" spans="3:4">
      <c r="C139" s="262"/>
      <c r="D139" s="262"/>
    </row>
    <row r="140" spans="3:4">
      <c r="C140" s="262"/>
      <c r="D140" s="262"/>
    </row>
    <row r="141" spans="3:4">
      <c r="C141" s="262"/>
      <c r="D141" s="262"/>
    </row>
    <row r="142" spans="3:4">
      <c r="C142" s="262"/>
      <c r="D142" s="262"/>
    </row>
  </sheetData>
  <pageMargins left="0.7" right="0.7" top="0.75" bottom="0.75" header="0.3" footer="0.3"/>
  <pageSetup orientation="portrait" horizontalDpi="4294967295" verticalDpi="4294967295"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AG89"/>
  <sheetViews>
    <sheetView topLeftCell="B82" zoomScale="60" zoomScaleNormal="60" zoomScaleSheetLayoutView="70" workbookViewId="0">
      <selection activeCell="D5" sqref="D5"/>
    </sheetView>
  </sheetViews>
  <sheetFormatPr baseColWidth="10" defaultColWidth="11.44140625" defaultRowHeight="13.8"/>
  <cols>
    <col min="1" max="1" width="26.5546875" style="92" customWidth="1"/>
    <col min="2" max="2" width="20.6640625" style="92" customWidth="1"/>
    <col min="3" max="3" width="6.6640625" style="257" customWidth="1"/>
    <col min="4" max="4" width="42.6640625" style="92" customWidth="1"/>
    <col min="5" max="5" width="51.5546875" style="92" customWidth="1"/>
    <col min="6" max="6" width="16.6640625" style="258" customWidth="1"/>
    <col min="7" max="7" width="16.88671875" style="258" customWidth="1"/>
    <col min="8" max="8" width="12.33203125" style="259" customWidth="1"/>
    <col min="9" max="9" width="111" style="92" customWidth="1"/>
    <col min="10" max="10" width="22.88671875" style="92" customWidth="1"/>
    <col min="11" max="12" width="22.5546875" style="92" customWidth="1"/>
    <col min="13" max="13" width="25.5546875" style="92" customWidth="1"/>
    <col min="14" max="14" width="20.5546875" style="92" customWidth="1"/>
    <col min="15" max="15" width="11.44140625" style="92"/>
    <col min="16" max="17" width="11.44140625" style="93"/>
    <col min="18" max="18" width="11.44140625" style="94"/>
    <col min="19" max="19" width="11.44140625" style="92"/>
    <col min="20" max="20" width="11.44140625" style="93"/>
    <col min="21" max="30" width="11.44140625" style="92"/>
    <col min="31" max="31" width="0" style="92" hidden="1" customWidth="1"/>
    <col min="32" max="16384" width="11.44140625" style="92"/>
  </cols>
  <sheetData>
    <row r="1" spans="1:31" ht="57" customHeight="1" thickTop="1" thickBot="1">
      <c r="A1" s="362" t="s">
        <v>79</v>
      </c>
      <c r="B1" s="363"/>
      <c r="C1" s="363"/>
      <c r="D1" s="363"/>
      <c r="E1" s="363"/>
      <c r="F1" s="363"/>
      <c r="G1" s="363"/>
      <c r="H1" s="363"/>
      <c r="I1" s="363"/>
      <c r="J1" s="363"/>
      <c r="K1" s="363"/>
      <c r="L1" s="363"/>
      <c r="M1" s="363"/>
      <c r="N1" s="364"/>
    </row>
    <row r="2" spans="1:31" ht="18" customHeight="1" thickTop="1">
      <c r="A2" s="365" t="s">
        <v>80</v>
      </c>
      <c r="B2" s="368" t="s">
        <v>81</v>
      </c>
      <c r="C2" s="368" t="s">
        <v>82</v>
      </c>
      <c r="D2" s="368" t="s">
        <v>83</v>
      </c>
      <c r="E2" s="368" t="s">
        <v>84</v>
      </c>
      <c r="F2" s="371" t="s">
        <v>85</v>
      </c>
      <c r="G2" s="371" t="s">
        <v>86</v>
      </c>
      <c r="H2" s="371" t="s">
        <v>87</v>
      </c>
      <c r="I2" s="368" t="s">
        <v>88</v>
      </c>
      <c r="J2" s="371" t="s">
        <v>89</v>
      </c>
      <c r="K2" s="371" t="s">
        <v>90</v>
      </c>
      <c r="L2" s="371" t="s">
        <v>91</v>
      </c>
      <c r="M2" s="371" t="s">
        <v>92</v>
      </c>
      <c r="N2" s="374" t="s">
        <v>93</v>
      </c>
    </row>
    <row r="3" spans="1:31" ht="18" customHeight="1">
      <c r="A3" s="366"/>
      <c r="B3" s="369"/>
      <c r="C3" s="369"/>
      <c r="D3" s="369"/>
      <c r="E3" s="369"/>
      <c r="F3" s="372"/>
      <c r="G3" s="372"/>
      <c r="H3" s="372"/>
      <c r="I3" s="369"/>
      <c r="J3" s="372"/>
      <c r="K3" s="372"/>
      <c r="L3" s="372"/>
      <c r="M3" s="372"/>
      <c r="N3" s="375"/>
      <c r="AE3" s="88" t="s">
        <v>27</v>
      </c>
    </row>
    <row r="4" spans="1:31" ht="18" customHeight="1" thickBot="1">
      <c r="A4" s="367"/>
      <c r="B4" s="370"/>
      <c r="C4" s="370"/>
      <c r="D4" s="370"/>
      <c r="E4" s="370"/>
      <c r="F4" s="373"/>
      <c r="G4" s="373"/>
      <c r="H4" s="373"/>
      <c r="I4" s="370"/>
      <c r="J4" s="373"/>
      <c r="K4" s="373"/>
      <c r="L4" s="373"/>
      <c r="M4" s="373"/>
      <c r="N4" s="376"/>
      <c r="AE4" s="88" t="s">
        <v>94</v>
      </c>
    </row>
    <row r="5" spans="1:31" ht="138.6" thickTop="1">
      <c r="A5" s="387" t="s">
        <v>95</v>
      </c>
      <c r="B5" s="388" t="s">
        <v>96</v>
      </c>
      <c r="C5" s="95">
        <v>1</v>
      </c>
      <c r="D5" s="96" t="s">
        <v>97</v>
      </c>
      <c r="E5" s="96" t="s">
        <v>98</v>
      </c>
      <c r="F5" s="97" t="s">
        <v>99</v>
      </c>
      <c r="G5" s="98" t="s">
        <v>100</v>
      </c>
      <c r="H5" s="99" t="s">
        <v>32</v>
      </c>
      <c r="I5" s="100" t="s">
        <v>101</v>
      </c>
      <c r="J5" s="100" t="s">
        <v>102</v>
      </c>
      <c r="K5" s="101">
        <v>0.90900000000000003</v>
      </c>
      <c r="L5" s="102">
        <v>0.8</v>
      </c>
      <c r="M5" s="101">
        <v>1.1359999999999999</v>
      </c>
      <c r="N5" s="103" t="s">
        <v>29</v>
      </c>
      <c r="P5" s="93">
        <v>1</v>
      </c>
      <c r="S5" s="104"/>
      <c r="AE5" s="88" t="s">
        <v>103</v>
      </c>
    </row>
    <row r="6" spans="1:31" ht="96.6">
      <c r="A6" s="378"/>
      <c r="B6" s="389"/>
      <c r="C6" s="105">
        <v>2</v>
      </c>
      <c r="D6" s="106" t="s">
        <v>104</v>
      </c>
      <c r="E6" s="106" t="s">
        <v>105</v>
      </c>
      <c r="F6" s="107" t="s">
        <v>99</v>
      </c>
      <c r="G6" s="105" t="s">
        <v>100</v>
      </c>
      <c r="H6" s="108" t="s">
        <v>32</v>
      </c>
      <c r="I6" s="109" t="s">
        <v>106</v>
      </c>
      <c r="J6" s="109" t="s">
        <v>107</v>
      </c>
      <c r="K6" s="110">
        <v>0.874</v>
      </c>
      <c r="L6" s="111">
        <v>1</v>
      </c>
      <c r="M6" s="110">
        <v>0.874</v>
      </c>
      <c r="N6" s="112" t="s">
        <v>29</v>
      </c>
      <c r="P6" s="93">
        <v>0.874</v>
      </c>
      <c r="R6" s="113">
        <f>(P5+P6+P8+P9)/4</f>
        <v>0.96850000000000003</v>
      </c>
      <c r="S6" s="104"/>
      <c r="AE6" s="88" t="s">
        <v>108</v>
      </c>
    </row>
    <row r="7" spans="1:31" ht="41.4">
      <c r="A7" s="378"/>
      <c r="B7" s="389"/>
      <c r="C7" s="105">
        <v>3</v>
      </c>
      <c r="D7" s="106" t="s">
        <v>109</v>
      </c>
      <c r="E7" s="106" t="s">
        <v>110</v>
      </c>
      <c r="F7" s="107" t="s">
        <v>35</v>
      </c>
      <c r="G7" s="105"/>
      <c r="H7" s="108"/>
      <c r="I7" s="109"/>
      <c r="J7" s="109"/>
      <c r="K7" s="110"/>
      <c r="L7" s="111"/>
      <c r="M7" s="110"/>
      <c r="N7" s="112" t="s">
        <v>29</v>
      </c>
      <c r="Q7" s="114"/>
      <c r="S7" s="115"/>
      <c r="AE7" s="88" t="s">
        <v>28</v>
      </c>
    </row>
    <row r="8" spans="1:31" ht="41.4">
      <c r="A8" s="378"/>
      <c r="B8" s="389"/>
      <c r="C8" s="105">
        <v>4</v>
      </c>
      <c r="D8" s="106" t="s">
        <v>111</v>
      </c>
      <c r="E8" s="106" t="s">
        <v>112</v>
      </c>
      <c r="F8" s="107" t="s">
        <v>99</v>
      </c>
      <c r="G8" s="105" t="s">
        <v>100</v>
      </c>
      <c r="H8" s="108" t="s">
        <v>34</v>
      </c>
      <c r="I8" s="109" t="s">
        <v>113</v>
      </c>
      <c r="J8" s="109" t="s">
        <v>114</v>
      </c>
      <c r="K8" s="110">
        <v>1</v>
      </c>
      <c r="L8" s="111">
        <v>1</v>
      </c>
      <c r="M8" s="110">
        <v>1</v>
      </c>
      <c r="N8" s="112" t="s">
        <v>29</v>
      </c>
      <c r="P8" s="93">
        <v>1</v>
      </c>
      <c r="Q8" s="89"/>
      <c r="S8" s="104"/>
      <c r="AE8" s="88" t="s">
        <v>29</v>
      </c>
    </row>
    <row r="9" spans="1:31" ht="83.4" thickBot="1">
      <c r="A9" s="379"/>
      <c r="B9" s="390"/>
      <c r="C9" s="116">
        <v>5</v>
      </c>
      <c r="D9" s="117" t="s">
        <v>115</v>
      </c>
      <c r="E9" s="117" t="s">
        <v>116</v>
      </c>
      <c r="F9" s="118" t="s">
        <v>99</v>
      </c>
      <c r="G9" s="116" t="s">
        <v>117</v>
      </c>
      <c r="H9" s="119" t="s">
        <v>33</v>
      </c>
      <c r="I9" s="120" t="s">
        <v>118</v>
      </c>
      <c r="J9" s="120" t="s">
        <v>119</v>
      </c>
      <c r="K9" s="121">
        <v>1</v>
      </c>
      <c r="L9" s="122">
        <v>1</v>
      </c>
      <c r="M9" s="121">
        <v>1</v>
      </c>
      <c r="N9" s="123" t="s">
        <v>29</v>
      </c>
      <c r="P9" s="93">
        <v>1</v>
      </c>
      <c r="Q9" s="124"/>
      <c r="S9" s="104"/>
    </row>
    <row r="10" spans="1:31" ht="55.2">
      <c r="A10" s="377" t="s">
        <v>120</v>
      </c>
      <c r="B10" s="380" t="s">
        <v>96</v>
      </c>
      <c r="C10" s="125">
        <v>6</v>
      </c>
      <c r="D10" s="126" t="s">
        <v>121</v>
      </c>
      <c r="E10" s="126" t="s">
        <v>122</v>
      </c>
      <c r="F10" s="127" t="s">
        <v>99</v>
      </c>
      <c r="G10" s="125" t="s">
        <v>100</v>
      </c>
      <c r="H10" s="128" t="s">
        <v>33</v>
      </c>
      <c r="I10" s="126" t="s">
        <v>351</v>
      </c>
      <c r="J10" s="126" t="s">
        <v>352</v>
      </c>
      <c r="K10" s="129">
        <v>0.98399999999999999</v>
      </c>
      <c r="L10" s="130">
        <v>1</v>
      </c>
      <c r="M10" s="129">
        <v>0.98399999999999999</v>
      </c>
      <c r="N10" s="131" t="s">
        <v>29</v>
      </c>
      <c r="P10" s="93">
        <v>0.98399999999999999</v>
      </c>
      <c r="S10" s="104"/>
    </row>
    <row r="11" spans="1:31" ht="55.2">
      <c r="A11" s="378"/>
      <c r="B11" s="381"/>
      <c r="C11" s="105">
        <v>7</v>
      </c>
      <c r="D11" s="109" t="s">
        <v>123</v>
      </c>
      <c r="E11" s="109" t="s">
        <v>124</v>
      </c>
      <c r="F11" s="107" t="s">
        <v>99</v>
      </c>
      <c r="G11" s="105" t="s">
        <v>100</v>
      </c>
      <c r="H11" s="108" t="s">
        <v>32</v>
      </c>
      <c r="I11" s="109" t="s">
        <v>353</v>
      </c>
      <c r="J11" s="109" t="s">
        <v>125</v>
      </c>
      <c r="K11" s="110">
        <v>1.03</v>
      </c>
      <c r="L11" s="111">
        <v>1</v>
      </c>
      <c r="M11" s="110">
        <v>1.03</v>
      </c>
      <c r="N11" s="112" t="s">
        <v>29</v>
      </c>
      <c r="P11" s="93">
        <v>1</v>
      </c>
      <c r="R11" s="113">
        <f>(P10+P11+P12+P13)/4</f>
        <v>0.98649999999999993</v>
      </c>
      <c r="S11" s="104"/>
    </row>
    <row r="12" spans="1:31" ht="41.4">
      <c r="A12" s="378"/>
      <c r="B12" s="381"/>
      <c r="C12" s="105">
        <v>8</v>
      </c>
      <c r="D12" s="109" t="s">
        <v>126</v>
      </c>
      <c r="E12" s="109" t="s">
        <v>127</v>
      </c>
      <c r="F12" s="107" t="s">
        <v>99</v>
      </c>
      <c r="G12" s="105" t="s">
        <v>100</v>
      </c>
      <c r="H12" s="108" t="s">
        <v>32</v>
      </c>
      <c r="I12" s="109" t="s">
        <v>354</v>
      </c>
      <c r="J12" s="109" t="s">
        <v>125</v>
      </c>
      <c r="K12" s="110">
        <v>1.0649999999999999</v>
      </c>
      <c r="L12" s="111">
        <v>1</v>
      </c>
      <c r="M12" s="110">
        <v>1.0649999999999999</v>
      </c>
      <c r="N12" s="112" t="s">
        <v>29</v>
      </c>
      <c r="P12" s="93">
        <v>1</v>
      </c>
      <c r="S12" s="104"/>
    </row>
    <row r="13" spans="1:31" ht="111" thickBot="1">
      <c r="A13" s="379"/>
      <c r="B13" s="382"/>
      <c r="C13" s="116">
        <v>9</v>
      </c>
      <c r="D13" s="120" t="s">
        <v>128</v>
      </c>
      <c r="E13" s="120" t="s">
        <v>129</v>
      </c>
      <c r="F13" s="118" t="s">
        <v>99</v>
      </c>
      <c r="G13" s="116" t="s">
        <v>100</v>
      </c>
      <c r="H13" s="119" t="s">
        <v>32</v>
      </c>
      <c r="I13" s="120" t="s">
        <v>355</v>
      </c>
      <c r="J13" s="120" t="s">
        <v>356</v>
      </c>
      <c r="K13" s="121">
        <v>0.96199999999999997</v>
      </c>
      <c r="L13" s="122">
        <v>1</v>
      </c>
      <c r="M13" s="121">
        <v>0.96199999999999997</v>
      </c>
      <c r="N13" s="123" t="s">
        <v>29</v>
      </c>
      <c r="P13" s="93">
        <v>0.96199999999999997</v>
      </c>
      <c r="S13" s="104"/>
    </row>
    <row r="14" spans="1:31" ht="331.2">
      <c r="A14" s="383" t="s">
        <v>130</v>
      </c>
      <c r="B14" s="385" t="s">
        <v>96</v>
      </c>
      <c r="C14" s="132">
        <v>10</v>
      </c>
      <c r="D14" s="133" t="s">
        <v>131</v>
      </c>
      <c r="E14" s="133" t="s">
        <v>132</v>
      </c>
      <c r="F14" s="134"/>
      <c r="G14" s="135"/>
      <c r="H14" s="136"/>
      <c r="I14" s="133" t="s">
        <v>387</v>
      </c>
      <c r="J14" s="133"/>
      <c r="K14" s="137">
        <v>1</v>
      </c>
      <c r="L14" s="138">
        <v>1</v>
      </c>
      <c r="M14" s="137">
        <v>1</v>
      </c>
      <c r="N14" s="139"/>
      <c r="Q14" s="93">
        <f>(M14+M15)/2</f>
        <v>1</v>
      </c>
      <c r="S14" s="104"/>
    </row>
    <row r="15" spans="1:31" ht="34.5" customHeight="1" thickBot="1">
      <c r="A15" s="384"/>
      <c r="B15" s="386"/>
      <c r="C15" s="140">
        <v>11</v>
      </c>
      <c r="D15" s="141" t="s">
        <v>133</v>
      </c>
      <c r="E15" s="141" t="s">
        <v>134</v>
      </c>
      <c r="F15" s="142"/>
      <c r="G15" s="140"/>
      <c r="H15" s="143"/>
      <c r="I15" s="141"/>
      <c r="J15" s="141"/>
      <c r="K15" s="144">
        <v>1</v>
      </c>
      <c r="L15" s="145">
        <v>1</v>
      </c>
      <c r="M15" s="144">
        <v>1</v>
      </c>
      <c r="N15" s="146"/>
      <c r="S15" s="104"/>
    </row>
    <row r="16" spans="1:31" ht="110.4">
      <c r="A16" s="383" t="s">
        <v>135</v>
      </c>
      <c r="B16" s="385" t="s">
        <v>96</v>
      </c>
      <c r="C16" s="132">
        <v>12</v>
      </c>
      <c r="D16" s="133" t="s">
        <v>136</v>
      </c>
      <c r="E16" s="133" t="s">
        <v>137</v>
      </c>
      <c r="F16" s="134"/>
      <c r="G16" s="135"/>
      <c r="H16" s="136"/>
      <c r="I16" s="133" t="s">
        <v>384</v>
      </c>
      <c r="J16" s="133" t="s">
        <v>383</v>
      </c>
      <c r="K16" s="137">
        <v>1</v>
      </c>
      <c r="L16" s="138">
        <v>1</v>
      </c>
      <c r="M16" s="137">
        <v>1</v>
      </c>
      <c r="N16" s="139"/>
      <c r="S16" s="104"/>
    </row>
    <row r="17" spans="1:33" ht="110.4">
      <c r="A17" s="391"/>
      <c r="B17" s="392"/>
      <c r="C17" s="147">
        <v>13</v>
      </c>
      <c r="D17" s="148" t="s">
        <v>138</v>
      </c>
      <c r="E17" s="148" t="s">
        <v>139</v>
      </c>
      <c r="F17" s="149"/>
      <c r="G17" s="147"/>
      <c r="H17" s="150"/>
      <c r="I17" s="148" t="s">
        <v>384</v>
      </c>
      <c r="J17" s="148" t="s">
        <v>383</v>
      </c>
      <c r="K17" s="151">
        <v>1</v>
      </c>
      <c r="L17" s="152">
        <v>1</v>
      </c>
      <c r="M17" s="151">
        <v>1</v>
      </c>
      <c r="N17" s="153"/>
      <c r="R17" s="113">
        <f>(M16+M17+M18)/3</f>
        <v>0.95566666666666666</v>
      </c>
      <c r="S17" s="104"/>
    </row>
    <row r="18" spans="1:33" ht="28.2" thickBot="1">
      <c r="A18" s="384"/>
      <c r="B18" s="386"/>
      <c r="C18" s="140">
        <v>14</v>
      </c>
      <c r="D18" s="141" t="s">
        <v>140</v>
      </c>
      <c r="E18" s="141" t="s">
        <v>141</v>
      </c>
      <c r="F18" s="142"/>
      <c r="G18" s="140"/>
      <c r="H18" s="143"/>
      <c r="I18" s="141"/>
      <c r="J18" s="141"/>
      <c r="K18" s="144">
        <v>0.86699999999999999</v>
      </c>
      <c r="L18" s="145">
        <v>1</v>
      </c>
      <c r="M18" s="144">
        <v>0.86699999999999999</v>
      </c>
      <c r="N18" s="146"/>
    </row>
    <row r="19" spans="1:33" ht="55.2">
      <c r="A19" s="383" t="s">
        <v>142</v>
      </c>
      <c r="B19" s="385" t="s">
        <v>143</v>
      </c>
      <c r="C19" s="132">
        <v>15</v>
      </c>
      <c r="D19" s="133" t="s">
        <v>36</v>
      </c>
      <c r="E19" s="133" t="s">
        <v>144</v>
      </c>
      <c r="F19" s="134" t="s">
        <v>99</v>
      </c>
      <c r="G19" s="135" t="s">
        <v>117</v>
      </c>
      <c r="H19" s="136" t="s">
        <v>33</v>
      </c>
      <c r="I19" s="133" t="s">
        <v>145</v>
      </c>
      <c r="J19" s="133" t="s">
        <v>146</v>
      </c>
      <c r="K19" s="137">
        <v>1</v>
      </c>
      <c r="L19" s="138">
        <v>1</v>
      </c>
      <c r="M19" s="137">
        <v>1</v>
      </c>
      <c r="N19" s="139" t="s">
        <v>27</v>
      </c>
      <c r="Q19" s="93">
        <v>1</v>
      </c>
      <c r="S19" s="104"/>
    </row>
    <row r="20" spans="1:33" ht="55.2">
      <c r="A20" s="391"/>
      <c r="B20" s="392"/>
      <c r="C20" s="147">
        <v>16</v>
      </c>
      <c r="D20" s="148" t="s">
        <v>37</v>
      </c>
      <c r="E20" s="148" t="s">
        <v>147</v>
      </c>
      <c r="F20" s="149" t="s">
        <v>99</v>
      </c>
      <c r="G20" s="147" t="s">
        <v>117</v>
      </c>
      <c r="H20" s="150" t="s">
        <v>33</v>
      </c>
      <c r="I20" s="148" t="s">
        <v>357</v>
      </c>
      <c r="J20" s="148" t="s">
        <v>148</v>
      </c>
      <c r="K20" s="151">
        <v>1</v>
      </c>
      <c r="L20" s="152">
        <v>1</v>
      </c>
      <c r="M20" s="151">
        <v>1</v>
      </c>
      <c r="N20" s="153" t="s">
        <v>27</v>
      </c>
      <c r="Q20" s="93">
        <v>1</v>
      </c>
      <c r="R20" s="113">
        <f>(Q19+Q20+Q21)/3</f>
        <v>0.86166666666666669</v>
      </c>
      <c r="S20" s="104"/>
    </row>
    <row r="21" spans="1:33" ht="69.599999999999994" thickBot="1">
      <c r="A21" s="391"/>
      <c r="B21" s="399"/>
      <c r="C21" s="154">
        <v>17</v>
      </c>
      <c r="D21" s="155" t="s">
        <v>38</v>
      </c>
      <c r="E21" s="155" t="s">
        <v>149</v>
      </c>
      <c r="F21" s="156" t="s">
        <v>99</v>
      </c>
      <c r="G21" s="154" t="s">
        <v>100</v>
      </c>
      <c r="H21" s="157" t="s">
        <v>33</v>
      </c>
      <c r="I21" s="155" t="s">
        <v>150</v>
      </c>
      <c r="J21" s="155" t="s">
        <v>146</v>
      </c>
      <c r="K21" s="158">
        <v>0.58499999999999996</v>
      </c>
      <c r="L21" s="159">
        <v>1</v>
      </c>
      <c r="M21" s="158">
        <v>0.58499999999999996</v>
      </c>
      <c r="N21" s="160" t="s">
        <v>27</v>
      </c>
      <c r="Q21" s="93">
        <v>0.58499999999999996</v>
      </c>
      <c r="S21" s="104"/>
      <c r="U21" s="161">
        <f>(R20+R30+R22)/3</f>
        <v>0.91962222222222234</v>
      </c>
      <c r="Y21" s="92">
        <f>(86.2+100+83.1)/3</f>
        <v>89.766666666666652</v>
      </c>
      <c r="AB21" s="161">
        <v>0.97</v>
      </c>
      <c r="AC21" s="161">
        <v>0.96</v>
      </c>
      <c r="AD21" s="161">
        <f>(AB21+AC21)/2</f>
        <v>0.96499999999999997</v>
      </c>
      <c r="AE21" s="161"/>
      <c r="AF21" s="161"/>
    </row>
    <row r="22" spans="1:33" ht="254.25" customHeight="1" thickTop="1">
      <c r="A22" s="391"/>
      <c r="B22" s="400" t="s">
        <v>151</v>
      </c>
      <c r="C22" s="162">
        <v>18</v>
      </c>
      <c r="D22" s="163" t="s">
        <v>152</v>
      </c>
      <c r="E22" s="163" t="s">
        <v>153</v>
      </c>
      <c r="F22" s="164" t="s">
        <v>99</v>
      </c>
      <c r="G22" s="135" t="s">
        <v>117</v>
      </c>
      <c r="H22" s="165" t="s">
        <v>33</v>
      </c>
      <c r="I22" s="163" t="s">
        <v>358</v>
      </c>
      <c r="J22" s="163" t="s">
        <v>154</v>
      </c>
      <c r="K22" s="166">
        <v>0.97599999999999998</v>
      </c>
      <c r="L22" s="167">
        <v>1</v>
      </c>
      <c r="M22" s="166">
        <v>0.97599999999999998</v>
      </c>
      <c r="N22" s="168" t="s">
        <v>27</v>
      </c>
      <c r="Q22" s="93">
        <v>0.97599999999999998</v>
      </c>
      <c r="R22" s="169">
        <f>(Q22+Q23+Q25+Q24+Q26)/5</f>
        <v>0.99519999999999997</v>
      </c>
      <c r="S22" s="104"/>
      <c r="AB22" s="161">
        <v>1</v>
      </c>
      <c r="AC22" s="161">
        <v>0.9</v>
      </c>
      <c r="AD22" s="161">
        <v>0.94</v>
      </c>
      <c r="AE22" s="161"/>
      <c r="AF22" s="161">
        <f>(AB22+AC22+AD22)/3</f>
        <v>0.94666666666666666</v>
      </c>
    </row>
    <row r="23" spans="1:33" ht="207" customHeight="1">
      <c r="A23" s="391"/>
      <c r="B23" s="392"/>
      <c r="C23" s="147">
        <v>19</v>
      </c>
      <c r="D23" s="148" t="s">
        <v>155</v>
      </c>
      <c r="E23" s="148" t="s">
        <v>156</v>
      </c>
      <c r="F23" s="149" t="s">
        <v>99</v>
      </c>
      <c r="G23" s="147" t="s">
        <v>117</v>
      </c>
      <c r="H23" s="150" t="s">
        <v>33</v>
      </c>
      <c r="I23" s="148" t="s">
        <v>359</v>
      </c>
      <c r="J23" s="148" t="s">
        <v>157</v>
      </c>
      <c r="K23" s="151">
        <v>1</v>
      </c>
      <c r="L23" s="152">
        <v>1</v>
      </c>
      <c r="M23" s="151">
        <v>1</v>
      </c>
      <c r="N23" s="153" t="s">
        <v>27</v>
      </c>
      <c r="Q23" s="93">
        <v>1</v>
      </c>
      <c r="R23" s="169"/>
      <c r="S23" s="104"/>
      <c r="T23" s="161">
        <v>0.97</v>
      </c>
      <c r="U23" s="161">
        <v>0.95</v>
      </c>
      <c r="V23" s="161">
        <v>0.98</v>
      </c>
      <c r="W23" s="161">
        <v>1</v>
      </c>
      <c r="X23" s="161">
        <f>(T23+U23+V23+W23)/4</f>
        <v>0.97499999999999998</v>
      </c>
      <c r="Y23" s="161">
        <v>1</v>
      </c>
      <c r="Z23" s="161">
        <v>1</v>
      </c>
      <c r="AA23" s="161">
        <v>0.99</v>
      </c>
      <c r="AB23" s="161">
        <v>1</v>
      </c>
      <c r="AC23" s="161">
        <v>0.96</v>
      </c>
      <c r="AD23" s="161">
        <v>0.92</v>
      </c>
      <c r="AE23" s="161"/>
      <c r="AF23" s="161">
        <v>1</v>
      </c>
      <c r="AG23" s="161">
        <f>(Y23+Z23+AA23+AB23+AC23+AD23+AF23)/7</f>
        <v>0.98142857142857143</v>
      </c>
    </row>
    <row r="24" spans="1:33" ht="141" customHeight="1">
      <c r="A24" s="391"/>
      <c r="B24" s="392"/>
      <c r="C24" s="147">
        <v>20</v>
      </c>
      <c r="D24" s="148" t="s">
        <v>158</v>
      </c>
      <c r="E24" s="148" t="s">
        <v>159</v>
      </c>
      <c r="F24" s="149" t="s">
        <v>99</v>
      </c>
      <c r="G24" s="147" t="s">
        <v>100</v>
      </c>
      <c r="H24" s="150" t="s">
        <v>34</v>
      </c>
      <c r="I24" s="148" t="s">
        <v>360</v>
      </c>
      <c r="J24" s="148" t="s">
        <v>160</v>
      </c>
      <c r="K24" s="151">
        <v>1</v>
      </c>
      <c r="L24" s="152">
        <v>1</v>
      </c>
      <c r="M24" s="151">
        <v>1</v>
      </c>
      <c r="N24" s="153" t="s">
        <v>27</v>
      </c>
      <c r="Q24" s="93">
        <v>1</v>
      </c>
      <c r="R24" s="169"/>
      <c r="S24" s="104"/>
    </row>
    <row r="25" spans="1:33" ht="129.75" customHeight="1">
      <c r="A25" s="391"/>
      <c r="B25" s="392"/>
      <c r="C25" s="147">
        <v>21</v>
      </c>
      <c r="D25" s="148" t="s">
        <v>161</v>
      </c>
      <c r="E25" s="148" t="s">
        <v>162</v>
      </c>
      <c r="F25" s="149" t="s">
        <v>99</v>
      </c>
      <c r="G25" s="147" t="s">
        <v>100</v>
      </c>
      <c r="H25" s="150" t="s">
        <v>34</v>
      </c>
      <c r="I25" s="148" t="s">
        <v>361</v>
      </c>
      <c r="J25" s="148" t="s">
        <v>163</v>
      </c>
      <c r="K25" s="151">
        <v>1.667</v>
      </c>
      <c r="L25" s="152">
        <v>1</v>
      </c>
      <c r="M25" s="151">
        <v>1.667</v>
      </c>
      <c r="N25" s="153" t="s">
        <v>27</v>
      </c>
      <c r="Q25" s="93">
        <v>1</v>
      </c>
      <c r="R25" s="169"/>
      <c r="S25" s="104"/>
      <c r="T25" s="93">
        <f>R22</f>
        <v>0.99519999999999997</v>
      </c>
    </row>
    <row r="26" spans="1:33" ht="409.6" thickBot="1">
      <c r="A26" s="391"/>
      <c r="B26" s="399"/>
      <c r="C26" s="154">
        <v>22</v>
      </c>
      <c r="D26" s="155" t="s">
        <v>164</v>
      </c>
      <c r="E26" s="155" t="s">
        <v>165</v>
      </c>
      <c r="F26" s="156" t="s">
        <v>99</v>
      </c>
      <c r="G26" s="154" t="s">
        <v>100</v>
      </c>
      <c r="H26" s="157" t="s">
        <v>34</v>
      </c>
      <c r="I26" s="155" t="s">
        <v>362</v>
      </c>
      <c r="J26" s="155" t="s">
        <v>166</v>
      </c>
      <c r="K26" s="158">
        <v>1</v>
      </c>
      <c r="L26" s="159">
        <v>1</v>
      </c>
      <c r="M26" s="158">
        <v>1</v>
      </c>
      <c r="N26" s="160" t="s">
        <v>27</v>
      </c>
      <c r="Q26" s="93">
        <v>1</v>
      </c>
      <c r="R26" s="169"/>
      <c r="S26" s="104"/>
    </row>
    <row r="27" spans="1:33" ht="47.25" customHeight="1" thickTop="1">
      <c r="A27" s="391"/>
      <c r="B27" s="401" t="s">
        <v>167</v>
      </c>
      <c r="C27" s="135">
        <v>23</v>
      </c>
      <c r="D27" s="170" t="s">
        <v>168</v>
      </c>
      <c r="E27" s="170" t="s">
        <v>169</v>
      </c>
      <c r="F27" s="171" t="s">
        <v>99</v>
      </c>
      <c r="G27" s="135" t="s">
        <v>100</v>
      </c>
      <c r="H27" s="172" t="s">
        <v>33</v>
      </c>
      <c r="I27" s="170" t="s">
        <v>170</v>
      </c>
      <c r="J27" s="170" t="s">
        <v>171</v>
      </c>
      <c r="K27" s="173">
        <v>1</v>
      </c>
      <c r="L27" s="174">
        <v>1</v>
      </c>
      <c r="M27" s="173">
        <v>1</v>
      </c>
      <c r="N27" s="175" t="s">
        <v>108</v>
      </c>
      <c r="P27" s="93">
        <v>1</v>
      </c>
      <c r="S27" s="104"/>
    </row>
    <row r="28" spans="1:33" ht="46.5" customHeight="1">
      <c r="A28" s="391"/>
      <c r="B28" s="392"/>
      <c r="C28" s="147">
        <v>24</v>
      </c>
      <c r="D28" s="148" t="s">
        <v>172</v>
      </c>
      <c r="E28" s="148" t="s">
        <v>173</v>
      </c>
      <c r="F28" s="149" t="s">
        <v>99</v>
      </c>
      <c r="G28" s="147" t="s">
        <v>100</v>
      </c>
      <c r="H28" s="150" t="s">
        <v>33</v>
      </c>
      <c r="I28" s="148" t="s">
        <v>174</v>
      </c>
      <c r="J28" s="148" t="s">
        <v>171</v>
      </c>
      <c r="K28" s="151">
        <v>1</v>
      </c>
      <c r="L28" s="152">
        <v>1</v>
      </c>
      <c r="M28" s="151">
        <v>1</v>
      </c>
      <c r="N28" s="153" t="s">
        <v>108</v>
      </c>
      <c r="P28" s="93">
        <v>1</v>
      </c>
      <c r="S28" s="104"/>
    </row>
    <row r="29" spans="1:33" ht="44.25" customHeight="1">
      <c r="A29" s="391"/>
      <c r="B29" s="392"/>
      <c r="C29" s="147">
        <v>25</v>
      </c>
      <c r="D29" s="148" t="s">
        <v>175</v>
      </c>
      <c r="E29" s="148" t="s">
        <v>176</v>
      </c>
      <c r="F29" s="149" t="s">
        <v>177</v>
      </c>
      <c r="G29" s="147" t="s">
        <v>100</v>
      </c>
      <c r="H29" s="150" t="s">
        <v>31</v>
      </c>
      <c r="I29" s="148"/>
      <c r="J29" s="148" t="s">
        <v>171</v>
      </c>
      <c r="K29" s="151">
        <v>0.93899999999999995</v>
      </c>
      <c r="L29" s="152">
        <v>1</v>
      </c>
      <c r="M29" s="151">
        <v>0.93899999999999995</v>
      </c>
      <c r="N29" s="153" t="s">
        <v>108</v>
      </c>
      <c r="P29" s="93">
        <v>0.93899999999999995</v>
      </c>
      <c r="S29" s="104"/>
    </row>
    <row r="30" spans="1:33" ht="57.75" customHeight="1">
      <c r="A30" s="391"/>
      <c r="B30" s="392"/>
      <c r="C30" s="147">
        <v>26</v>
      </c>
      <c r="D30" s="148" t="s">
        <v>178</v>
      </c>
      <c r="E30" s="148" t="s">
        <v>179</v>
      </c>
      <c r="F30" s="149" t="s">
        <v>99</v>
      </c>
      <c r="G30" s="147" t="s">
        <v>100</v>
      </c>
      <c r="H30" s="150" t="s">
        <v>33</v>
      </c>
      <c r="I30" s="148" t="s">
        <v>180</v>
      </c>
      <c r="J30" s="148" t="s">
        <v>181</v>
      </c>
      <c r="K30" s="151">
        <v>0.78600000000000003</v>
      </c>
      <c r="L30" s="152">
        <v>1</v>
      </c>
      <c r="M30" s="151">
        <v>0.78600000000000003</v>
      </c>
      <c r="N30" s="153" t="s">
        <v>108</v>
      </c>
      <c r="P30" s="93">
        <v>0.48299999999999998</v>
      </c>
      <c r="R30" s="113">
        <f>(P27+P28+P29+P30+P31+P32)/6</f>
        <v>0.90200000000000014</v>
      </c>
      <c r="S30" s="104"/>
    </row>
    <row r="31" spans="1:33" ht="110.4">
      <c r="A31" s="391"/>
      <c r="B31" s="392"/>
      <c r="C31" s="147">
        <v>27</v>
      </c>
      <c r="D31" s="148" t="s">
        <v>182</v>
      </c>
      <c r="E31" s="148" t="s">
        <v>39</v>
      </c>
      <c r="F31" s="149" t="s">
        <v>99</v>
      </c>
      <c r="G31" s="147" t="s">
        <v>100</v>
      </c>
      <c r="H31" s="150" t="s">
        <v>34</v>
      </c>
      <c r="I31" s="148" t="s">
        <v>183</v>
      </c>
      <c r="J31" s="148" t="s">
        <v>181</v>
      </c>
      <c r="K31" s="151">
        <v>1</v>
      </c>
      <c r="L31" s="152">
        <v>1</v>
      </c>
      <c r="M31" s="151">
        <v>1</v>
      </c>
      <c r="N31" s="153" t="s">
        <v>108</v>
      </c>
      <c r="P31" s="93">
        <v>1</v>
      </c>
      <c r="S31" s="104"/>
    </row>
    <row r="32" spans="1:33" ht="111" thickBot="1">
      <c r="A32" s="391"/>
      <c r="B32" s="392"/>
      <c r="C32" s="147">
        <v>28</v>
      </c>
      <c r="D32" s="148" t="s">
        <v>184</v>
      </c>
      <c r="E32" s="148" t="s">
        <v>176</v>
      </c>
      <c r="F32" s="149" t="s">
        <v>99</v>
      </c>
      <c r="G32" s="147" t="s">
        <v>100</v>
      </c>
      <c r="H32" s="150" t="s">
        <v>33</v>
      </c>
      <c r="I32" s="148" t="s">
        <v>185</v>
      </c>
      <c r="J32" s="148" t="s">
        <v>181</v>
      </c>
      <c r="K32" s="151">
        <v>0.99</v>
      </c>
      <c r="L32" s="152">
        <v>1</v>
      </c>
      <c r="M32" s="151">
        <v>0.99</v>
      </c>
      <c r="N32" s="153" t="s">
        <v>108</v>
      </c>
      <c r="P32" s="93">
        <v>0.99</v>
      </c>
    </row>
    <row r="33" spans="1:19" ht="200.25" customHeight="1">
      <c r="A33" s="383" t="s">
        <v>186</v>
      </c>
      <c r="B33" s="385" t="s">
        <v>96</v>
      </c>
      <c r="C33" s="132">
        <v>29</v>
      </c>
      <c r="D33" s="133" t="s">
        <v>187</v>
      </c>
      <c r="E33" s="133" t="s">
        <v>188</v>
      </c>
      <c r="F33" s="134" t="s">
        <v>99</v>
      </c>
      <c r="G33" s="135" t="s">
        <v>100</v>
      </c>
      <c r="H33" s="136" t="s">
        <v>33</v>
      </c>
      <c r="I33" s="133" t="s">
        <v>189</v>
      </c>
      <c r="J33" s="133" t="s">
        <v>190</v>
      </c>
      <c r="K33" s="137">
        <v>1.06</v>
      </c>
      <c r="L33" s="138">
        <v>1</v>
      </c>
      <c r="M33" s="137">
        <v>1.06</v>
      </c>
      <c r="N33" s="139" t="s">
        <v>27</v>
      </c>
      <c r="Q33" s="93">
        <v>1</v>
      </c>
      <c r="S33" s="104"/>
    </row>
    <row r="34" spans="1:19" ht="55.2">
      <c r="A34" s="391"/>
      <c r="B34" s="392"/>
      <c r="C34" s="147">
        <v>30</v>
      </c>
      <c r="D34" s="148" t="s">
        <v>191</v>
      </c>
      <c r="E34" s="148" t="s">
        <v>192</v>
      </c>
      <c r="F34" s="149" t="s">
        <v>99</v>
      </c>
      <c r="G34" s="147" t="s">
        <v>117</v>
      </c>
      <c r="H34" s="150" t="s">
        <v>34</v>
      </c>
      <c r="I34" s="148" t="s">
        <v>193</v>
      </c>
      <c r="J34" s="148" t="s">
        <v>194</v>
      </c>
      <c r="K34" s="151">
        <v>1</v>
      </c>
      <c r="L34" s="152">
        <v>1</v>
      </c>
      <c r="M34" s="151">
        <v>1</v>
      </c>
      <c r="N34" s="153" t="s">
        <v>27</v>
      </c>
      <c r="Q34" s="93">
        <v>1</v>
      </c>
      <c r="S34" s="104"/>
    </row>
    <row r="35" spans="1:19" ht="69">
      <c r="A35" s="391"/>
      <c r="B35" s="392"/>
      <c r="C35" s="147">
        <v>31</v>
      </c>
      <c r="D35" s="148" t="s">
        <v>195</v>
      </c>
      <c r="E35" s="148" t="s">
        <v>196</v>
      </c>
      <c r="F35" s="149" t="s">
        <v>99</v>
      </c>
      <c r="G35" s="147" t="s">
        <v>100</v>
      </c>
      <c r="H35" s="150" t="s">
        <v>31</v>
      </c>
      <c r="I35" s="148" t="s">
        <v>363</v>
      </c>
      <c r="J35" s="148" t="s">
        <v>197</v>
      </c>
      <c r="K35" s="151">
        <v>0.92400000000000004</v>
      </c>
      <c r="L35" s="152">
        <v>0.9</v>
      </c>
      <c r="M35" s="151">
        <v>1.0269999999999999</v>
      </c>
      <c r="N35" s="153"/>
      <c r="Q35" s="93">
        <v>1</v>
      </c>
      <c r="R35" s="113">
        <f>(Q33+Q34+Q35+Q36+Q37)/5</f>
        <v>0.95079999999999987</v>
      </c>
    </row>
    <row r="36" spans="1:19" ht="110.4">
      <c r="A36" s="391"/>
      <c r="B36" s="392"/>
      <c r="C36" s="147">
        <v>32</v>
      </c>
      <c r="D36" s="148" t="s">
        <v>198</v>
      </c>
      <c r="E36" s="148" t="s">
        <v>199</v>
      </c>
      <c r="F36" s="149" t="s">
        <v>99</v>
      </c>
      <c r="G36" s="147" t="s">
        <v>100</v>
      </c>
      <c r="H36" s="150" t="s">
        <v>33</v>
      </c>
      <c r="I36" s="148" t="s">
        <v>200</v>
      </c>
      <c r="J36" s="148" t="s">
        <v>201</v>
      </c>
      <c r="K36" s="151">
        <v>1</v>
      </c>
      <c r="L36" s="152">
        <v>1</v>
      </c>
      <c r="M36" s="151">
        <v>1</v>
      </c>
      <c r="N36" s="153" t="s">
        <v>103</v>
      </c>
      <c r="Q36" s="93">
        <v>1</v>
      </c>
      <c r="S36" s="104"/>
    </row>
    <row r="37" spans="1:19" ht="111" thickBot="1">
      <c r="A37" s="384"/>
      <c r="B37" s="386"/>
      <c r="C37" s="140">
        <v>33</v>
      </c>
      <c r="D37" s="141" t="s">
        <v>202</v>
      </c>
      <c r="E37" s="141" t="s">
        <v>203</v>
      </c>
      <c r="F37" s="142" t="s">
        <v>99</v>
      </c>
      <c r="G37" s="140" t="s">
        <v>100</v>
      </c>
      <c r="H37" s="143" t="s">
        <v>33</v>
      </c>
      <c r="I37" s="141" t="s">
        <v>364</v>
      </c>
      <c r="J37" s="141" t="s">
        <v>204</v>
      </c>
      <c r="K37" s="144">
        <v>0.754</v>
      </c>
      <c r="L37" s="145">
        <v>1</v>
      </c>
      <c r="M37" s="144">
        <v>0.754</v>
      </c>
      <c r="N37" s="146" t="s">
        <v>103</v>
      </c>
      <c r="Q37" s="93">
        <v>0.754</v>
      </c>
      <c r="S37" s="104"/>
    </row>
    <row r="38" spans="1:19" ht="57.75" customHeight="1">
      <c r="A38" s="393" t="s">
        <v>205</v>
      </c>
      <c r="B38" s="396" t="s">
        <v>42</v>
      </c>
      <c r="C38" s="176">
        <v>34</v>
      </c>
      <c r="D38" s="177" t="s">
        <v>43</v>
      </c>
      <c r="E38" s="177" t="s">
        <v>206</v>
      </c>
      <c r="F38" s="178" t="s">
        <v>99</v>
      </c>
      <c r="G38" s="179" t="s">
        <v>100</v>
      </c>
      <c r="H38" s="180" t="s">
        <v>31</v>
      </c>
      <c r="I38" s="177" t="s">
        <v>365</v>
      </c>
      <c r="J38" s="177" t="s">
        <v>207</v>
      </c>
      <c r="K38" s="181">
        <v>1</v>
      </c>
      <c r="L38" s="182">
        <v>1</v>
      </c>
      <c r="M38" s="181">
        <v>1</v>
      </c>
      <c r="N38" s="183" t="s">
        <v>29</v>
      </c>
      <c r="R38" s="113">
        <f>(M38+M39+M40+M41+M42)/5</f>
        <v>0.98980000000000001</v>
      </c>
      <c r="S38" s="104"/>
    </row>
    <row r="39" spans="1:19" ht="33.75" customHeight="1">
      <c r="A39" s="394"/>
      <c r="B39" s="397"/>
      <c r="C39" s="184">
        <v>35</v>
      </c>
      <c r="D39" s="185" t="s">
        <v>208</v>
      </c>
      <c r="E39" s="185" t="s">
        <v>209</v>
      </c>
      <c r="F39" s="186" t="s">
        <v>99</v>
      </c>
      <c r="G39" s="184" t="s">
        <v>100</v>
      </c>
      <c r="H39" s="187" t="s">
        <v>31</v>
      </c>
      <c r="I39" s="185" t="s">
        <v>210</v>
      </c>
      <c r="J39" s="185" t="s">
        <v>207</v>
      </c>
      <c r="K39" s="188">
        <v>1</v>
      </c>
      <c r="L39" s="189">
        <v>1</v>
      </c>
      <c r="M39" s="188">
        <v>1</v>
      </c>
      <c r="N39" s="190" t="s">
        <v>29</v>
      </c>
      <c r="S39" s="104"/>
    </row>
    <row r="40" spans="1:19" ht="33.75" customHeight="1" thickBot="1">
      <c r="A40" s="394"/>
      <c r="B40" s="402"/>
      <c r="C40" s="191">
        <v>36</v>
      </c>
      <c r="D40" s="192" t="s">
        <v>211</v>
      </c>
      <c r="E40" s="192" t="s">
        <v>212</v>
      </c>
      <c r="F40" s="193" t="s">
        <v>99</v>
      </c>
      <c r="G40" s="191" t="s">
        <v>100</v>
      </c>
      <c r="H40" s="194" t="s">
        <v>31</v>
      </c>
      <c r="I40" s="192" t="s">
        <v>366</v>
      </c>
      <c r="J40" s="192" t="s">
        <v>213</v>
      </c>
      <c r="K40" s="195">
        <v>1</v>
      </c>
      <c r="L40" s="196">
        <v>1</v>
      </c>
      <c r="M40" s="195">
        <v>1</v>
      </c>
      <c r="N40" s="197" t="s">
        <v>29</v>
      </c>
      <c r="S40" s="104"/>
    </row>
    <row r="41" spans="1:19" ht="166.2" thickTop="1">
      <c r="A41" s="394"/>
      <c r="B41" s="403" t="s">
        <v>214</v>
      </c>
      <c r="C41" s="179">
        <v>37</v>
      </c>
      <c r="D41" s="198" t="s">
        <v>44</v>
      </c>
      <c r="E41" s="198" t="s">
        <v>215</v>
      </c>
      <c r="F41" s="199" t="s">
        <v>99</v>
      </c>
      <c r="G41" s="179" t="s">
        <v>100</v>
      </c>
      <c r="H41" s="200" t="s">
        <v>33</v>
      </c>
      <c r="I41" s="198" t="s">
        <v>367</v>
      </c>
      <c r="J41" s="198" t="s">
        <v>216</v>
      </c>
      <c r="K41" s="201">
        <v>0.94899999999999995</v>
      </c>
      <c r="L41" s="202">
        <v>1</v>
      </c>
      <c r="M41" s="201">
        <v>0.94899999999999995</v>
      </c>
      <c r="N41" s="203" t="s">
        <v>29</v>
      </c>
      <c r="R41" s="113">
        <f>(M41+M42)/2</f>
        <v>0.97449999999999992</v>
      </c>
      <c r="S41" s="104"/>
    </row>
    <row r="42" spans="1:19" ht="55.8" thickBot="1">
      <c r="A42" s="395"/>
      <c r="B42" s="398"/>
      <c r="C42" s="204">
        <v>38</v>
      </c>
      <c r="D42" s="205" t="s">
        <v>217</v>
      </c>
      <c r="E42" s="205" t="s">
        <v>218</v>
      </c>
      <c r="F42" s="206" t="s">
        <v>99</v>
      </c>
      <c r="G42" s="204" t="s">
        <v>100</v>
      </c>
      <c r="H42" s="207" t="s">
        <v>31</v>
      </c>
      <c r="I42" s="205" t="s">
        <v>219</v>
      </c>
      <c r="J42" s="205" t="s">
        <v>220</v>
      </c>
      <c r="K42" s="208">
        <v>1</v>
      </c>
      <c r="L42" s="209">
        <v>1</v>
      </c>
      <c r="M42" s="208">
        <v>1</v>
      </c>
      <c r="N42" s="210" t="s">
        <v>29</v>
      </c>
      <c r="S42" s="104"/>
    </row>
    <row r="43" spans="1:19" ht="33.75" customHeight="1">
      <c r="A43" s="393" t="s">
        <v>221</v>
      </c>
      <c r="B43" s="396" t="s">
        <v>96</v>
      </c>
      <c r="C43" s="176">
        <v>39</v>
      </c>
      <c r="D43" s="177" t="s">
        <v>47</v>
      </c>
      <c r="E43" s="177" t="s">
        <v>222</v>
      </c>
      <c r="F43" s="178" t="s">
        <v>99</v>
      </c>
      <c r="G43" s="179" t="s">
        <v>100</v>
      </c>
      <c r="H43" s="180" t="s">
        <v>31</v>
      </c>
      <c r="I43" s="177" t="s">
        <v>223</v>
      </c>
      <c r="J43" s="177" t="s">
        <v>224</v>
      </c>
      <c r="K43" s="181">
        <v>1</v>
      </c>
      <c r="L43" s="182">
        <v>1</v>
      </c>
      <c r="M43" s="181">
        <v>1</v>
      </c>
      <c r="N43" s="183" t="s">
        <v>29</v>
      </c>
      <c r="S43" s="104"/>
    </row>
    <row r="44" spans="1:19" ht="42" customHeight="1">
      <c r="A44" s="394"/>
      <c r="B44" s="397"/>
      <c r="C44" s="184">
        <v>40</v>
      </c>
      <c r="D44" s="185" t="s">
        <v>48</v>
      </c>
      <c r="E44" s="185" t="s">
        <v>225</v>
      </c>
      <c r="F44" s="186" t="s">
        <v>99</v>
      </c>
      <c r="G44" s="184" t="s">
        <v>100</v>
      </c>
      <c r="H44" s="187" t="s">
        <v>31</v>
      </c>
      <c r="I44" s="185" t="s">
        <v>226</v>
      </c>
      <c r="J44" s="185" t="s">
        <v>224</v>
      </c>
      <c r="K44" s="188">
        <v>1</v>
      </c>
      <c r="L44" s="189">
        <v>1</v>
      </c>
      <c r="M44" s="188">
        <v>1</v>
      </c>
      <c r="N44" s="190" t="s">
        <v>29</v>
      </c>
      <c r="R44" s="113">
        <f>(M43+M44+M45+M46+M47)/5</f>
        <v>1</v>
      </c>
      <c r="S44" s="104"/>
    </row>
    <row r="45" spans="1:19" ht="43.5" customHeight="1">
      <c r="A45" s="394"/>
      <c r="B45" s="397"/>
      <c r="C45" s="184">
        <v>41</v>
      </c>
      <c r="D45" s="185" t="s">
        <v>49</v>
      </c>
      <c r="E45" s="185" t="s">
        <v>227</v>
      </c>
      <c r="F45" s="186" t="s">
        <v>99</v>
      </c>
      <c r="G45" s="184" t="s">
        <v>100</v>
      </c>
      <c r="H45" s="187" t="s">
        <v>33</v>
      </c>
      <c r="I45" s="185" t="s">
        <v>228</v>
      </c>
      <c r="J45" s="185" t="s">
        <v>224</v>
      </c>
      <c r="K45" s="188">
        <v>1</v>
      </c>
      <c r="L45" s="189">
        <v>1</v>
      </c>
      <c r="M45" s="188">
        <v>1</v>
      </c>
      <c r="N45" s="190" t="s">
        <v>29</v>
      </c>
      <c r="S45" s="104"/>
    </row>
    <row r="46" spans="1:19" ht="40.5" customHeight="1">
      <c r="A46" s="394"/>
      <c r="B46" s="397"/>
      <c r="C46" s="184">
        <v>42</v>
      </c>
      <c r="D46" s="185" t="s">
        <v>229</v>
      </c>
      <c r="E46" s="185" t="s">
        <v>230</v>
      </c>
      <c r="F46" s="186" t="s">
        <v>99</v>
      </c>
      <c r="G46" s="184" t="s">
        <v>100</v>
      </c>
      <c r="H46" s="187" t="s">
        <v>33</v>
      </c>
      <c r="I46" s="185" t="s">
        <v>231</v>
      </c>
      <c r="J46" s="185" t="s">
        <v>224</v>
      </c>
      <c r="K46" s="188">
        <v>1</v>
      </c>
      <c r="L46" s="189">
        <v>1</v>
      </c>
      <c r="M46" s="188">
        <v>1</v>
      </c>
      <c r="N46" s="190" t="s">
        <v>29</v>
      </c>
      <c r="S46" s="104"/>
    </row>
    <row r="47" spans="1:19" ht="33.75" customHeight="1" thickBot="1">
      <c r="A47" s="395"/>
      <c r="B47" s="398"/>
      <c r="C47" s="204">
        <v>43</v>
      </c>
      <c r="D47" s="205" t="s">
        <v>50</v>
      </c>
      <c r="E47" s="205" t="s">
        <v>232</v>
      </c>
      <c r="F47" s="206" t="s">
        <v>99</v>
      </c>
      <c r="G47" s="204" t="s">
        <v>100</v>
      </c>
      <c r="H47" s="207" t="s">
        <v>31</v>
      </c>
      <c r="I47" s="205" t="s">
        <v>233</v>
      </c>
      <c r="J47" s="205" t="s">
        <v>224</v>
      </c>
      <c r="K47" s="208">
        <v>1</v>
      </c>
      <c r="L47" s="209">
        <v>1</v>
      </c>
      <c r="M47" s="208">
        <v>1</v>
      </c>
      <c r="N47" s="210" t="s">
        <v>29</v>
      </c>
      <c r="S47" s="104"/>
    </row>
    <row r="48" spans="1:19" ht="41.4">
      <c r="A48" s="393" t="s">
        <v>234</v>
      </c>
      <c r="B48" s="396" t="s">
        <v>96</v>
      </c>
      <c r="C48" s="176">
        <v>44</v>
      </c>
      <c r="D48" s="177" t="s">
        <v>235</v>
      </c>
      <c r="E48" s="177" t="s">
        <v>236</v>
      </c>
      <c r="F48" s="178" t="s">
        <v>99</v>
      </c>
      <c r="G48" s="179" t="s">
        <v>100</v>
      </c>
      <c r="H48" s="180" t="s">
        <v>31</v>
      </c>
      <c r="I48" s="177" t="s">
        <v>237</v>
      </c>
      <c r="J48" s="177" t="s">
        <v>238</v>
      </c>
      <c r="K48" s="181">
        <v>1</v>
      </c>
      <c r="L48" s="182">
        <v>1</v>
      </c>
      <c r="M48" s="181">
        <v>1</v>
      </c>
      <c r="N48" s="183" t="s">
        <v>29</v>
      </c>
      <c r="P48" s="93">
        <v>1</v>
      </c>
      <c r="S48" s="104"/>
    </row>
    <row r="49" spans="1:19" ht="33.75" customHeight="1">
      <c r="A49" s="394"/>
      <c r="B49" s="397"/>
      <c r="C49" s="184">
        <v>45</v>
      </c>
      <c r="D49" s="185" t="s">
        <v>239</v>
      </c>
      <c r="E49" s="185" t="s">
        <v>240</v>
      </c>
      <c r="F49" s="186" t="s">
        <v>99</v>
      </c>
      <c r="G49" s="184" t="s">
        <v>117</v>
      </c>
      <c r="H49" s="187" t="s">
        <v>31</v>
      </c>
      <c r="I49" s="185" t="s">
        <v>241</v>
      </c>
      <c r="J49" s="185" t="s">
        <v>242</v>
      </c>
      <c r="K49" s="188">
        <v>0.98</v>
      </c>
      <c r="L49" s="189">
        <v>1</v>
      </c>
      <c r="M49" s="188">
        <v>0.98</v>
      </c>
      <c r="N49" s="190" t="s">
        <v>29</v>
      </c>
      <c r="P49" s="93">
        <v>0.98</v>
      </c>
      <c r="R49" s="113">
        <f>(P48+P49+P50)/3</f>
        <v>0.99333333333333329</v>
      </c>
      <c r="S49" s="104"/>
    </row>
    <row r="50" spans="1:19" ht="42" thickBot="1">
      <c r="A50" s="395"/>
      <c r="B50" s="398"/>
      <c r="C50" s="204">
        <v>46</v>
      </c>
      <c r="D50" s="205" t="s">
        <v>243</v>
      </c>
      <c r="E50" s="205" t="s">
        <v>244</v>
      </c>
      <c r="F50" s="206" t="s">
        <v>99</v>
      </c>
      <c r="G50" s="204" t="s">
        <v>245</v>
      </c>
      <c r="H50" s="207" t="s">
        <v>31</v>
      </c>
      <c r="I50" s="205" t="s">
        <v>246</v>
      </c>
      <c r="J50" s="205" t="s">
        <v>247</v>
      </c>
      <c r="K50" s="208">
        <v>0.98</v>
      </c>
      <c r="L50" s="209">
        <v>0.96</v>
      </c>
      <c r="M50" s="208">
        <v>1.0209999999999999</v>
      </c>
      <c r="N50" s="210" t="s">
        <v>29</v>
      </c>
      <c r="P50" s="93">
        <v>1</v>
      </c>
      <c r="S50" s="104"/>
    </row>
    <row r="51" spans="1:19" ht="41.4">
      <c r="A51" s="393" t="s">
        <v>45</v>
      </c>
      <c r="B51" s="396" t="s">
        <v>96</v>
      </c>
      <c r="C51" s="176">
        <v>47</v>
      </c>
      <c r="D51" s="177" t="s">
        <v>248</v>
      </c>
      <c r="E51" s="177" t="s">
        <v>249</v>
      </c>
      <c r="F51" s="178" t="s">
        <v>177</v>
      </c>
      <c r="G51" s="179" t="s">
        <v>100</v>
      </c>
      <c r="H51" s="180" t="s">
        <v>34</v>
      </c>
      <c r="I51" s="177"/>
      <c r="J51" s="177" t="s">
        <v>250</v>
      </c>
      <c r="K51" s="181">
        <v>1</v>
      </c>
      <c r="L51" s="182">
        <v>1</v>
      </c>
      <c r="M51" s="181">
        <v>1</v>
      </c>
      <c r="N51" s="183" t="s">
        <v>29</v>
      </c>
      <c r="S51" s="104"/>
    </row>
    <row r="52" spans="1:19" ht="82.8">
      <c r="A52" s="394"/>
      <c r="B52" s="397"/>
      <c r="C52" s="184">
        <v>48</v>
      </c>
      <c r="D52" s="185" t="s">
        <v>46</v>
      </c>
      <c r="E52" s="185" t="s">
        <v>251</v>
      </c>
      <c r="F52" s="186" t="s">
        <v>99</v>
      </c>
      <c r="G52" s="184" t="s">
        <v>100</v>
      </c>
      <c r="H52" s="187" t="s">
        <v>31</v>
      </c>
      <c r="I52" s="185" t="s">
        <v>252</v>
      </c>
      <c r="J52" s="185" t="s">
        <v>253</v>
      </c>
      <c r="K52" s="188">
        <v>1</v>
      </c>
      <c r="L52" s="189">
        <v>1</v>
      </c>
      <c r="M52" s="188">
        <v>1</v>
      </c>
      <c r="N52" s="190" t="s">
        <v>29</v>
      </c>
      <c r="S52" s="104"/>
    </row>
    <row r="53" spans="1:19" ht="42" thickBot="1">
      <c r="A53" s="395"/>
      <c r="B53" s="398"/>
      <c r="C53" s="204">
        <v>49</v>
      </c>
      <c r="D53" s="205" t="s">
        <v>254</v>
      </c>
      <c r="E53" s="205" t="s">
        <v>255</v>
      </c>
      <c r="F53" s="206" t="s">
        <v>177</v>
      </c>
      <c r="G53" s="204" t="s">
        <v>100</v>
      </c>
      <c r="H53" s="207" t="s">
        <v>31</v>
      </c>
      <c r="I53" s="205"/>
      <c r="J53" s="205" t="s">
        <v>250</v>
      </c>
      <c r="K53" s="208">
        <v>1</v>
      </c>
      <c r="L53" s="209">
        <v>1</v>
      </c>
      <c r="M53" s="208">
        <v>1</v>
      </c>
      <c r="N53" s="210" t="s">
        <v>29</v>
      </c>
      <c r="S53" s="104"/>
    </row>
    <row r="54" spans="1:19" ht="69">
      <c r="A54" s="393" t="s">
        <v>256</v>
      </c>
      <c r="B54" s="396" t="s">
        <v>257</v>
      </c>
      <c r="C54" s="176">
        <v>50</v>
      </c>
      <c r="D54" s="177" t="s">
        <v>258</v>
      </c>
      <c r="E54" s="177" t="s">
        <v>259</v>
      </c>
      <c r="F54" s="178" t="s">
        <v>99</v>
      </c>
      <c r="G54" s="179" t="s">
        <v>100</v>
      </c>
      <c r="H54" s="180" t="s">
        <v>33</v>
      </c>
      <c r="I54" s="177" t="s">
        <v>260</v>
      </c>
      <c r="J54" s="177" t="s">
        <v>261</v>
      </c>
      <c r="K54" s="181">
        <v>1</v>
      </c>
      <c r="L54" s="182">
        <v>1</v>
      </c>
      <c r="M54" s="181">
        <v>1</v>
      </c>
      <c r="N54" s="183" t="s">
        <v>29</v>
      </c>
      <c r="P54" s="93">
        <v>1</v>
      </c>
      <c r="S54" s="104"/>
    </row>
    <row r="55" spans="1:19" ht="151.80000000000001">
      <c r="A55" s="394"/>
      <c r="B55" s="397"/>
      <c r="C55" s="184">
        <v>51</v>
      </c>
      <c r="D55" s="185" t="s">
        <v>262</v>
      </c>
      <c r="E55" s="185" t="s">
        <v>263</v>
      </c>
      <c r="F55" s="186" t="s">
        <v>99</v>
      </c>
      <c r="G55" s="184" t="s">
        <v>100</v>
      </c>
      <c r="H55" s="187" t="s">
        <v>33</v>
      </c>
      <c r="I55" s="185" t="s">
        <v>368</v>
      </c>
      <c r="J55" s="185" t="s">
        <v>261</v>
      </c>
      <c r="K55" s="188">
        <v>1</v>
      </c>
      <c r="L55" s="189">
        <v>1</v>
      </c>
      <c r="M55" s="188">
        <v>1</v>
      </c>
      <c r="N55" s="190" t="s">
        <v>29</v>
      </c>
      <c r="P55" s="93">
        <v>1</v>
      </c>
      <c r="S55" s="104"/>
    </row>
    <row r="56" spans="1:19" ht="165.6">
      <c r="A56" s="394"/>
      <c r="B56" s="397"/>
      <c r="C56" s="184">
        <v>52</v>
      </c>
      <c r="D56" s="185" t="s">
        <v>61</v>
      </c>
      <c r="E56" s="185" t="s">
        <v>264</v>
      </c>
      <c r="F56" s="186" t="s">
        <v>99</v>
      </c>
      <c r="G56" s="184" t="s">
        <v>100</v>
      </c>
      <c r="H56" s="187" t="s">
        <v>33</v>
      </c>
      <c r="I56" s="185" t="s">
        <v>369</v>
      </c>
      <c r="J56" s="185" t="s">
        <v>265</v>
      </c>
      <c r="K56" s="188">
        <v>1</v>
      </c>
      <c r="L56" s="189">
        <v>1</v>
      </c>
      <c r="M56" s="188">
        <v>1</v>
      </c>
      <c r="N56" s="190" t="s">
        <v>29</v>
      </c>
      <c r="P56" s="93">
        <v>1</v>
      </c>
      <c r="S56" s="104"/>
    </row>
    <row r="57" spans="1:19" ht="41.4">
      <c r="A57" s="394"/>
      <c r="B57" s="397"/>
      <c r="C57" s="184">
        <v>53</v>
      </c>
      <c r="D57" s="185" t="s">
        <v>266</v>
      </c>
      <c r="E57" s="185" t="s">
        <v>267</v>
      </c>
      <c r="F57" s="186" t="s">
        <v>99</v>
      </c>
      <c r="G57" s="184" t="s">
        <v>100</v>
      </c>
      <c r="H57" s="187" t="s">
        <v>31</v>
      </c>
      <c r="I57" s="185" t="s">
        <v>268</v>
      </c>
      <c r="J57" s="185" t="s">
        <v>269</v>
      </c>
      <c r="K57" s="188">
        <v>1</v>
      </c>
      <c r="L57" s="189">
        <v>1</v>
      </c>
      <c r="M57" s="188">
        <v>1</v>
      </c>
      <c r="N57" s="190" t="s">
        <v>29</v>
      </c>
      <c r="P57" s="93">
        <v>1</v>
      </c>
      <c r="R57" s="113">
        <f>(P54+P55+P56+P57+P58)/5</f>
        <v>1</v>
      </c>
      <c r="S57" s="104"/>
    </row>
    <row r="58" spans="1:19" ht="179.4">
      <c r="A58" s="394"/>
      <c r="B58" s="397"/>
      <c r="C58" s="184">
        <v>54</v>
      </c>
      <c r="D58" s="185" t="s">
        <v>60</v>
      </c>
      <c r="E58" s="185" t="s">
        <v>270</v>
      </c>
      <c r="F58" s="186" t="s">
        <v>99</v>
      </c>
      <c r="G58" s="184" t="s">
        <v>100</v>
      </c>
      <c r="H58" s="187" t="s">
        <v>33</v>
      </c>
      <c r="I58" s="185" t="s">
        <v>370</v>
      </c>
      <c r="J58" s="185" t="s">
        <v>271</v>
      </c>
      <c r="K58" s="188">
        <v>1</v>
      </c>
      <c r="L58" s="189">
        <v>1</v>
      </c>
      <c r="M58" s="188">
        <v>1</v>
      </c>
      <c r="N58" s="190" t="s">
        <v>29</v>
      </c>
      <c r="P58" s="93">
        <v>1</v>
      </c>
      <c r="S58" s="104"/>
    </row>
    <row r="59" spans="1:19" ht="44.25" customHeight="1" thickBot="1">
      <c r="A59" s="394"/>
      <c r="B59" s="402"/>
      <c r="C59" s="191">
        <v>55</v>
      </c>
      <c r="D59" s="192" t="s">
        <v>62</v>
      </c>
      <c r="E59" s="192" t="s">
        <v>272</v>
      </c>
      <c r="F59" s="193" t="s">
        <v>35</v>
      </c>
      <c r="G59" s="191"/>
      <c r="H59" s="194"/>
      <c r="I59" s="192"/>
      <c r="J59" s="192"/>
      <c r="K59" s="195"/>
      <c r="L59" s="196"/>
      <c r="M59" s="195"/>
      <c r="N59" s="197" t="s">
        <v>29</v>
      </c>
      <c r="S59" s="115"/>
    </row>
    <row r="60" spans="1:19" ht="42.75" customHeight="1" thickTop="1">
      <c r="A60" s="394"/>
      <c r="B60" s="404" t="s">
        <v>273</v>
      </c>
      <c r="C60" s="211">
        <v>56</v>
      </c>
      <c r="D60" s="212" t="s">
        <v>52</v>
      </c>
      <c r="E60" s="212" t="s">
        <v>274</v>
      </c>
      <c r="F60" s="213" t="s">
        <v>35</v>
      </c>
      <c r="G60" s="179"/>
      <c r="H60" s="214"/>
      <c r="I60" s="212"/>
      <c r="J60" s="212"/>
      <c r="K60" s="215"/>
      <c r="L60" s="216"/>
      <c r="M60" s="215"/>
      <c r="N60" s="217" t="s">
        <v>29</v>
      </c>
      <c r="S60" s="115"/>
    </row>
    <row r="61" spans="1:19" ht="124.2">
      <c r="A61" s="394"/>
      <c r="B61" s="397"/>
      <c r="C61" s="184">
        <v>57</v>
      </c>
      <c r="D61" s="185" t="s">
        <v>56</v>
      </c>
      <c r="E61" s="185" t="s">
        <v>275</v>
      </c>
      <c r="F61" s="186" t="s">
        <v>99</v>
      </c>
      <c r="G61" s="184" t="s">
        <v>100</v>
      </c>
      <c r="H61" s="187" t="s">
        <v>33</v>
      </c>
      <c r="I61" s="185" t="s">
        <v>371</v>
      </c>
      <c r="J61" s="185"/>
      <c r="K61" s="188">
        <v>0.92</v>
      </c>
      <c r="L61" s="189">
        <v>1</v>
      </c>
      <c r="M61" s="188">
        <v>0.92</v>
      </c>
      <c r="N61" s="190" t="s">
        <v>29</v>
      </c>
      <c r="Q61" s="93">
        <v>0.88200000000000001</v>
      </c>
      <c r="S61" s="104"/>
    </row>
    <row r="62" spans="1:19" ht="55.2">
      <c r="A62" s="394"/>
      <c r="B62" s="397"/>
      <c r="C62" s="184">
        <v>58</v>
      </c>
      <c r="D62" s="185" t="s">
        <v>57</v>
      </c>
      <c r="E62" s="185" t="s">
        <v>276</v>
      </c>
      <c r="F62" s="186" t="s">
        <v>99</v>
      </c>
      <c r="G62" s="184" t="s">
        <v>100</v>
      </c>
      <c r="H62" s="187" t="s">
        <v>33</v>
      </c>
      <c r="I62" s="185" t="s">
        <v>277</v>
      </c>
      <c r="J62" s="185"/>
      <c r="K62" s="188">
        <v>1.018</v>
      </c>
      <c r="L62" s="189">
        <v>0.6</v>
      </c>
      <c r="M62" s="188">
        <v>1.6970000000000001</v>
      </c>
      <c r="N62" s="190" t="s">
        <v>29</v>
      </c>
      <c r="Q62" s="93">
        <v>1</v>
      </c>
      <c r="S62" s="104"/>
    </row>
    <row r="63" spans="1:19" ht="42.75" customHeight="1">
      <c r="A63" s="394"/>
      <c r="B63" s="397"/>
      <c r="C63" s="184">
        <v>59</v>
      </c>
      <c r="D63" s="185" t="s">
        <v>51</v>
      </c>
      <c r="E63" s="185" t="s">
        <v>278</v>
      </c>
      <c r="F63" s="186" t="s">
        <v>35</v>
      </c>
      <c r="G63" s="184"/>
      <c r="H63" s="187"/>
      <c r="I63" s="185"/>
      <c r="J63" s="185"/>
      <c r="K63" s="188"/>
      <c r="L63" s="189"/>
      <c r="M63" s="188"/>
      <c r="N63" s="190" t="s">
        <v>29</v>
      </c>
      <c r="S63" s="115"/>
    </row>
    <row r="64" spans="1:19" ht="124.2">
      <c r="A64" s="394"/>
      <c r="B64" s="397"/>
      <c r="C64" s="184">
        <v>60</v>
      </c>
      <c r="D64" s="185" t="s">
        <v>54</v>
      </c>
      <c r="E64" s="185" t="s">
        <v>279</v>
      </c>
      <c r="F64" s="186" t="s">
        <v>99</v>
      </c>
      <c r="G64" s="184" t="s">
        <v>100</v>
      </c>
      <c r="H64" s="187" t="s">
        <v>33</v>
      </c>
      <c r="I64" s="185" t="s">
        <v>372</v>
      </c>
      <c r="J64" s="185"/>
      <c r="K64" s="188">
        <v>0.82099999999999995</v>
      </c>
      <c r="L64" s="189">
        <v>1</v>
      </c>
      <c r="M64" s="188">
        <v>0.82099999999999995</v>
      </c>
      <c r="N64" s="190" t="s">
        <v>29</v>
      </c>
      <c r="Q64" s="93">
        <v>0.82099999999999995</v>
      </c>
      <c r="R64" s="113">
        <f>(Q61+Q62+Q64+Q65+Q67+Q68)/6</f>
        <v>0.95050000000000001</v>
      </c>
      <c r="S64" s="104"/>
    </row>
    <row r="65" spans="1:23" ht="106.5" customHeight="1">
      <c r="A65" s="394"/>
      <c r="B65" s="397"/>
      <c r="C65" s="184">
        <v>61</v>
      </c>
      <c r="D65" s="185" t="s">
        <v>55</v>
      </c>
      <c r="E65" s="185" t="s">
        <v>280</v>
      </c>
      <c r="F65" s="186" t="s">
        <v>99</v>
      </c>
      <c r="G65" s="184" t="s">
        <v>100</v>
      </c>
      <c r="H65" s="187" t="s">
        <v>33</v>
      </c>
      <c r="I65" s="185" t="s">
        <v>373</v>
      </c>
      <c r="J65" s="185"/>
      <c r="K65" s="188">
        <v>0.70099999999999996</v>
      </c>
      <c r="L65" s="189">
        <v>0.6</v>
      </c>
      <c r="M65" s="188">
        <v>1.169</v>
      </c>
      <c r="N65" s="190" t="s">
        <v>29</v>
      </c>
      <c r="Q65" s="93">
        <v>1</v>
      </c>
      <c r="S65" s="104"/>
    </row>
    <row r="66" spans="1:23" ht="42" customHeight="1">
      <c r="A66" s="394"/>
      <c r="B66" s="397"/>
      <c r="C66" s="184">
        <v>62</v>
      </c>
      <c r="D66" s="185" t="s">
        <v>53</v>
      </c>
      <c r="E66" s="185" t="s">
        <v>281</v>
      </c>
      <c r="F66" s="186" t="s">
        <v>35</v>
      </c>
      <c r="G66" s="184"/>
      <c r="H66" s="187"/>
      <c r="I66" s="185"/>
      <c r="J66" s="185"/>
      <c r="K66" s="188"/>
      <c r="L66" s="189"/>
      <c r="M66" s="188"/>
      <c r="N66" s="190" t="s">
        <v>29</v>
      </c>
      <c r="S66" s="115"/>
      <c r="T66" s="93">
        <f>(Q61+Q62+Q64+Q65+Q67+Q68)/6</f>
        <v>0.95050000000000001</v>
      </c>
    </row>
    <row r="67" spans="1:23" ht="55.2">
      <c r="A67" s="394"/>
      <c r="B67" s="397"/>
      <c r="C67" s="184">
        <v>63</v>
      </c>
      <c r="D67" s="185" t="s">
        <v>58</v>
      </c>
      <c r="E67" s="185" t="s">
        <v>282</v>
      </c>
      <c r="F67" s="186" t="s">
        <v>99</v>
      </c>
      <c r="G67" s="184" t="s">
        <v>100</v>
      </c>
      <c r="H67" s="187" t="s">
        <v>33</v>
      </c>
      <c r="I67" s="185" t="s">
        <v>374</v>
      </c>
      <c r="J67" s="185"/>
      <c r="K67" s="188">
        <v>1</v>
      </c>
      <c r="L67" s="189">
        <v>1</v>
      </c>
      <c r="M67" s="188">
        <v>1</v>
      </c>
      <c r="N67" s="190" t="s">
        <v>29</v>
      </c>
      <c r="Q67" s="93">
        <v>1</v>
      </c>
      <c r="S67" s="104"/>
    </row>
    <row r="68" spans="1:23" ht="55.8" thickBot="1">
      <c r="A68" s="394"/>
      <c r="B68" s="402"/>
      <c r="C68" s="191">
        <v>64</v>
      </c>
      <c r="D68" s="192" t="s">
        <v>59</v>
      </c>
      <c r="E68" s="192" t="s">
        <v>283</v>
      </c>
      <c r="F68" s="193" t="s">
        <v>99</v>
      </c>
      <c r="G68" s="191" t="s">
        <v>100</v>
      </c>
      <c r="H68" s="194" t="s">
        <v>33</v>
      </c>
      <c r="I68" s="192" t="s">
        <v>284</v>
      </c>
      <c r="J68" s="192"/>
      <c r="K68" s="195">
        <v>1</v>
      </c>
      <c r="L68" s="196">
        <v>0.6</v>
      </c>
      <c r="M68" s="195">
        <v>1.667</v>
      </c>
      <c r="N68" s="197" t="s">
        <v>29</v>
      </c>
      <c r="Q68" s="93">
        <v>1</v>
      </c>
      <c r="S68" s="104"/>
    </row>
    <row r="69" spans="1:23" ht="42.75" customHeight="1" thickTop="1">
      <c r="A69" s="394"/>
      <c r="B69" s="403" t="s">
        <v>285</v>
      </c>
      <c r="C69" s="179">
        <v>65</v>
      </c>
      <c r="D69" s="198" t="s">
        <v>286</v>
      </c>
      <c r="E69" s="198" t="s">
        <v>287</v>
      </c>
      <c r="F69" s="199" t="s">
        <v>99</v>
      </c>
      <c r="G69" s="179" t="s">
        <v>100</v>
      </c>
      <c r="H69" s="200" t="s">
        <v>31</v>
      </c>
      <c r="I69" s="198" t="s">
        <v>375</v>
      </c>
      <c r="J69" s="198" t="s">
        <v>288</v>
      </c>
      <c r="K69" s="201">
        <v>1</v>
      </c>
      <c r="L69" s="202">
        <v>1</v>
      </c>
      <c r="M69" s="201">
        <v>1</v>
      </c>
      <c r="N69" s="203" t="s">
        <v>29</v>
      </c>
      <c r="S69" s="104"/>
    </row>
    <row r="70" spans="1:23" ht="41.4">
      <c r="A70" s="394"/>
      <c r="B70" s="397"/>
      <c r="C70" s="184">
        <v>66</v>
      </c>
      <c r="D70" s="185" t="s">
        <v>289</v>
      </c>
      <c r="E70" s="185" t="s">
        <v>290</v>
      </c>
      <c r="F70" s="186" t="s">
        <v>99</v>
      </c>
      <c r="G70" s="184" t="s">
        <v>100</v>
      </c>
      <c r="H70" s="187" t="s">
        <v>31</v>
      </c>
      <c r="I70" s="185" t="s">
        <v>376</v>
      </c>
      <c r="J70" s="185" t="s">
        <v>288</v>
      </c>
      <c r="K70" s="188">
        <v>1</v>
      </c>
      <c r="L70" s="189">
        <v>1</v>
      </c>
      <c r="M70" s="188">
        <v>1</v>
      </c>
      <c r="N70" s="190" t="s">
        <v>29</v>
      </c>
      <c r="S70" s="104"/>
    </row>
    <row r="71" spans="1:23" ht="41.4">
      <c r="A71" s="394"/>
      <c r="B71" s="397"/>
      <c r="C71" s="184">
        <v>67</v>
      </c>
      <c r="D71" s="185" t="s">
        <v>291</v>
      </c>
      <c r="E71" s="185" t="s">
        <v>292</v>
      </c>
      <c r="F71" s="186" t="s">
        <v>99</v>
      </c>
      <c r="G71" s="184" t="s">
        <v>100</v>
      </c>
      <c r="H71" s="187" t="s">
        <v>31</v>
      </c>
      <c r="I71" s="185" t="s">
        <v>377</v>
      </c>
      <c r="J71" s="185" t="s">
        <v>288</v>
      </c>
      <c r="K71" s="188">
        <v>1</v>
      </c>
      <c r="L71" s="189">
        <v>1</v>
      </c>
      <c r="M71" s="188">
        <v>1</v>
      </c>
      <c r="N71" s="190" t="s">
        <v>29</v>
      </c>
      <c r="S71" s="104"/>
    </row>
    <row r="72" spans="1:23" ht="42" thickBot="1">
      <c r="A72" s="395"/>
      <c r="B72" s="398"/>
      <c r="C72" s="204">
        <v>68</v>
      </c>
      <c r="D72" s="205" t="s">
        <v>293</v>
      </c>
      <c r="E72" s="205" t="s">
        <v>294</v>
      </c>
      <c r="F72" s="206" t="s">
        <v>99</v>
      </c>
      <c r="G72" s="204" t="s">
        <v>100</v>
      </c>
      <c r="H72" s="207" t="s">
        <v>31</v>
      </c>
      <c r="I72" s="205" t="s">
        <v>295</v>
      </c>
      <c r="J72" s="205" t="s">
        <v>288</v>
      </c>
      <c r="K72" s="208">
        <v>0</v>
      </c>
      <c r="L72" s="209">
        <v>0</v>
      </c>
      <c r="M72" s="208">
        <v>0</v>
      </c>
      <c r="N72" s="210" t="s">
        <v>29</v>
      </c>
      <c r="S72" s="104"/>
    </row>
    <row r="73" spans="1:23" ht="41.4">
      <c r="A73" s="393" t="s">
        <v>41</v>
      </c>
      <c r="B73" s="396" t="s">
        <v>96</v>
      </c>
      <c r="C73" s="176">
        <v>69</v>
      </c>
      <c r="D73" s="177" t="s">
        <v>296</v>
      </c>
      <c r="E73" s="177" t="s">
        <v>297</v>
      </c>
      <c r="F73" s="178" t="s">
        <v>99</v>
      </c>
      <c r="G73" s="179" t="s">
        <v>100</v>
      </c>
      <c r="H73" s="180" t="s">
        <v>33</v>
      </c>
      <c r="I73" s="177" t="s">
        <v>378</v>
      </c>
      <c r="J73" s="177" t="s">
        <v>298</v>
      </c>
      <c r="K73" s="181">
        <v>0.92</v>
      </c>
      <c r="L73" s="182">
        <v>0.9</v>
      </c>
      <c r="M73" s="181">
        <v>1.0229999999999999</v>
      </c>
      <c r="N73" s="183" t="s">
        <v>29</v>
      </c>
      <c r="O73" s="92" t="s">
        <v>299</v>
      </c>
      <c r="P73" s="93">
        <v>1</v>
      </c>
      <c r="S73" s="104"/>
      <c r="T73" s="93">
        <v>1</v>
      </c>
    </row>
    <row r="74" spans="1:23" ht="41.4">
      <c r="A74" s="394"/>
      <c r="B74" s="397"/>
      <c r="C74" s="184">
        <v>70</v>
      </c>
      <c r="D74" s="185" t="s">
        <v>300</v>
      </c>
      <c r="E74" s="185" t="s">
        <v>301</v>
      </c>
      <c r="F74" s="186" t="s">
        <v>99</v>
      </c>
      <c r="G74" s="184" t="s">
        <v>100</v>
      </c>
      <c r="H74" s="187" t="s">
        <v>33</v>
      </c>
      <c r="I74" s="185" t="s">
        <v>302</v>
      </c>
      <c r="J74" s="185" t="s">
        <v>298</v>
      </c>
      <c r="K74" s="188">
        <v>0.90600000000000003</v>
      </c>
      <c r="L74" s="189">
        <v>1</v>
      </c>
      <c r="M74" s="188">
        <v>1.018</v>
      </c>
      <c r="N74" s="190" t="s">
        <v>29</v>
      </c>
      <c r="O74" s="92" t="s">
        <v>303</v>
      </c>
      <c r="P74" s="93">
        <v>1</v>
      </c>
      <c r="S74" s="104"/>
      <c r="T74" s="93">
        <v>1</v>
      </c>
      <c r="W74" s="93">
        <f>(T73+T74+T75+T77)/4</f>
        <v>0.85424999999999995</v>
      </c>
    </row>
    <row r="75" spans="1:23" ht="45" customHeight="1">
      <c r="A75" s="394"/>
      <c r="B75" s="397"/>
      <c r="C75" s="184">
        <v>71</v>
      </c>
      <c r="D75" s="185" t="s">
        <v>304</v>
      </c>
      <c r="E75" s="185" t="s">
        <v>305</v>
      </c>
      <c r="F75" s="186" t="s">
        <v>99</v>
      </c>
      <c r="G75" s="184" t="s">
        <v>100</v>
      </c>
      <c r="H75" s="187" t="s">
        <v>31</v>
      </c>
      <c r="I75" s="185" t="s">
        <v>386</v>
      </c>
      <c r="J75" s="185" t="s">
        <v>298</v>
      </c>
      <c r="K75" s="188">
        <v>0.69499999999999995</v>
      </c>
      <c r="L75" s="189">
        <v>0.7</v>
      </c>
      <c r="M75" s="188">
        <v>0.99199999999999999</v>
      </c>
      <c r="N75" s="190" t="s">
        <v>29</v>
      </c>
      <c r="O75" s="92" t="s">
        <v>306</v>
      </c>
      <c r="P75" s="93">
        <v>0.99199999999999999</v>
      </c>
      <c r="S75" s="104"/>
      <c r="T75" s="93">
        <v>1</v>
      </c>
    </row>
    <row r="76" spans="1:23" ht="56.25" customHeight="1">
      <c r="A76" s="394"/>
      <c r="B76" s="397"/>
      <c r="C76" s="184">
        <v>72</v>
      </c>
      <c r="D76" s="185" t="s">
        <v>307</v>
      </c>
      <c r="E76" s="185" t="s">
        <v>308</v>
      </c>
      <c r="F76" s="186" t="s">
        <v>99</v>
      </c>
      <c r="G76" s="184" t="s">
        <v>100</v>
      </c>
      <c r="H76" s="187" t="s">
        <v>33</v>
      </c>
      <c r="I76" s="185" t="s">
        <v>379</v>
      </c>
      <c r="J76" s="185" t="s">
        <v>298</v>
      </c>
      <c r="K76" s="188">
        <v>1</v>
      </c>
      <c r="L76" s="189">
        <v>1</v>
      </c>
      <c r="M76" s="188">
        <v>1</v>
      </c>
      <c r="N76" s="190" t="s">
        <v>29</v>
      </c>
      <c r="P76" s="93">
        <v>1</v>
      </c>
      <c r="S76" s="104"/>
    </row>
    <row r="77" spans="1:23" ht="110.4">
      <c r="A77" s="394"/>
      <c r="B77" s="397"/>
      <c r="C77" s="184">
        <v>73</v>
      </c>
      <c r="D77" s="185" t="s">
        <v>309</v>
      </c>
      <c r="E77" s="185" t="s">
        <v>310</v>
      </c>
      <c r="F77" s="186" t="s">
        <v>99</v>
      </c>
      <c r="G77" s="184" t="s">
        <v>100</v>
      </c>
      <c r="H77" s="187" t="s">
        <v>33</v>
      </c>
      <c r="I77" s="185" t="s">
        <v>311</v>
      </c>
      <c r="J77" s="185" t="s">
        <v>298</v>
      </c>
      <c r="K77" s="188">
        <v>0.63600000000000001</v>
      </c>
      <c r="L77" s="189">
        <v>1</v>
      </c>
      <c r="M77" s="188">
        <v>0.63600000000000001</v>
      </c>
      <c r="N77" s="190" t="s">
        <v>29</v>
      </c>
      <c r="O77" s="92" t="s">
        <v>312</v>
      </c>
      <c r="P77" s="93">
        <v>0.63600000000000001</v>
      </c>
      <c r="R77" s="113">
        <f>(P73+P74+P76+P77+P75)/5</f>
        <v>0.92559999999999998</v>
      </c>
      <c r="S77" s="104"/>
      <c r="T77" s="93">
        <v>0.41699999999999998</v>
      </c>
    </row>
    <row r="78" spans="1:23" ht="92.25" customHeight="1" thickBot="1">
      <c r="A78" s="395"/>
      <c r="B78" s="398"/>
      <c r="C78" s="204">
        <v>74</v>
      </c>
      <c r="D78" s="205" t="s">
        <v>313</v>
      </c>
      <c r="E78" s="205" t="s">
        <v>314</v>
      </c>
      <c r="F78" s="206" t="s">
        <v>35</v>
      </c>
      <c r="G78" s="204" t="s">
        <v>245</v>
      </c>
      <c r="H78" s="207" t="s">
        <v>32</v>
      </c>
      <c r="I78" s="205"/>
      <c r="J78" s="205" t="s">
        <v>315</v>
      </c>
      <c r="K78" s="208"/>
      <c r="L78" s="209"/>
      <c r="M78" s="208"/>
      <c r="N78" s="210" t="s">
        <v>29</v>
      </c>
      <c r="O78" s="92" t="s">
        <v>316</v>
      </c>
      <c r="S78" s="115"/>
    </row>
    <row r="79" spans="1:23" ht="82.8">
      <c r="A79" s="409" t="s">
        <v>317</v>
      </c>
      <c r="B79" s="403" t="s">
        <v>318</v>
      </c>
      <c r="C79" s="179">
        <v>75</v>
      </c>
      <c r="D79" s="198" t="s">
        <v>319</v>
      </c>
      <c r="E79" s="198" t="s">
        <v>320</v>
      </c>
      <c r="F79" s="199" t="s">
        <v>99</v>
      </c>
      <c r="G79" s="179" t="s">
        <v>100</v>
      </c>
      <c r="H79" s="200" t="s">
        <v>31</v>
      </c>
      <c r="I79" s="198" t="s">
        <v>380</v>
      </c>
      <c r="J79" s="198" t="s">
        <v>321</v>
      </c>
      <c r="K79" s="201">
        <v>1</v>
      </c>
      <c r="L79" s="202">
        <v>1</v>
      </c>
      <c r="M79" s="201">
        <v>1</v>
      </c>
      <c r="N79" s="203" t="s">
        <v>29</v>
      </c>
      <c r="S79" s="104"/>
    </row>
    <row r="80" spans="1:23" ht="33" customHeight="1">
      <c r="A80" s="409"/>
      <c r="B80" s="397"/>
      <c r="C80" s="184">
        <v>76</v>
      </c>
      <c r="D80" s="185" t="s">
        <v>322</v>
      </c>
      <c r="E80" s="185" t="s">
        <v>323</v>
      </c>
      <c r="F80" s="186" t="s">
        <v>99</v>
      </c>
      <c r="G80" s="184" t="s">
        <v>100</v>
      </c>
      <c r="H80" s="187" t="s">
        <v>31</v>
      </c>
      <c r="I80" s="185" t="s">
        <v>324</v>
      </c>
      <c r="J80" s="185" t="s">
        <v>321</v>
      </c>
      <c r="K80" s="188">
        <v>1</v>
      </c>
      <c r="L80" s="189">
        <v>1</v>
      </c>
      <c r="M80" s="188">
        <v>1</v>
      </c>
      <c r="N80" s="190" t="s">
        <v>29</v>
      </c>
      <c r="S80" s="104"/>
    </row>
    <row r="81" spans="1:19" ht="69.599999999999994" thickBot="1">
      <c r="A81" s="409"/>
      <c r="B81" s="402"/>
      <c r="C81" s="191">
        <v>77</v>
      </c>
      <c r="D81" s="192" t="s">
        <v>325</v>
      </c>
      <c r="E81" s="192" t="s">
        <v>326</v>
      </c>
      <c r="F81" s="193" t="s">
        <v>99</v>
      </c>
      <c r="G81" s="191" t="s">
        <v>100</v>
      </c>
      <c r="H81" s="194" t="s">
        <v>31</v>
      </c>
      <c r="I81" s="192" t="s">
        <v>381</v>
      </c>
      <c r="J81" s="192" t="s">
        <v>321</v>
      </c>
      <c r="K81" s="195">
        <v>1</v>
      </c>
      <c r="L81" s="196">
        <v>0.98</v>
      </c>
      <c r="M81" s="195">
        <v>1.02</v>
      </c>
      <c r="N81" s="197" t="s">
        <v>29</v>
      </c>
      <c r="S81" s="104"/>
    </row>
    <row r="82" spans="1:19" ht="55.8" thickTop="1">
      <c r="A82" s="409"/>
      <c r="B82" s="410" t="s">
        <v>327</v>
      </c>
      <c r="C82" s="179">
        <v>78</v>
      </c>
      <c r="D82" s="198" t="s">
        <v>40</v>
      </c>
      <c r="E82" s="218" t="s">
        <v>328</v>
      </c>
      <c r="F82" s="219" t="s">
        <v>99</v>
      </c>
      <c r="G82" s="179" t="s">
        <v>100</v>
      </c>
      <c r="H82" s="200" t="s">
        <v>31</v>
      </c>
      <c r="I82" s="198" t="s">
        <v>329</v>
      </c>
      <c r="J82" s="218" t="s">
        <v>330</v>
      </c>
      <c r="K82" s="215">
        <v>1</v>
      </c>
      <c r="L82" s="220">
        <v>1</v>
      </c>
      <c r="M82" s="215">
        <v>1</v>
      </c>
      <c r="N82" s="203" t="s">
        <v>29</v>
      </c>
      <c r="S82" s="104"/>
    </row>
    <row r="83" spans="1:19" ht="55.2">
      <c r="A83" s="409"/>
      <c r="B83" s="410"/>
      <c r="C83" s="179">
        <v>79</v>
      </c>
      <c r="D83" s="221" t="s">
        <v>331</v>
      </c>
      <c r="E83" s="222" t="s">
        <v>332</v>
      </c>
      <c r="F83" s="186" t="s">
        <v>99</v>
      </c>
      <c r="G83" s="184" t="s">
        <v>100</v>
      </c>
      <c r="H83" s="200" t="s">
        <v>31</v>
      </c>
      <c r="I83" s="185" t="s">
        <v>333</v>
      </c>
      <c r="J83" s="218" t="s">
        <v>330</v>
      </c>
      <c r="K83" s="188">
        <v>1</v>
      </c>
      <c r="L83" s="223">
        <v>1</v>
      </c>
      <c r="M83" s="188">
        <v>1</v>
      </c>
      <c r="N83" s="203" t="s">
        <v>29</v>
      </c>
      <c r="S83" s="104"/>
    </row>
    <row r="84" spans="1:19" ht="124.8" thickBot="1">
      <c r="A84" s="409"/>
      <c r="B84" s="410"/>
      <c r="C84" s="224">
        <v>80</v>
      </c>
      <c r="D84" s="225" t="s">
        <v>334</v>
      </c>
      <c r="E84" s="226" t="s">
        <v>335</v>
      </c>
      <c r="F84" s="219" t="s">
        <v>99</v>
      </c>
      <c r="G84" s="204" t="s">
        <v>100</v>
      </c>
      <c r="H84" s="227" t="s">
        <v>33</v>
      </c>
      <c r="I84" s="225" t="s">
        <v>336</v>
      </c>
      <c r="J84" s="222" t="s">
        <v>337</v>
      </c>
      <c r="K84" s="208">
        <v>1</v>
      </c>
      <c r="L84" s="228">
        <v>1</v>
      </c>
      <c r="M84" s="208">
        <v>1</v>
      </c>
      <c r="N84" s="229" t="s">
        <v>29</v>
      </c>
      <c r="S84" s="104"/>
    </row>
    <row r="85" spans="1:19" ht="55.2">
      <c r="A85" s="411" t="s">
        <v>338</v>
      </c>
      <c r="B85" s="413" t="s">
        <v>96</v>
      </c>
      <c r="C85" s="230">
        <v>81</v>
      </c>
      <c r="D85" s="231" t="s">
        <v>339</v>
      </c>
      <c r="E85" s="231" t="s">
        <v>340</v>
      </c>
      <c r="F85" s="232" t="s">
        <v>99</v>
      </c>
      <c r="G85" s="233" t="s">
        <v>245</v>
      </c>
      <c r="H85" s="234" t="s">
        <v>34</v>
      </c>
      <c r="I85" s="231" t="s">
        <v>341</v>
      </c>
      <c r="J85" s="231" t="s">
        <v>342</v>
      </c>
      <c r="K85" s="235">
        <v>0</v>
      </c>
      <c r="L85" s="236">
        <v>1</v>
      </c>
      <c r="M85" s="235">
        <v>0</v>
      </c>
      <c r="N85" s="237" t="s">
        <v>29</v>
      </c>
      <c r="S85" s="104"/>
    </row>
    <row r="86" spans="1:19" ht="83.4" thickBot="1">
      <c r="A86" s="412"/>
      <c r="B86" s="414"/>
      <c r="C86" s="238">
        <v>82</v>
      </c>
      <c r="D86" s="239" t="s">
        <v>343</v>
      </c>
      <c r="E86" s="239" t="s">
        <v>344</v>
      </c>
      <c r="F86" s="240" t="s">
        <v>99</v>
      </c>
      <c r="G86" s="241" t="s">
        <v>100</v>
      </c>
      <c r="H86" s="242" t="s">
        <v>33</v>
      </c>
      <c r="I86" s="239" t="s">
        <v>382</v>
      </c>
      <c r="J86" s="239" t="s">
        <v>345</v>
      </c>
      <c r="K86" s="243">
        <v>1</v>
      </c>
      <c r="L86" s="244">
        <v>1</v>
      </c>
      <c r="M86" s="243">
        <v>1.167</v>
      </c>
      <c r="N86" s="245" t="s">
        <v>29</v>
      </c>
      <c r="S86" s="104"/>
    </row>
    <row r="87" spans="1:19" ht="41.4">
      <c r="A87" s="405" t="s">
        <v>346</v>
      </c>
      <c r="B87" s="407" t="s">
        <v>96</v>
      </c>
      <c r="C87" s="230">
        <v>83</v>
      </c>
      <c r="D87" s="231" t="s">
        <v>347</v>
      </c>
      <c r="E87" s="231" t="s">
        <v>348</v>
      </c>
      <c r="F87" s="232" t="s">
        <v>99</v>
      </c>
      <c r="G87" s="233" t="s">
        <v>100</v>
      </c>
      <c r="H87" s="234" t="s">
        <v>34</v>
      </c>
      <c r="I87" s="231"/>
      <c r="J87" s="231"/>
      <c r="K87" s="235"/>
      <c r="L87" s="236"/>
      <c r="M87" s="235"/>
      <c r="N87" s="237" t="s">
        <v>29</v>
      </c>
      <c r="S87" s="246"/>
    </row>
    <row r="88" spans="1:19" ht="102" customHeight="1" thickBot="1">
      <c r="A88" s="406"/>
      <c r="B88" s="408"/>
      <c r="C88" s="247">
        <v>84</v>
      </c>
      <c r="D88" s="248" t="s">
        <v>349</v>
      </c>
      <c r="E88" s="249" t="s">
        <v>350</v>
      </c>
      <c r="F88" s="250" t="s">
        <v>99</v>
      </c>
      <c r="G88" s="251" t="s">
        <v>100</v>
      </c>
      <c r="H88" s="252" t="s">
        <v>34</v>
      </c>
      <c r="I88" s="249" t="s">
        <v>385</v>
      </c>
      <c r="J88" s="253" t="s">
        <v>181</v>
      </c>
      <c r="K88" s="254">
        <v>0.9</v>
      </c>
      <c r="L88" s="255">
        <v>1</v>
      </c>
      <c r="M88" s="254">
        <v>0.9</v>
      </c>
      <c r="N88" s="256" t="s">
        <v>29</v>
      </c>
      <c r="S88" s="104"/>
    </row>
    <row r="89" spans="1:19" ht="14.4" thickTop="1"/>
  </sheetData>
  <sheetProtection password="947C" sheet="1" objects="1" scenarios="1"/>
  <mergeCells count="51">
    <mergeCell ref="A87:A88"/>
    <mergeCell ref="B87:B88"/>
    <mergeCell ref="A73:A78"/>
    <mergeCell ref="B73:B78"/>
    <mergeCell ref="A79:A84"/>
    <mergeCell ref="B79:B81"/>
    <mergeCell ref="B82:B84"/>
    <mergeCell ref="A85:A86"/>
    <mergeCell ref="B85:B86"/>
    <mergeCell ref="A51:A53"/>
    <mergeCell ref="B51:B53"/>
    <mergeCell ref="A54:A72"/>
    <mergeCell ref="B54:B59"/>
    <mergeCell ref="B60:B68"/>
    <mergeCell ref="B69:B72"/>
    <mergeCell ref="A16:A18"/>
    <mergeCell ref="B16:B18"/>
    <mergeCell ref="A48:A50"/>
    <mergeCell ref="B48:B50"/>
    <mergeCell ref="A19:A32"/>
    <mergeCell ref="B19:B21"/>
    <mergeCell ref="B22:B26"/>
    <mergeCell ref="B27:B32"/>
    <mergeCell ref="A33:A37"/>
    <mergeCell ref="B33:B37"/>
    <mergeCell ref="A38:A42"/>
    <mergeCell ref="B38:B40"/>
    <mergeCell ref="B41:B42"/>
    <mergeCell ref="A43:A47"/>
    <mergeCell ref="B43:B47"/>
    <mergeCell ref="A10:A13"/>
    <mergeCell ref="B10:B13"/>
    <mergeCell ref="A14:A15"/>
    <mergeCell ref="B14:B15"/>
    <mergeCell ref="A5:A9"/>
    <mergeCell ref="B5:B9"/>
    <mergeCell ref="A1:N1"/>
    <mergeCell ref="A2:A4"/>
    <mergeCell ref="B2:B4"/>
    <mergeCell ref="C2:C4"/>
    <mergeCell ref="D2:D4"/>
    <mergeCell ref="E2:E4"/>
    <mergeCell ref="F2:F4"/>
    <mergeCell ref="G2:G4"/>
    <mergeCell ref="H2:H4"/>
    <mergeCell ref="I2:I4"/>
    <mergeCell ref="J2:J4"/>
    <mergeCell ref="K2:K4"/>
    <mergeCell ref="L2:L4"/>
    <mergeCell ref="M2:M4"/>
    <mergeCell ref="N2:N4"/>
  </mergeCells>
  <conditionalFormatting sqref="M5:M88 K5:K88">
    <cfRule type="cellIs" dxfId="198" priority="1" operator="between">
      <formula>1</formula>
      <formula>10</formula>
    </cfRule>
    <cfRule type="cellIs" dxfId="197" priority="2" operator="between">
      <formula>0.851</formula>
      <formula>0.999</formula>
    </cfRule>
    <cfRule type="cellIs" dxfId="196" priority="3" operator="between">
      <formula>0.751</formula>
      <formula>0.85</formula>
    </cfRule>
    <cfRule type="cellIs" dxfId="195" priority="4" operator="between">
      <formula>0</formula>
      <formula>0.75</formula>
    </cfRule>
  </conditionalFormatting>
  <dataValidations count="4">
    <dataValidation type="list" allowBlank="1" showInputMessage="1" showErrorMessage="1" sqref="F5:F88">
      <formula1>"SI,NO,INCOMPLETO"</formula1>
    </dataValidation>
    <dataValidation type="list" allowBlank="1" showInputMessage="1" showErrorMessage="1" sqref="H5:H88">
      <formula1>"Mensual,Bimestral,Trimestral,Semestral,Anual"</formula1>
    </dataValidation>
    <dataValidation type="list" allowBlank="1" showInputMessage="1" showErrorMessage="1" sqref="N5:N88">
      <formula1>$AE$2:$AE$8</formula1>
    </dataValidation>
    <dataValidation type="list" allowBlank="1" showInputMessage="1" showErrorMessage="1" sqref="G5:G88">
      <formula1>"Eficacia,Eficiencia,Efectividad"</formula1>
    </dataValidation>
  </dataValidations>
  <pageMargins left="0.7" right="0.7" top="0.75" bottom="0.75" header="0.3" footer="0.3"/>
  <pageSetup paperSize="9" scale="41" orientation="portrait" r:id="rId1"/>
  <rowBreaks count="1" manualBreakCount="1">
    <brk id="37"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85"/>
  <sheetViews>
    <sheetView topLeftCell="A21" zoomScale="55" zoomScaleNormal="55" workbookViewId="0">
      <selection activeCell="O96" sqref="O96"/>
    </sheetView>
  </sheetViews>
  <sheetFormatPr baseColWidth="10" defaultColWidth="11.44140625" defaultRowHeight="14.4"/>
  <cols>
    <col min="1" max="1" width="29.6640625" style="42" customWidth="1"/>
    <col min="2" max="8" width="21.109375" style="42" customWidth="1"/>
    <col min="9" max="14" width="11.44140625" style="42" hidden="1" customWidth="1"/>
    <col min="15" max="15" width="15.6640625" style="42" customWidth="1"/>
    <col min="16" max="16" width="15.6640625" style="43" customWidth="1"/>
    <col min="17" max="16384" width="11.44140625" style="43"/>
  </cols>
  <sheetData>
    <row r="1" spans="2:50" ht="48" customHeight="1" thickTop="1" thickBot="1">
      <c r="B1" s="508" t="s">
        <v>30</v>
      </c>
      <c r="C1" s="509"/>
      <c r="D1" s="509"/>
      <c r="E1" s="509"/>
      <c r="F1" s="509"/>
      <c r="G1" s="509"/>
      <c r="H1" s="510"/>
      <c r="I1" s="46"/>
      <c r="J1" s="46"/>
      <c r="K1" s="46"/>
      <c r="L1" s="46"/>
      <c r="M1" s="46"/>
      <c r="N1" s="47"/>
      <c r="O1" s="50"/>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row>
    <row r="2" spans="2:50" ht="42" customHeight="1" thickTop="1" thickBot="1">
      <c r="B2" s="511" t="s">
        <v>6</v>
      </c>
      <c r="C2" s="512"/>
      <c r="D2" s="512"/>
      <c r="E2" s="512"/>
      <c r="F2" s="512"/>
      <c r="G2" s="512"/>
      <c r="H2" s="513"/>
      <c r="I2" s="48"/>
      <c r="J2" s="48"/>
      <c r="K2" s="48"/>
      <c r="L2" s="48"/>
      <c r="M2" s="48"/>
      <c r="N2" s="49"/>
      <c r="O2" s="50"/>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row>
    <row r="3" spans="2:50" ht="15" thickTop="1">
      <c r="B3" s="34"/>
      <c r="C3" s="33"/>
      <c r="D3" s="33"/>
      <c r="E3" s="33"/>
      <c r="F3" s="33"/>
      <c r="G3" s="415" t="s">
        <v>11</v>
      </c>
      <c r="H3" s="416"/>
      <c r="I3" s="421" t="s">
        <v>9</v>
      </c>
      <c r="J3" s="421"/>
      <c r="K3" s="422"/>
      <c r="L3" s="425" t="s">
        <v>10</v>
      </c>
      <c r="M3" s="425"/>
      <c r="N3" s="426"/>
      <c r="O3" s="50"/>
      <c r="P3" s="52">
        <v>0.75</v>
      </c>
      <c r="Q3" s="51"/>
      <c r="R3" s="51"/>
      <c r="S3" s="51"/>
      <c r="T3" s="51" t="s">
        <v>2</v>
      </c>
      <c r="U3" s="51">
        <f>N11*PI()</f>
        <v>0</v>
      </c>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row>
    <row r="4" spans="2:50">
      <c r="B4" s="34"/>
      <c r="C4" s="33"/>
      <c r="D4" s="33"/>
      <c r="E4" s="33"/>
      <c r="F4" s="33"/>
      <c r="G4" s="417"/>
      <c r="H4" s="418"/>
      <c r="I4" s="423"/>
      <c r="J4" s="423"/>
      <c r="K4" s="424"/>
      <c r="L4" s="427"/>
      <c r="M4" s="427"/>
      <c r="N4" s="428"/>
      <c r="O4" s="50"/>
      <c r="P4" s="52">
        <v>0.15</v>
      </c>
      <c r="Q4" s="51"/>
      <c r="R4" s="51"/>
      <c r="S4" s="51"/>
      <c r="T4" s="51" t="s">
        <v>3</v>
      </c>
      <c r="U4" s="51" t="s">
        <v>4</v>
      </c>
      <c r="V4" s="51" t="s">
        <v>5</v>
      </c>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row>
    <row r="5" spans="2:50" ht="15" customHeight="1">
      <c r="B5" s="34"/>
      <c r="C5" s="33"/>
      <c r="D5" s="33"/>
      <c r="E5" s="33"/>
      <c r="F5" s="33"/>
      <c r="G5" s="419"/>
      <c r="H5" s="420"/>
      <c r="I5" s="429"/>
      <c r="J5" s="429"/>
      <c r="K5" s="430"/>
      <c r="L5" s="434"/>
      <c r="M5" s="429"/>
      <c r="N5" s="435"/>
      <c r="O5" s="50"/>
      <c r="P5" s="52">
        <v>0.1</v>
      </c>
      <c r="Q5" s="51"/>
      <c r="R5" s="51"/>
      <c r="S5" s="51"/>
      <c r="T5" s="51">
        <v>1</v>
      </c>
      <c r="U5" s="51">
        <v>0</v>
      </c>
      <c r="V5" s="51">
        <v>0</v>
      </c>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row>
    <row r="6" spans="2:50" ht="15" customHeight="1">
      <c r="B6" s="34"/>
      <c r="C6" s="33"/>
      <c r="D6" s="33"/>
      <c r="E6" s="33"/>
      <c r="F6" s="33"/>
      <c r="G6" s="438">
        <f>Tablas!$D$63</f>
        <v>0.9487458595116296</v>
      </c>
      <c r="H6" s="439"/>
      <c r="I6" s="431"/>
      <c r="J6" s="432"/>
      <c r="K6" s="433"/>
      <c r="L6" s="436"/>
      <c r="M6" s="432"/>
      <c r="N6" s="437"/>
      <c r="O6" s="50"/>
      <c r="P6" s="52">
        <v>1</v>
      </c>
      <c r="Q6" s="51"/>
      <c r="R6" s="51"/>
      <c r="S6" s="51"/>
      <c r="T6" s="51">
        <v>2</v>
      </c>
      <c r="U6" s="51">
        <f>-COS(U3)</f>
        <v>-1</v>
      </c>
      <c r="V6" s="51">
        <f>SIN(U3)</f>
        <v>0</v>
      </c>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row>
    <row r="7" spans="2:50" ht="15" customHeight="1">
      <c r="B7" s="34"/>
      <c r="C7" s="33"/>
      <c r="D7" s="33"/>
      <c r="E7" s="33"/>
      <c r="F7" s="33"/>
      <c r="G7" s="440"/>
      <c r="H7" s="441"/>
      <c r="I7" s="431"/>
      <c r="J7" s="432"/>
      <c r="K7" s="433"/>
      <c r="L7" s="436"/>
      <c r="M7" s="432"/>
      <c r="N7" s="437"/>
      <c r="O7" s="50"/>
      <c r="P7" s="51" t="s">
        <v>2</v>
      </c>
      <c r="Q7" s="51">
        <f>G6*PI()</f>
        <v>2.9805730223654696</v>
      </c>
      <c r="R7" s="51"/>
      <c r="S7" s="51"/>
      <c r="T7" s="51" t="s">
        <v>2</v>
      </c>
      <c r="U7" s="51">
        <f>K11*PI()</f>
        <v>3.1415926535897931</v>
      </c>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row>
    <row r="8" spans="2:50" ht="15" customHeight="1">
      <c r="B8" s="34"/>
      <c r="C8" s="33"/>
      <c r="D8" s="33"/>
      <c r="E8" s="33"/>
      <c r="F8" s="33"/>
      <c r="G8" s="440"/>
      <c r="H8" s="441"/>
      <c r="I8" s="431"/>
      <c r="J8" s="432"/>
      <c r="K8" s="433"/>
      <c r="L8" s="436"/>
      <c r="M8" s="432"/>
      <c r="N8" s="437"/>
      <c r="O8" s="50"/>
      <c r="P8" s="51" t="s">
        <v>3</v>
      </c>
      <c r="Q8" s="51" t="s">
        <v>4</v>
      </c>
      <c r="R8" s="51" t="s">
        <v>5</v>
      </c>
      <c r="S8" s="51"/>
      <c r="T8" s="51" t="s">
        <v>3</v>
      </c>
      <c r="U8" s="51" t="s">
        <v>4</v>
      </c>
      <c r="V8" s="51" t="s">
        <v>5</v>
      </c>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row>
    <row r="9" spans="2:50" ht="15" customHeight="1">
      <c r="B9" s="34"/>
      <c r="C9" s="33"/>
      <c r="D9" s="33"/>
      <c r="E9" s="33"/>
      <c r="F9" s="33"/>
      <c r="G9" s="440"/>
      <c r="H9" s="441"/>
      <c r="I9" s="431"/>
      <c r="J9" s="432"/>
      <c r="K9" s="433"/>
      <c r="L9" s="436"/>
      <c r="M9" s="432"/>
      <c r="N9" s="437"/>
      <c r="O9" s="50"/>
      <c r="P9" s="51">
        <v>1</v>
      </c>
      <c r="Q9" s="51">
        <v>0</v>
      </c>
      <c r="R9" s="51">
        <v>0</v>
      </c>
      <c r="S9" s="51"/>
      <c r="T9" s="51">
        <v>1</v>
      </c>
      <c r="U9" s="51">
        <v>0</v>
      </c>
      <c r="V9" s="51">
        <v>0</v>
      </c>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row>
    <row r="10" spans="2:50" ht="15.75" customHeight="1">
      <c r="B10" s="34"/>
      <c r="C10" s="33"/>
      <c r="D10" s="33"/>
      <c r="E10" s="33"/>
      <c r="F10" s="33"/>
      <c r="G10" s="440"/>
      <c r="H10" s="441"/>
      <c r="I10" s="431"/>
      <c r="J10" s="432"/>
      <c r="K10" s="433"/>
      <c r="L10" s="436"/>
      <c r="M10" s="432"/>
      <c r="N10" s="437"/>
      <c r="O10" s="50"/>
      <c r="P10" s="51">
        <v>2</v>
      </c>
      <c r="Q10" s="51">
        <f>-COS(Q7)</f>
        <v>0.9870643244013988</v>
      </c>
      <c r="R10" s="51">
        <f>SIN(Q7)</f>
        <v>0.16032473138605335</v>
      </c>
      <c r="S10" s="51"/>
      <c r="T10" s="51">
        <v>2</v>
      </c>
      <c r="U10" s="51">
        <f>-COS(U7)</f>
        <v>1</v>
      </c>
      <c r="V10" s="51">
        <f>SIN(U7)</f>
        <v>1.22514845490862E-16</v>
      </c>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row>
    <row r="11" spans="2:50" ht="15.75" customHeight="1">
      <c r="B11" s="34"/>
      <c r="C11" s="33"/>
      <c r="D11" s="33"/>
      <c r="E11" s="33"/>
      <c r="F11" s="33"/>
      <c r="G11" s="440"/>
      <c r="H11" s="441"/>
      <c r="I11" s="444" t="s">
        <v>7</v>
      </c>
      <c r="J11" s="445"/>
      <c r="K11" s="35">
        <v>1</v>
      </c>
      <c r="L11" s="446" t="s">
        <v>7</v>
      </c>
      <c r="M11" s="445"/>
      <c r="N11" s="36">
        <v>0</v>
      </c>
      <c r="O11" s="50"/>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row>
    <row r="12" spans="2:50" ht="15.75" customHeight="1">
      <c r="B12" s="34"/>
      <c r="C12" s="33"/>
      <c r="D12" s="33"/>
      <c r="E12" s="33"/>
      <c r="F12" s="33"/>
      <c r="G12" s="440"/>
      <c r="H12" s="441"/>
      <c r="I12" s="447"/>
      <c r="J12" s="448"/>
      <c r="K12" s="449"/>
      <c r="L12" s="453"/>
      <c r="M12" s="448"/>
      <c r="N12" s="454"/>
      <c r="O12" s="50"/>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row>
    <row r="13" spans="2:50" ht="15.75" customHeight="1" thickBot="1">
      <c r="B13" s="34"/>
      <c r="C13" s="33"/>
      <c r="D13" s="33"/>
      <c r="E13" s="33"/>
      <c r="F13" s="33"/>
      <c r="G13" s="442"/>
      <c r="H13" s="443"/>
      <c r="I13" s="450"/>
      <c r="J13" s="451"/>
      <c r="K13" s="452"/>
      <c r="L13" s="455"/>
      <c r="M13" s="451"/>
      <c r="N13" s="456"/>
      <c r="O13" s="50"/>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row>
    <row r="14" spans="2:50" ht="42" customHeight="1" thickTop="1" thickBot="1">
      <c r="B14" s="511" t="s">
        <v>8</v>
      </c>
      <c r="C14" s="512"/>
      <c r="D14" s="512"/>
      <c r="E14" s="512"/>
      <c r="F14" s="512"/>
      <c r="G14" s="512"/>
      <c r="H14" s="513"/>
      <c r="I14" s="48"/>
      <c r="J14" s="48"/>
      <c r="K14" s="48"/>
      <c r="L14" s="48"/>
      <c r="M14" s="48"/>
      <c r="N14" s="49"/>
      <c r="O14" s="50"/>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row>
    <row r="15" spans="2:50" ht="15" hidden="1" thickTop="1">
      <c r="B15" s="457"/>
      <c r="C15" s="458"/>
      <c r="D15" s="458"/>
      <c r="E15" s="458"/>
      <c r="F15" s="458"/>
      <c r="G15" s="458"/>
      <c r="H15" s="458"/>
      <c r="I15" s="460" t="s">
        <v>12</v>
      </c>
      <c r="J15" s="461"/>
      <c r="K15" s="462"/>
      <c r="L15" s="465" t="s">
        <v>13</v>
      </c>
      <c r="M15" s="461"/>
      <c r="N15" s="466"/>
      <c r="O15" s="50"/>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row>
    <row r="16" spans="2:50" hidden="1">
      <c r="B16" s="459"/>
      <c r="C16" s="432"/>
      <c r="D16" s="432"/>
      <c r="E16" s="432"/>
      <c r="F16" s="432"/>
      <c r="G16" s="432"/>
      <c r="H16" s="432"/>
      <c r="I16" s="463"/>
      <c r="J16" s="427"/>
      <c r="K16" s="464"/>
      <c r="L16" s="467"/>
      <c r="M16" s="427"/>
      <c r="N16" s="428"/>
      <c r="O16" s="50"/>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row>
    <row r="17" spans="2:50" hidden="1">
      <c r="B17" s="459"/>
      <c r="C17" s="432"/>
      <c r="D17" s="432"/>
      <c r="E17" s="432"/>
      <c r="F17" s="432"/>
      <c r="G17" s="432"/>
      <c r="H17" s="432"/>
      <c r="I17" s="468"/>
      <c r="J17" s="429"/>
      <c r="K17" s="430"/>
      <c r="L17" s="434"/>
      <c r="M17" s="429"/>
      <c r="N17" s="435"/>
      <c r="O17" s="50"/>
      <c r="P17" s="51"/>
      <c r="Q17" s="51"/>
      <c r="R17" s="51"/>
      <c r="S17" s="51"/>
      <c r="T17" s="51" t="s">
        <v>2</v>
      </c>
      <c r="U17" s="51">
        <f>N23*PI()</f>
        <v>2.9530970943744053</v>
      </c>
      <c r="V17" s="51"/>
      <c r="W17" s="51" t="s">
        <v>2</v>
      </c>
      <c r="X17" s="51">
        <f>K23*PI()</f>
        <v>1.288052987971815</v>
      </c>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row>
    <row r="18" spans="2:50" hidden="1">
      <c r="B18" s="459"/>
      <c r="C18" s="432"/>
      <c r="D18" s="432"/>
      <c r="E18" s="432"/>
      <c r="F18" s="432"/>
      <c r="G18" s="432"/>
      <c r="H18" s="432"/>
      <c r="I18" s="459"/>
      <c r="J18" s="432"/>
      <c r="K18" s="433"/>
      <c r="L18" s="436"/>
      <c r="M18" s="432"/>
      <c r="N18" s="437"/>
      <c r="O18" s="50"/>
      <c r="P18" s="51"/>
      <c r="Q18" s="51"/>
      <c r="R18" s="51"/>
      <c r="S18" s="51"/>
      <c r="T18" s="51" t="s">
        <v>3</v>
      </c>
      <c r="U18" s="51" t="s">
        <v>4</v>
      </c>
      <c r="V18" s="51" t="s">
        <v>5</v>
      </c>
      <c r="W18" s="51" t="s">
        <v>3</v>
      </c>
      <c r="X18" s="51" t="s">
        <v>4</v>
      </c>
      <c r="Y18" s="51" t="s">
        <v>5</v>
      </c>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row>
    <row r="19" spans="2:50" ht="15" hidden="1" thickBot="1">
      <c r="B19" s="459"/>
      <c r="C19" s="432"/>
      <c r="D19" s="432"/>
      <c r="E19" s="432"/>
      <c r="F19" s="432"/>
      <c r="G19" s="432"/>
      <c r="H19" s="432"/>
      <c r="I19" s="459"/>
      <c r="J19" s="432"/>
      <c r="K19" s="433"/>
      <c r="L19" s="436"/>
      <c r="M19" s="432"/>
      <c r="N19" s="437"/>
      <c r="O19" s="50"/>
      <c r="P19" s="51"/>
      <c r="Q19" s="51"/>
      <c r="R19" s="51"/>
      <c r="S19" s="51"/>
      <c r="T19" s="51">
        <v>1</v>
      </c>
      <c r="U19" s="51">
        <v>0</v>
      </c>
      <c r="V19" s="51">
        <v>0</v>
      </c>
      <c r="W19" s="51">
        <v>1</v>
      </c>
      <c r="X19" s="51">
        <v>0</v>
      </c>
      <c r="Y19" s="51">
        <v>0</v>
      </c>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row>
    <row r="20" spans="2:50" ht="15" thickTop="1">
      <c r="B20" s="34"/>
      <c r="C20" s="33"/>
      <c r="D20" s="33"/>
      <c r="E20" s="33"/>
      <c r="F20" s="33"/>
      <c r="G20" s="474" t="s">
        <v>11</v>
      </c>
      <c r="H20" s="475"/>
      <c r="I20" s="459"/>
      <c r="J20" s="432"/>
      <c r="K20" s="433"/>
      <c r="L20" s="436"/>
      <c r="M20" s="432"/>
      <c r="N20" s="437"/>
      <c r="O20" s="50"/>
      <c r="P20" s="51"/>
      <c r="Q20" s="51"/>
      <c r="R20" s="51"/>
      <c r="S20" s="51"/>
      <c r="T20" s="51">
        <v>2</v>
      </c>
      <c r="U20" s="51">
        <f>-COS(U17)</f>
        <v>0.98228725072868861</v>
      </c>
      <c r="V20" s="51">
        <f>SIN(U17)</f>
        <v>0.18738131458572502</v>
      </c>
      <c r="W20" s="51">
        <v>2</v>
      </c>
      <c r="X20" s="51">
        <f>-COS(X17)</f>
        <v>-0.2789911060392295</v>
      </c>
      <c r="Y20" s="51">
        <f>SIN(X17)</f>
        <v>0.96029368567694295</v>
      </c>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row>
    <row r="21" spans="2:50">
      <c r="B21" s="34"/>
      <c r="C21" s="33"/>
      <c r="D21" s="33"/>
      <c r="E21" s="33"/>
      <c r="F21" s="33"/>
      <c r="G21" s="476"/>
      <c r="H21" s="418"/>
      <c r="I21" s="459"/>
      <c r="J21" s="432"/>
      <c r="K21" s="433"/>
      <c r="L21" s="436"/>
      <c r="M21" s="432"/>
      <c r="N21" s="437"/>
      <c r="O21" s="50"/>
      <c r="P21" s="51" t="s">
        <v>2</v>
      </c>
      <c r="Q21" s="51">
        <f>G23*PI()</f>
        <v>2.9735605939090708</v>
      </c>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row>
    <row r="22" spans="2:50" ht="15" thickBot="1">
      <c r="B22" s="34"/>
      <c r="C22" s="33"/>
      <c r="D22" s="33"/>
      <c r="E22" s="33"/>
      <c r="F22" s="33"/>
      <c r="G22" s="477"/>
      <c r="H22" s="478"/>
      <c r="I22" s="469"/>
      <c r="J22" s="470"/>
      <c r="K22" s="471"/>
      <c r="L22" s="472"/>
      <c r="M22" s="470"/>
      <c r="N22" s="473"/>
      <c r="O22" s="50"/>
      <c r="P22" s="51" t="s">
        <v>3</v>
      </c>
      <c r="Q22" s="51" t="s">
        <v>4</v>
      </c>
      <c r="R22" s="51" t="s">
        <v>5</v>
      </c>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row>
    <row r="23" spans="2:50" ht="15.75" customHeight="1">
      <c r="B23" s="34"/>
      <c r="C23" s="33"/>
      <c r="D23" s="33"/>
      <c r="E23" s="33"/>
      <c r="F23" s="33"/>
      <c r="G23" s="479">
        <f>Tablas!$D$64</f>
        <v>0.94651373420780138</v>
      </c>
      <c r="H23" s="480"/>
      <c r="I23" s="484" t="s">
        <v>7</v>
      </c>
      <c r="J23" s="445"/>
      <c r="K23" s="35">
        <v>0.41</v>
      </c>
      <c r="L23" s="446" t="s">
        <v>7</v>
      </c>
      <c r="M23" s="445"/>
      <c r="N23" s="36">
        <v>0.94</v>
      </c>
      <c r="O23" s="50"/>
      <c r="P23" s="51">
        <v>1</v>
      </c>
      <c r="Q23" s="51">
        <v>0</v>
      </c>
      <c r="R23" s="51">
        <v>0</v>
      </c>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row>
    <row r="24" spans="2:50">
      <c r="B24" s="34"/>
      <c r="C24" s="33"/>
      <c r="D24" s="33"/>
      <c r="E24" s="33"/>
      <c r="F24" s="33"/>
      <c r="G24" s="481"/>
      <c r="H24" s="441"/>
      <c r="I24" s="459"/>
      <c r="J24" s="432"/>
      <c r="K24" s="433"/>
      <c r="L24" s="436"/>
      <c r="M24" s="432"/>
      <c r="N24" s="437"/>
      <c r="O24" s="50"/>
      <c r="P24" s="51">
        <v>2</v>
      </c>
      <c r="Q24" s="51">
        <f>-COS(Q21)</f>
        <v>0.98591579898034287</v>
      </c>
      <c r="R24" s="51">
        <f>SIN(Q21)</f>
        <v>0.16724245071438124</v>
      </c>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2:50" ht="15" thickBot="1">
      <c r="B25" s="34"/>
      <c r="C25" s="33"/>
      <c r="D25" s="33"/>
      <c r="E25" s="33"/>
      <c r="F25" s="33"/>
      <c r="G25" s="481"/>
      <c r="H25" s="441"/>
      <c r="I25" s="485"/>
      <c r="J25" s="486"/>
      <c r="K25" s="487"/>
      <c r="L25" s="488"/>
      <c r="M25" s="486"/>
      <c r="N25" s="489"/>
      <c r="O25" s="50"/>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row>
    <row r="26" spans="2:50" ht="15" thickTop="1">
      <c r="B26" s="34"/>
      <c r="C26" s="33"/>
      <c r="D26" s="33"/>
      <c r="E26" s="33"/>
      <c r="F26" s="33"/>
      <c r="G26" s="481"/>
      <c r="H26" s="441"/>
      <c r="I26" s="460" t="s">
        <v>14</v>
      </c>
      <c r="J26" s="461"/>
      <c r="K26" s="462"/>
      <c r="L26" s="490" t="s">
        <v>15</v>
      </c>
      <c r="M26" s="491"/>
      <c r="N26" s="492"/>
      <c r="O26" s="50"/>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row>
    <row r="27" spans="2:50">
      <c r="B27" s="34"/>
      <c r="C27" s="33"/>
      <c r="D27" s="33"/>
      <c r="E27" s="33"/>
      <c r="F27" s="33"/>
      <c r="G27" s="481"/>
      <c r="H27" s="441"/>
      <c r="I27" s="463"/>
      <c r="J27" s="427"/>
      <c r="K27" s="464"/>
      <c r="L27" s="467"/>
      <c r="M27" s="427"/>
      <c r="N27" s="428"/>
      <c r="O27" s="50"/>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row>
    <row r="28" spans="2:50">
      <c r="B28" s="34"/>
      <c r="C28" s="33"/>
      <c r="D28" s="33"/>
      <c r="E28" s="33"/>
      <c r="F28" s="33"/>
      <c r="G28" s="481"/>
      <c r="H28" s="441"/>
      <c r="I28" s="493"/>
      <c r="J28" s="429"/>
      <c r="K28" s="430"/>
      <c r="L28" s="434"/>
      <c r="M28" s="429"/>
      <c r="N28" s="435"/>
      <c r="O28" s="50"/>
      <c r="P28" s="51"/>
      <c r="Q28" s="51"/>
      <c r="R28" s="51"/>
      <c r="S28" s="51"/>
      <c r="T28" s="51" t="s">
        <v>2</v>
      </c>
      <c r="U28" s="51">
        <f>N34*PI()</f>
        <v>1.4137166941154069</v>
      </c>
      <c r="V28" s="51"/>
      <c r="W28" s="51" t="s">
        <v>2</v>
      </c>
      <c r="X28" s="51">
        <f>K34*PI()</f>
        <v>0.31415926535897931</v>
      </c>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row>
    <row r="29" spans="2:50">
      <c r="B29" s="34"/>
      <c r="C29" s="33"/>
      <c r="D29" s="33"/>
      <c r="E29" s="33"/>
      <c r="F29" s="33"/>
      <c r="G29" s="481"/>
      <c r="H29" s="441"/>
      <c r="I29" s="431"/>
      <c r="J29" s="432"/>
      <c r="K29" s="433"/>
      <c r="L29" s="436"/>
      <c r="M29" s="432"/>
      <c r="N29" s="437"/>
      <c r="O29" s="50"/>
      <c r="P29" s="51"/>
      <c r="Q29" s="51"/>
      <c r="R29" s="51"/>
      <c r="S29" s="51"/>
      <c r="T29" s="51" t="s">
        <v>3</v>
      </c>
      <c r="U29" s="51" t="s">
        <v>4</v>
      </c>
      <c r="V29" s="51" t="s">
        <v>5</v>
      </c>
      <c r="W29" s="51" t="s">
        <v>3</v>
      </c>
      <c r="X29" s="51" t="s">
        <v>4</v>
      </c>
      <c r="Y29" s="51" t="s">
        <v>5</v>
      </c>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row>
    <row r="30" spans="2:50" ht="15" thickBot="1">
      <c r="B30" s="34"/>
      <c r="C30" s="33"/>
      <c r="D30" s="33"/>
      <c r="E30" s="33"/>
      <c r="F30" s="33"/>
      <c r="G30" s="482"/>
      <c r="H30" s="483"/>
      <c r="I30" s="431"/>
      <c r="J30" s="432"/>
      <c r="K30" s="433"/>
      <c r="L30" s="436"/>
      <c r="M30" s="432"/>
      <c r="N30" s="437"/>
      <c r="O30" s="50"/>
      <c r="P30" s="51"/>
      <c r="Q30" s="51"/>
      <c r="R30" s="51"/>
      <c r="S30" s="51"/>
      <c r="T30" s="51">
        <v>1</v>
      </c>
      <c r="U30" s="51">
        <v>0</v>
      </c>
      <c r="V30" s="51">
        <v>0</v>
      </c>
      <c r="W30" s="51">
        <v>1</v>
      </c>
      <c r="X30" s="51">
        <v>0</v>
      </c>
      <c r="Y30" s="51">
        <v>0</v>
      </c>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row>
    <row r="31" spans="2:50" hidden="1">
      <c r="B31" s="459"/>
      <c r="C31" s="432"/>
      <c r="D31" s="432"/>
      <c r="E31" s="432"/>
      <c r="F31" s="432"/>
      <c r="G31" s="432"/>
      <c r="H31" s="432"/>
      <c r="I31" s="431"/>
      <c r="J31" s="432"/>
      <c r="K31" s="433"/>
      <c r="L31" s="436"/>
      <c r="M31" s="432"/>
      <c r="N31" s="437"/>
      <c r="O31" s="50"/>
      <c r="P31" s="51"/>
      <c r="Q31" s="51"/>
      <c r="R31" s="51"/>
      <c r="S31" s="51"/>
      <c r="T31" s="51">
        <v>2</v>
      </c>
      <c r="U31" s="51">
        <f>-COS(U28)</f>
        <v>-0.15643446504023092</v>
      </c>
      <c r="V31" s="51">
        <f>SIN(U28)</f>
        <v>0.98768834059513777</v>
      </c>
      <c r="W31" s="51">
        <v>2</v>
      </c>
      <c r="X31" s="51">
        <f>-COS(X28)</f>
        <v>-0.95105651629515353</v>
      </c>
      <c r="Y31" s="51">
        <f>SIN(X28)</f>
        <v>0.3090169943749474</v>
      </c>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row>
    <row r="32" spans="2:50" hidden="1">
      <c r="B32" s="459"/>
      <c r="C32" s="432"/>
      <c r="D32" s="432"/>
      <c r="E32" s="432"/>
      <c r="F32" s="432"/>
      <c r="G32" s="432"/>
      <c r="H32" s="432"/>
      <c r="I32" s="431"/>
      <c r="J32" s="432"/>
      <c r="K32" s="433"/>
      <c r="L32" s="436"/>
      <c r="M32" s="432"/>
      <c r="N32" s="437"/>
      <c r="O32" s="50"/>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row>
    <row r="33" spans="2:50" hidden="1">
      <c r="B33" s="459"/>
      <c r="C33" s="432"/>
      <c r="D33" s="432"/>
      <c r="E33" s="432"/>
      <c r="F33" s="432"/>
      <c r="G33" s="432"/>
      <c r="H33" s="432"/>
      <c r="I33" s="494"/>
      <c r="J33" s="470"/>
      <c r="K33" s="471"/>
      <c r="L33" s="472"/>
      <c r="M33" s="470"/>
      <c r="N33" s="473"/>
      <c r="O33" s="50"/>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row>
    <row r="34" spans="2:50" ht="15.75" hidden="1" customHeight="1">
      <c r="B34" s="459"/>
      <c r="C34" s="432"/>
      <c r="D34" s="432"/>
      <c r="E34" s="432"/>
      <c r="F34" s="432"/>
      <c r="G34" s="432"/>
      <c r="H34" s="432"/>
      <c r="I34" s="484" t="s">
        <v>7</v>
      </c>
      <c r="J34" s="445"/>
      <c r="K34" s="35">
        <v>0.1</v>
      </c>
      <c r="L34" s="446" t="s">
        <v>7</v>
      </c>
      <c r="M34" s="445"/>
      <c r="N34" s="36">
        <v>0.45</v>
      </c>
      <c r="O34" s="50"/>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row>
    <row r="35" spans="2:50" hidden="1">
      <c r="B35" s="459"/>
      <c r="C35" s="432"/>
      <c r="D35" s="432"/>
      <c r="E35" s="432"/>
      <c r="F35" s="432"/>
      <c r="G35" s="432"/>
      <c r="H35" s="432"/>
      <c r="I35" s="493"/>
      <c r="J35" s="429"/>
      <c r="K35" s="430"/>
      <c r="L35" s="429"/>
      <c r="M35" s="429"/>
      <c r="N35" s="435"/>
      <c r="O35" s="50"/>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row>
    <row r="36" spans="2:50" ht="15" hidden="1" thickBot="1">
      <c r="B36" s="495"/>
      <c r="C36" s="496"/>
      <c r="D36" s="496"/>
      <c r="E36" s="496"/>
      <c r="F36" s="496"/>
      <c r="G36" s="496"/>
      <c r="H36" s="496"/>
      <c r="I36" s="497"/>
      <c r="J36" s="496"/>
      <c r="K36" s="498"/>
      <c r="L36" s="496"/>
      <c r="M36" s="496"/>
      <c r="N36" s="499"/>
      <c r="O36" s="50"/>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row>
    <row r="37" spans="2:50" ht="42" customHeight="1" thickTop="1" thickBot="1">
      <c r="B37" s="511" t="s">
        <v>16</v>
      </c>
      <c r="C37" s="512"/>
      <c r="D37" s="512"/>
      <c r="E37" s="512"/>
      <c r="F37" s="512"/>
      <c r="G37" s="512"/>
      <c r="H37" s="513"/>
      <c r="I37" s="48"/>
      <c r="J37" s="48"/>
      <c r="K37" s="48"/>
      <c r="L37" s="48"/>
      <c r="M37" s="48"/>
      <c r="N37" s="49"/>
      <c r="O37" s="50"/>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row>
    <row r="38" spans="2:50" ht="15.75" hidden="1" customHeight="1" thickTop="1">
      <c r="B38" s="457"/>
      <c r="C38" s="458"/>
      <c r="D38" s="458"/>
      <c r="E38" s="458"/>
      <c r="F38" s="458"/>
      <c r="G38" s="458"/>
      <c r="H38" s="458"/>
      <c r="I38" s="460" t="s">
        <v>17</v>
      </c>
      <c r="J38" s="461"/>
      <c r="K38" s="462"/>
      <c r="L38" s="465" t="s">
        <v>18</v>
      </c>
      <c r="M38" s="461"/>
      <c r="N38" s="466"/>
      <c r="O38" s="50"/>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row>
    <row r="39" spans="2:50" hidden="1">
      <c r="B39" s="459"/>
      <c r="C39" s="432"/>
      <c r="D39" s="432"/>
      <c r="E39" s="432"/>
      <c r="F39" s="432"/>
      <c r="G39" s="432"/>
      <c r="H39" s="432"/>
      <c r="I39" s="463"/>
      <c r="J39" s="427"/>
      <c r="K39" s="464"/>
      <c r="L39" s="467"/>
      <c r="M39" s="427"/>
      <c r="N39" s="428"/>
      <c r="O39" s="50"/>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row>
    <row r="40" spans="2:50" ht="15" hidden="1" customHeight="1">
      <c r="B40" s="459"/>
      <c r="C40" s="432"/>
      <c r="D40" s="432"/>
      <c r="E40" s="432"/>
      <c r="F40" s="432"/>
      <c r="G40" s="432"/>
      <c r="H40" s="432"/>
      <c r="I40" s="468"/>
      <c r="J40" s="429"/>
      <c r="K40" s="430"/>
      <c r="L40" s="434"/>
      <c r="M40" s="429"/>
      <c r="N40" s="435"/>
      <c r="O40" s="50"/>
      <c r="P40" s="51"/>
      <c r="Q40" s="51"/>
      <c r="R40" s="51"/>
      <c r="S40" s="51"/>
      <c r="T40" s="51" t="s">
        <v>2</v>
      </c>
      <c r="U40" s="51">
        <f>K46*PI()</f>
        <v>3.1415926535897931</v>
      </c>
      <c r="V40" s="51"/>
      <c r="W40" s="51" t="s">
        <v>2</v>
      </c>
      <c r="X40" s="51">
        <f>N46*PI()</f>
        <v>3.1415926535897931</v>
      </c>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row>
    <row r="41" spans="2:50" ht="15" hidden="1" customHeight="1">
      <c r="B41" s="459"/>
      <c r="C41" s="432"/>
      <c r="D41" s="432"/>
      <c r="E41" s="432"/>
      <c r="F41" s="432"/>
      <c r="G41" s="432"/>
      <c r="H41" s="432"/>
      <c r="I41" s="459"/>
      <c r="J41" s="432"/>
      <c r="K41" s="433"/>
      <c r="L41" s="436"/>
      <c r="M41" s="432"/>
      <c r="N41" s="437"/>
      <c r="O41" s="50"/>
      <c r="P41" s="51"/>
      <c r="Q41" s="51"/>
      <c r="R41" s="51"/>
      <c r="S41" s="51"/>
      <c r="T41" s="51" t="s">
        <v>3</v>
      </c>
      <c r="U41" s="51" t="s">
        <v>4</v>
      </c>
      <c r="V41" s="51" t="s">
        <v>5</v>
      </c>
      <c r="W41" s="51" t="s">
        <v>3</v>
      </c>
      <c r="X41" s="51" t="s">
        <v>4</v>
      </c>
      <c r="Y41" s="51" t="s">
        <v>5</v>
      </c>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row>
    <row r="42" spans="2:50" ht="15" hidden="1" customHeight="1" thickBot="1">
      <c r="B42" s="459"/>
      <c r="C42" s="432"/>
      <c r="D42" s="432"/>
      <c r="E42" s="432"/>
      <c r="F42" s="432"/>
      <c r="G42" s="432"/>
      <c r="H42" s="432"/>
      <c r="I42" s="459"/>
      <c r="J42" s="432"/>
      <c r="K42" s="433"/>
      <c r="L42" s="436"/>
      <c r="M42" s="432"/>
      <c r="N42" s="437"/>
      <c r="O42" s="50"/>
      <c r="P42" s="51" t="s">
        <v>2</v>
      </c>
      <c r="Q42" s="51">
        <f>G46*PI()</f>
        <v>3.0386584481786811</v>
      </c>
      <c r="R42" s="51"/>
      <c r="S42" s="51"/>
      <c r="T42" s="51">
        <v>1</v>
      </c>
      <c r="U42" s="51">
        <v>0</v>
      </c>
      <c r="V42" s="51">
        <v>0</v>
      </c>
      <c r="W42" s="51">
        <v>1</v>
      </c>
      <c r="X42" s="51">
        <v>0</v>
      </c>
      <c r="Y42" s="51">
        <v>0</v>
      </c>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row>
    <row r="43" spans="2:50" ht="15" customHeight="1" thickTop="1">
      <c r="B43" s="34"/>
      <c r="C43" s="33"/>
      <c r="D43" s="33"/>
      <c r="E43" s="33"/>
      <c r="F43" s="33"/>
      <c r="G43" s="474" t="s">
        <v>11</v>
      </c>
      <c r="H43" s="475"/>
      <c r="I43" s="459"/>
      <c r="J43" s="432"/>
      <c r="K43" s="433"/>
      <c r="L43" s="436"/>
      <c r="M43" s="432"/>
      <c r="N43" s="437"/>
      <c r="O43" s="50"/>
      <c r="P43" s="51" t="s">
        <v>3</v>
      </c>
      <c r="Q43" s="51" t="s">
        <v>4</v>
      </c>
      <c r="R43" s="51" t="s">
        <v>5</v>
      </c>
      <c r="S43" s="51"/>
      <c r="T43" s="51">
        <v>2</v>
      </c>
      <c r="U43" s="51">
        <f>-COS(U40)</f>
        <v>1</v>
      </c>
      <c r="V43" s="51">
        <f>SIN(U40)</f>
        <v>1.22514845490862E-16</v>
      </c>
      <c r="W43" s="51">
        <v>2</v>
      </c>
      <c r="X43" s="51">
        <f>-COS(X40)</f>
        <v>1</v>
      </c>
      <c r="Y43" s="51">
        <f>SIN(X40)</f>
        <v>1.22514845490862E-16</v>
      </c>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row>
    <row r="44" spans="2:50" ht="15" customHeight="1">
      <c r="B44" s="34"/>
      <c r="C44" s="33"/>
      <c r="D44" s="33"/>
      <c r="E44" s="33"/>
      <c r="F44" s="33"/>
      <c r="G44" s="476"/>
      <c r="H44" s="418"/>
      <c r="I44" s="459"/>
      <c r="J44" s="432"/>
      <c r="K44" s="433"/>
      <c r="L44" s="436"/>
      <c r="M44" s="432"/>
      <c r="N44" s="437"/>
      <c r="O44" s="50"/>
      <c r="P44" s="51">
        <v>1</v>
      </c>
      <c r="Q44" s="51">
        <v>0</v>
      </c>
      <c r="R44" s="51">
        <v>0</v>
      </c>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2:50" ht="15" customHeight="1" thickBot="1">
      <c r="B45" s="34"/>
      <c r="C45" s="33"/>
      <c r="D45" s="33"/>
      <c r="E45" s="33"/>
      <c r="F45" s="33"/>
      <c r="G45" s="477"/>
      <c r="H45" s="478"/>
      <c r="I45" s="469"/>
      <c r="J45" s="470"/>
      <c r="K45" s="471"/>
      <c r="L45" s="472"/>
      <c r="M45" s="470"/>
      <c r="N45" s="473"/>
      <c r="O45" s="50"/>
      <c r="P45" s="51">
        <v>2</v>
      </c>
      <c r="Q45" s="51">
        <f>-COS(Q42)</f>
        <v>0.99470695067537496</v>
      </c>
      <c r="R45" s="51">
        <f>SIN(Q42)</f>
        <v>0.10275252930267527</v>
      </c>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row>
    <row r="46" spans="2:50" ht="15.75" customHeight="1">
      <c r="B46" s="34"/>
      <c r="C46" s="33"/>
      <c r="D46" s="33"/>
      <c r="E46" s="33"/>
      <c r="F46" s="33"/>
      <c r="G46" s="479">
        <f>Tablas!$D$61</f>
        <v>0.96723502479117007</v>
      </c>
      <c r="H46" s="480"/>
      <c r="I46" s="484" t="s">
        <v>7</v>
      </c>
      <c r="J46" s="445"/>
      <c r="K46" s="35">
        <v>1</v>
      </c>
      <c r="L46" s="484" t="s">
        <v>7</v>
      </c>
      <c r="M46" s="445"/>
      <c r="N46" s="36">
        <v>1</v>
      </c>
      <c r="O46" s="50"/>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row>
    <row r="47" spans="2:50" ht="15.75" customHeight="1">
      <c r="B47" s="34"/>
      <c r="C47" s="33"/>
      <c r="D47" s="33"/>
      <c r="E47" s="33"/>
      <c r="F47" s="33"/>
      <c r="G47" s="481"/>
      <c r="H47" s="441"/>
      <c r="I47" s="468"/>
      <c r="J47" s="429"/>
      <c r="K47" s="430"/>
      <c r="L47" s="434"/>
      <c r="M47" s="429"/>
      <c r="N47" s="435"/>
      <c r="O47" s="50"/>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row>
    <row r="48" spans="2:50" ht="15.75" customHeight="1" thickBot="1">
      <c r="B48" s="34"/>
      <c r="C48" s="33"/>
      <c r="D48" s="33"/>
      <c r="E48" s="33"/>
      <c r="F48" s="33"/>
      <c r="G48" s="481"/>
      <c r="H48" s="441"/>
      <c r="I48" s="485"/>
      <c r="J48" s="486"/>
      <c r="K48" s="487"/>
      <c r="L48" s="488"/>
      <c r="M48" s="486"/>
      <c r="N48" s="489"/>
      <c r="O48" s="50"/>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row>
    <row r="49" spans="2:50" ht="15" customHeight="1" thickTop="1">
      <c r="B49" s="38"/>
      <c r="C49" s="37"/>
      <c r="D49" s="37"/>
      <c r="E49" s="37"/>
      <c r="F49" s="39"/>
      <c r="G49" s="481"/>
      <c r="H49" s="441"/>
      <c r="I49" s="425" t="s">
        <v>19</v>
      </c>
      <c r="J49" s="425"/>
      <c r="K49" s="500"/>
      <c r="L49" s="501" t="s">
        <v>20</v>
      </c>
      <c r="M49" s="425"/>
      <c r="N49" s="426"/>
      <c r="O49" s="50"/>
      <c r="P49" s="51"/>
      <c r="Q49" s="51"/>
      <c r="R49" s="51"/>
      <c r="S49" s="51"/>
      <c r="T49" s="51" t="s">
        <v>2</v>
      </c>
      <c r="U49" s="51">
        <f>K57*PI()</f>
        <v>3.1415926535897931</v>
      </c>
      <c r="V49" s="51"/>
      <c r="W49" s="51" t="s">
        <v>2</v>
      </c>
      <c r="X49" s="51">
        <f>N57*PI()</f>
        <v>2.2305307840487529</v>
      </c>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row>
    <row r="50" spans="2:50" ht="14.4" customHeight="1">
      <c r="B50" s="38"/>
      <c r="C50" s="37"/>
      <c r="D50" s="37"/>
      <c r="E50" s="37"/>
      <c r="F50" s="39"/>
      <c r="G50" s="481"/>
      <c r="H50" s="441"/>
      <c r="I50" s="427"/>
      <c r="J50" s="427"/>
      <c r="K50" s="464"/>
      <c r="L50" s="467"/>
      <c r="M50" s="427"/>
      <c r="N50" s="428"/>
      <c r="O50" s="50"/>
      <c r="P50" s="51"/>
      <c r="Q50" s="51"/>
      <c r="R50" s="51"/>
      <c r="S50" s="51"/>
      <c r="T50" s="51" t="s">
        <v>3</v>
      </c>
      <c r="U50" s="51" t="s">
        <v>4</v>
      </c>
      <c r="V50" s="51" t="s">
        <v>5</v>
      </c>
      <c r="W50" s="51" t="s">
        <v>3</v>
      </c>
      <c r="X50" s="51" t="s">
        <v>4</v>
      </c>
      <c r="Y50" s="51" t="s">
        <v>5</v>
      </c>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row>
    <row r="51" spans="2:50" ht="14.4" customHeight="1">
      <c r="B51" s="38"/>
      <c r="C51" s="37"/>
      <c r="D51" s="37"/>
      <c r="E51" s="37"/>
      <c r="F51" s="39"/>
      <c r="G51" s="481"/>
      <c r="H51" s="441"/>
      <c r="I51" s="429"/>
      <c r="J51" s="429"/>
      <c r="K51" s="430"/>
      <c r="L51" s="434"/>
      <c r="M51" s="429"/>
      <c r="N51" s="435"/>
      <c r="O51" s="50"/>
      <c r="P51" s="51"/>
      <c r="Q51" s="51"/>
      <c r="R51" s="51"/>
      <c r="S51" s="51"/>
      <c r="T51" s="51">
        <v>1</v>
      </c>
      <c r="U51" s="51">
        <v>0</v>
      </c>
      <c r="V51" s="51">
        <v>0</v>
      </c>
      <c r="W51" s="51">
        <v>1</v>
      </c>
      <c r="X51" s="51">
        <v>0</v>
      </c>
      <c r="Y51" s="51">
        <v>0</v>
      </c>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row>
    <row r="52" spans="2:50" ht="14.4" customHeight="1">
      <c r="B52" s="38"/>
      <c r="C52" s="37"/>
      <c r="D52" s="37"/>
      <c r="E52" s="37"/>
      <c r="F52" s="39"/>
      <c r="G52" s="481"/>
      <c r="H52" s="441"/>
      <c r="I52" s="432"/>
      <c r="J52" s="432"/>
      <c r="K52" s="433"/>
      <c r="L52" s="436"/>
      <c r="M52" s="432"/>
      <c r="N52" s="437"/>
      <c r="O52" s="50"/>
      <c r="P52" s="51"/>
      <c r="Q52" s="51"/>
      <c r="R52" s="51"/>
      <c r="S52" s="51"/>
      <c r="T52" s="51">
        <v>2</v>
      </c>
      <c r="U52" s="51">
        <f>-COS(U49)</f>
        <v>1</v>
      </c>
      <c r="V52" s="51">
        <f>SIN(U49)</f>
        <v>1.22514845490862E-16</v>
      </c>
      <c r="W52" s="51">
        <v>2</v>
      </c>
      <c r="X52" s="51">
        <f>-COS(X49)</f>
        <v>0.61290705365297626</v>
      </c>
      <c r="Y52" s="51">
        <f>SIN(X49)</f>
        <v>0.79015501237569052</v>
      </c>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row>
    <row r="53" spans="2:50" ht="15" customHeight="1" thickBot="1">
      <c r="B53" s="38"/>
      <c r="C53" s="37"/>
      <c r="D53" s="37"/>
      <c r="E53" s="37"/>
      <c r="F53" s="39"/>
      <c r="G53" s="482"/>
      <c r="H53" s="483"/>
      <c r="I53" s="432"/>
      <c r="J53" s="432"/>
      <c r="K53" s="433"/>
      <c r="L53" s="436"/>
      <c r="M53" s="432"/>
      <c r="N53" s="437"/>
      <c r="O53" s="50"/>
      <c r="P53" s="51"/>
      <c r="Q53" s="51"/>
      <c r="R53" s="51"/>
      <c r="S53" s="51"/>
      <c r="T53" s="51" t="s">
        <v>2</v>
      </c>
      <c r="U53" s="51">
        <f>K68*PI()</f>
        <v>2.7960174616949161</v>
      </c>
      <c r="V53" s="51"/>
      <c r="W53" s="51" t="s">
        <v>2</v>
      </c>
      <c r="X53" s="51">
        <f>N68*PI()</f>
        <v>3.1415926535897931</v>
      </c>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row>
    <row r="54" spans="2:50" hidden="1">
      <c r="B54" s="459"/>
      <c r="C54" s="432"/>
      <c r="D54" s="432"/>
      <c r="E54" s="432"/>
      <c r="F54" s="432"/>
      <c r="G54" s="432"/>
      <c r="H54" s="433"/>
      <c r="I54" s="432"/>
      <c r="J54" s="432"/>
      <c r="K54" s="433"/>
      <c r="L54" s="436"/>
      <c r="M54" s="432"/>
      <c r="N54" s="437"/>
      <c r="O54" s="50"/>
      <c r="P54" s="51"/>
      <c r="Q54" s="51"/>
      <c r="R54" s="51"/>
      <c r="S54" s="51"/>
      <c r="T54" s="51" t="s">
        <v>3</v>
      </c>
      <c r="U54" s="51" t="s">
        <v>4</v>
      </c>
      <c r="V54" s="51" t="s">
        <v>5</v>
      </c>
      <c r="W54" s="51" t="s">
        <v>3</v>
      </c>
      <c r="X54" s="51" t="s">
        <v>4</v>
      </c>
      <c r="Y54" s="51" t="s">
        <v>5</v>
      </c>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row>
    <row r="55" spans="2:50" hidden="1">
      <c r="B55" s="459"/>
      <c r="C55" s="432"/>
      <c r="D55" s="432"/>
      <c r="E55" s="432"/>
      <c r="F55" s="432"/>
      <c r="G55" s="432"/>
      <c r="H55" s="433"/>
      <c r="I55" s="432"/>
      <c r="J55" s="432"/>
      <c r="K55" s="433"/>
      <c r="L55" s="436"/>
      <c r="M55" s="432"/>
      <c r="N55" s="437"/>
      <c r="O55" s="50"/>
      <c r="P55" s="51"/>
      <c r="Q55" s="51"/>
      <c r="R55" s="51"/>
      <c r="S55" s="51"/>
      <c r="T55" s="51">
        <v>1</v>
      </c>
      <c r="U55" s="51">
        <v>0</v>
      </c>
      <c r="V55" s="51">
        <v>0</v>
      </c>
      <c r="W55" s="51">
        <v>1</v>
      </c>
      <c r="X55" s="51">
        <v>0</v>
      </c>
      <c r="Y55" s="51">
        <v>0</v>
      </c>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row>
    <row r="56" spans="2:50" hidden="1">
      <c r="B56" s="459"/>
      <c r="C56" s="432"/>
      <c r="D56" s="432"/>
      <c r="E56" s="432"/>
      <c r="F56" s="432"/>
      <c r="G56" s="432"/>
      <c r="H56" s="433"/>
      <c r="I56" s="470"/>
      <c r="J56" s="470"/>
      <c r="K56" s="471"/>
      <c r="L56" s="472"/>
      <c r="M56" s="470"/>
      <c r="N56" s="473"/>
      <c r="O56" s="50"/>
      <c r="P56" s="51"/>
      <c r="Q56" s="51"/>
      <c r="R56" s="51"/>
      <c r="S56" s="51"/>
      <c r="T56" s="51">
        <v>2</v>
      </c>
      <c r="U56" s="51">
        <f>-COS(U53)</f>
        <v>0.94088076895422545</v>
      </c>
      <c r="V56" s="51">
        <f>SIN(U53)</f>
        <v>0.33873792024529131</v>
      </c>
      <c r="W56" s="51">
        <v>2</v>
      </c>
      <c r="X56" s="51">
        <f>-COS(X53)</f>
        <v>1</v>
      </c>
      <c r="Y56" s="51">
        <f>SIN(X53)</f>
        <v>1.22514845490862E-16</v>
      </c>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row>
    <row r="57" spans="2:50" ht="15.75" hidden="1" customHeight="1">
      <c r="B57" s="459"/>
      <c r="C57" s="432"/>
      <c r="D57" s="432"/>
      <c r="E57" s="432"/>
      <c r="F57" s="432"/>
      <c r="G57" s="432"/>
      <c r="H57" s="433"/>
      <c r="I57" s="502" t="s">
        <v>7</v>
      </c>
      <c r="J57" s="445"/>
      <c r="K57" s="35">
        <v>1</v>
      </c>
      <c r="L57" s="484" t="s">
        <v>7</v>
      </c>
      <c r="M57" s="445"/>
      <c r="N57" s="36">
        <v>0.71</v>
      </c>
      <c r="O57" s="50"/>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row>
    <row r="58" spans="2:50" hidden="1">
      <c r="B58" s="459"/>
      <c r="C58" s="432"/>
      <c r="D58" s="432"/>
      <c r="E58" s="432"/>
      <c r="F58" s="432"/>
      <c r="G58" s="432"/>
      <c r="H58" s="433"/>
      <c r="I58" s="429"/>
      <c r="J58" s="429"/>
      <c r="K58" s="430"/>
      <c r="L58" s="429"/>
      <c r="M58" s="429"/>
      <c r="N58" s="435"/>
      <c r="O58" s="50"/>
      <c r="P58" s="51"/>
      <c r="Q58" s="51"/>
      <c r="R58" s="51"/>
      <c r="S58" s="51"/>
      <c r="T58" s="51" t="s">
        <v>2</v>
      </c>
      <c r="U58" s="51">
        <f>H68*PI()</f>
        <v>1.4765485471872026</v>
      </c>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row>
    <row r="59" spans="2:50" ht="15" hidden="1" thickBot="1">
      <c r="B59" s="459"/>
      <c r="C59" s="432"/>
      <c r="D59" s="432"/>
      <c r="E59" s="432"/>
      <c r="F59" s="432"/>
      <c r="G59" s="432"/>
      <c r="H59" s="433"/>
      <c r="I59" s="486"/>
      <c r="J59" s="486"/>
      <c r="K59" s="487"/>
      <c r="L59" s="486"/>
      <c r="M59" s="486"/>
      <c r="N59" s="489"/>
      <c r="O59" s="50"/>
      <c r="P59" s="51"/>
      <c r="Q59" s="51"/>
      <c r="R59" s="51"/>
      <c r="S59" s="51"/>
      <c r="T59" s="51" t="s">
        <v>3</v>
      </c>
      <c r="U59" s="51" t="s">
        <v>4</v>
      </c>
      <c r="V59" s="51" t="s">
        <v>5</v>
      </c>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2:50" ht="15" hidden="1" thickTop="1">
      <c r="B60" s="503"/>
      <c r="C60" s="504"/>
      <c r="D60" s="504"/>
      <c r="E60" s="505"/>
      <c r="F60" s="490" t="s">
        <v>21</v>
      </c>
      <c r="G60" s="491"/>
      <c r="H60" s="506"/>
      <c r="I60" s="490" t="s">
        <v>22</v>
      </c>
      <c r="J60" s="491"/>
      <c r="K60" s="506"/>
      <c r="L60" s="501" t="s">
        <v>23</v>
      </c>
      <c r="M60" s="425"/>
      <c r="N60" s="426"/>
      <c r="O60" s="50"/>
      <c r="P60" s="51"/>
      <c r="Q60" s="51"/>
      <c r="R60" s="51"/>
      <c r="S60" s="51"/>
      <c r="T60" s="51">
        <v>1</v>
      </c>
      <c r="U60" s="51">
        <v>0</v>
      </c>
      <c r="V60" s="51">
        <v>0</v>
      </c>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row>
    <row r="61" spans="2:50" hidden="1">
      <c r="B61" s="459"/>
      <c r="C61" s="432"/>
      <c r="D61" s="432"/>
      <c r="E61" s="433"/>
      <c r="F61" s="467"/>
      <c r="G61" s="427"/>
      <c r="H61" s="464"/>
      <c r="I61" s="467"/>
      <c r="J61" s="427"/>
      <c r="K61" s="464"/>
      <c r="L61" s="467"/>
      <c r="M61" s="427"/>
      <c r="N61" s="428"/>
      <c r="O61" s="50"/>
      <c r="P61" s="51"/>
      <c r="Q61" s="51"/>
      <c r="R61" s="51"/>
      <c r="S61" s="51"/>
      <c r="T61" s="51">
        <v>2</v>
      </c>
      <c r="U61" s="51">
        <f>-COS(U58)</f>
        <v>-9.4108313318514505E-2</v>
      </c>
      <c r="V61" s="51">
        <f>SIN(U58)</f>
        <v>0.99556196460308</v>
      </c>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row>
    <row r="62" spans="2:50" hidden="1">
      <c r="B62" s="459"/>
      <c r="C62" s="432"/>
      <c r="D62" s="432"/>
      <c r="E62" s="433"/>
      <c r="F62" s="434"/>
      <c r="G62" s="429"/>
      <c r="H62" s="430"/>
      <c r="I62" s="434"/>
      <c r="J62" s="429"/>
      <c r="K62" s="430"/>
      <c r="L62" s="434"/>
      <c r="M62" s="429"/>
      <c r="N62" s="435"/>
      <c r="O62" s="50"/>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row>
    <row r="63" spans="2:50" hidden="1">
      <c r="B63" s="459"/>
      <c r="C63" s="432"/>
      <c r="D63" s="432"/>
      <c r="E63" s="433"/>
      <c r="F63" s="436"/>
      <c r="G63" s="432"/>
      <c r="H63" s="433"/>
      <c r="I63" s="436"/>
      <c r="J63" s="432"/>
      <c r="K63" s="433"/>
      <c r="L63" s="436"/>
      <c r="M63" s="432"/>
      <c r="N63" s="437"/>
      <c r="O63" s="50"/>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row>
    <row r="64" spans="2:50" hidden="1">
      <c r="B64" s="459"/>
      <c r="C64" s="432"/>
      <c r="D64" s="432"/>
      <c r="E64" s="433"/>
      <c r="F64" s="436"/>
      <c r="G64" s="432"/>
      <c r="H64" s="433"/>
      <c r="I64" s="436"/>
      <c r="J64" s="432"/>
      <c r="K64" s="433"/>
      <c r="L64" s="436"/>
      <c r="M64" s="432"/>
      <c r="N64" s="437"/>
      <c r="O64" s="50"/>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row>
    <row r="65" spans="2:50" hidden="1">
      <c r="B65" s="459"/>
      <c r="C65" s="432"/>
      <c r="D65" s="432"/>
      <c r="E65" s="433"/>
      <c r="F65" s="436"/>
      <c r="G65" s="432"/>
      <c r="H65" s="433"/>
      <c r="I65" s="436"/>
      <c r="J65" s="432"/>
      <c r="K65" s="433"/>
      <c r="L65" s="436"/>
      <c r="M65" s="432"/>
      <c r="N65" s="437"/>
      <c r="O65" s="50"/>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row>
    <row r="66" spans="2:50" hidden="1">
      <c r="B66" s="459"/>
      <c r="C66" s="432"/>
      <c r="D66" s="432"/>
      <c r="E66" s="433"/>
      <c r="F66" s="436"/>
      <c r="G66" s="432"/>
      <c r="H66" s="433"/>
      <c r="I66" s="436"/>
      <c r="J66" s="432"/>
      <c r="K66" s="433"/>
      <c r="L66" s="436"/>
      <c r="M66" s="432"/>
      <c r="N66" s="437"/>
      <c r="O66" s="50"/>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row>
    <row r="67" spans="2:50" hidden="1">
      <c r="B67" s="459"/>
      <c r="C67" s="432"/>
      <c r="D67" s="432"/>
      <c r="E67" s="433"/>
      <c r="F67" s="472"/>
      <c r="G67" s="470"/>
      <c r="H67" s="471"/>
      <c r="I67" s="472"/>
      <c r="J67" s="470"/>
      <c r="K67" s="471"/>
      <c r="L67" s="472"/>
      <c r="M67" s="470"/>
      <c r="N67" s="473"/>
      <c r="O67" s="50"/>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row>
    <row r="68" spans="2:50" ht="15.75" hidden="1" customHeight="1">
      <c r="B68" s="459"/>
      <c r="C68" s="432"/>
      <c r="D68" s="432"/>
      <c r="E68" s="433"/>
      <c r="F68" s="446" t="s">
        <v>7</v>
      </c>
      <c r="G68" s="445"/>
      <c r="H68" s="35">
        <v>0.47</v>
      </c>
      <c r="I68" s="502" t="s">
        <v>7</v>
      </c>
      <c r="J68" s="445"/>
      <c r="K68" s="35">
        <v>0.89</v>
      </c>
      <c r="L68" s="502" t="s">
        <v>7</v>
      </c>
      <c r="M68" s="445"/>
      <c r="N68" s="36">
        <v>1</v>
      </c>
      <c r="O68" s="50"/>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row>
    <row r="69" spans="2:50" hidden="1">
      <c r="B69" s="459"/>
      <c r="C69" s="432"/>
      <c r="D69" s="432"/>
      <c r="E69" s="433"/>
      <c r="F69" s="434"/>
      <c r="G69" s="429"/>
      <c r="H69" s="430"/>
      <c r="I69" s="434"/>
      <c r="J69" s="429"/>
      <c r="K69" s="430"/>
      <c r="L69" s="429"/>
      <c r="M69" s="429"/>
      <c r="N69" s="435"/>
      <c r="O69" s="50"/>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row>
    <row r="70" spans="2:50" ht="15" hidden="1" thickBot="1">
      <c r="B70" s="495"/>
      <c r="C70" s="496"/>
      <c r="D70" s="496"/>
      <c r="E70" s="498"/>
      <c r="F70" s="507"/>
      <c r="G70" s="496"/>
      <c r="H70" s="498"/>
      <c r="I70" s="507"/>
      <c r="J70" s="496"/>
      <c r="K70" s="498"/>
      <c r="L70" s="496"/>
      <c r="M70" s="496"/>
      <c r="N70" s="499"/>
      <c r="O70" s="50"/>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row>
    <row r="71" spans="2:50" ht="42" customHeight="1" thickTop="1" thickBot="1">
      <c r="B71" s="511" t="s">
        <v>24</v>
      </c>
      <c r="C71" s="512"/>
      <c r="D71" s="512"/>
      <c r="E71" s="512"/>
      <c r="F71" s="512"/>
      <c r="G71" s="512"/>
      <c r="H71" s="513"/>
      <c r="I71" s="48"/>
      <c r="J71" s="48"/>
      <c r="K71" s="48"/>
      <c r="L71" s="48"/>
      <c r="M71" s="48"/>
      <c r="N71" s="49"/>
      <c r="O71" s="50"/>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row>
    <row r="72" spans="2:50" ht="15" thickTop="1">
      <c r="B72" s="34"/>
      <c r="C72" s="33"/>
      <c r="D72" s="33"/>
      <c r="E72" s="33"/>
      <c r="F72" s="33"/>
      <c r="G72" s="514" t="s">
        <v>11</v>
      </c>
      <c r="H72" s="416"/>
      <c r="I72" s="460" t="s">
        <v>25</v>
      </c>
      <c r="J72" s="461"/>
      <c r="K72" s="462"/>
      <c r="L72" s="425" t="s">
        <v>26</v>
      </c>
      <c r="M72" s="425"/>
      <c r="N72" s="426"/>
      <c r="O72" s="50"/>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row>
    <row r="73" spans="2:50">
      <c r="B73" s="34"/>
      <c r="C73" s="33"/>
      <c r="D73" s="33"/>
      <c r="E73" s="33"/>
      <c r="F73" s="33"/>
      <c r="G73" s="476"/>
      <c r="H73" s="418"/>
      <c r="I73" s="463"/>
      <c r="J73" s="427"/>
      <c r="K73" s="464"/>
      <c r="L73" s="427"/>
      <c r="M73" s="427"/>
      <c r="N73" s="428"/>
      <c r="O73" s="50"/>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row>
    <row r="74" spans="2:50" ht="15" thickBot="1">
      <c r="B74" s="34"/>
      <c r="C74" s="33"/>
      <c r="D74" s="33"/>
      <c r="E74" s="33"/>
      <c r="F74" s="33"/>
      <c r="G74" s="477"/>
      <c r="H74" s="478"/>
      <c r="I74" s="429"/>
      <c r="J74" s="429"/>
      <c r="K74" s="430"/>
      <c r="L74" s="434"/>
      <c r="M74" s="429"/>
      <c r="N74" s="435"/>
      <c r="O74" s="50"/>
      <c r="P74" s="51" t="s">
        <v>2</v>
      </c>
      <c r="Q74" s="51">
        <f>G75*PI()</f>
        <v>2.6703537555513241</v>
      </c>
      <c r="R74" s="51"/>
      <c r="S74" s="51"/>
      <c r="T74" s="51" t="s">
        <v>2</v>
      </c>
      <c r="U74" s="51">
        <f>K80*PI()</f>
        <v>1.5393804002589986</v>
      </c>
      <c r="V74" s="51"/>
      <c r="W74" s="51" t="s">
        <v>2</v>
      </c>
      <c r="X74" s="51">
        <f>N80*PI()</f>
        <v>3.0159289474462012</v>
      </c>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row>
    <row r="75" spans="2:50">
      <c r="B75" s="34"/>
      <c r="C75" s="33"/>
      <c r="D75" s="33"/>
      <c r="E75" s="33"/>
      <c r="F75" s="33"/>
      <c r="G75" s="515">
        <f>Tablas!$D$62</f>
        <v>0.85</v>
      </c>
      <c r="H75" s="439"/>
      <c r="I75" s="432"/>
      <c r="J75" s="432"/>
      <c r="K75" s="433"/>
      <c r="L75" s="436"/>
      <c r="M75" s="432"/>
      <c r="N75" s="437"/>
      <c r="O75" s="50"/>
      <c r="P75" s="51" t="s">
        <v>3</v>
      </c>
      <c r="Q75" s="51" t="s">
        <v>4</v>
      </c>
      <c r="R75" s="51" t="s">
        <v>5</v>
      </c>
      <c r="S75" s="51"/>
      <c r="T75" s="51" t="s">
        <v>3</v>
      </c>
      <c r="U75" s="51" t="s">
        <v>4</v>
      </c>
      <c r="V75" s="51" t="s">
        <v>5</v>
      </c>
      <c r="W75" s="51" t="s">
        <v>3</v>
      </c>
      <c r="X75" s="51" t="s">
        <v>4</v>
      </c>
      <c r="Y75" s="51" t="s">
        <v>5</v>
      </c>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row>
    <row r="76" spans="2:50">
      <c r="B76" s="34"/>
      <c r="C76" s="33"/>
      <c r="D76" s="33"/>
      <c r="E76" s="33"/>
      <c r="F76" s="33"/>
      <c r="G76" s="481"/>
      <c r="H76" s="441"/>
      <c r="I76" s="432"/>
      <c r="J76" s="432"/>
      <c r="K76" s="433"/>
      <c r="L76" s="436"/>
      <c r="M76" s="432"/>
      <c r="N76" s="437"/>
      <c r="O76" s="50"/>
      <c r="P76" s="51">
        <v>1</v>
      </c>
      <c r="Q76" s="51">
        <v>0</v>
      </c>
      <c r="R76" s="51">
        <v>0</v>
      </c>
      <c r="S76" s="51"/>
      <c r="T76" s="51">
        <v>1</v>
      </c>
      <c r="U76" s="51">
        <v>0</v>
      </c>
      <c r="V76" s="51">
        <v>0</v>
      </c>
      <c r="W76" s="51">
        <v>1</v>
      </c>
      <c r="X76" s="51">
        <v>0</v>
      </c>
      <c r="Y76" s="51">
        <v>0</v>
      </c>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row>
    <row r="77" spans="2:50">
      <c r="B77" s="34"/>
      <c r="C77" s="33"/>
      <c r="D77" s="33"/>
      <c r="E77" s="33"/>
      <c r="F77" s="33"/>
      <c r="G77" s="481"/>
      <c r="H77" s="441"/>
      <c r="I77" s="432"/>
      <c r="J77" s="432"/>
      <c r="K77" s="433"/>
      <c r="L77" s="436"/>
      <c r="M77" s="432"/>
      <c r="N77" s="437"/>
      <c r="O77" s="50"/>
      <c r="P77" s="51">
        <v>2</v>
      </c>
      <c r="Q77" s="51">
        <f>-COS(Q74)</f>
        <v>0.89100652418836779</v>
      </c>
      <c r="R77" s="51">
        <f>SIN(Q74)</f>
        <v>0.45399049973954686</v>
      </c>
      <c r="S77" s="51"/>
      <c r="T77" s="51">
        <v>2</v>
      </c>
      <c r="U77" s="51">
        <f>-COS(U74)</f>
        <v>-3.1410759078128396E-2</v>
      </c>
      <c r="V77" s="51">
        <f>SIN(U74)</f>
        <v>0.9995065603657316</v>
      </c>
      <c r="W77" s="51">
        <v>2</v>
      </c>
      <c r="X77" s="51">
        <f>-COS(X74)</f>
        <v>0.99211470131447776</v>
      </c>
      <c r="Y77" s="51">
        <f>SIN(X74)</f>
        <v>0.12533323356430454</v>
      </c>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row>
    <row r="78" spans="2:50">
      <c r="B78" s="34"/>
      <c r="C78" s="33"/>
      <c r="D78" s="33"/>
      <c r="E78" s="33"/>
      <c r="F78" s="33"/>
      <c r="G78" s="481"/>
      <c r="H78" s="441"/>
      <c r="I78" s="432"/>
      <c r="J78" s="432"/>
      <c r="K78" s="433"/>
      <c r="L78" s="436"/>
      <c r="M78" s="432"/>
      <c r="N78" s="437"/>
      <c r="O78" s="50"/>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row>
    <row r="79" spans="2:50">
      <c r="B79" s="34"/>
      <c r="C79" s="33"/>
      <c r="D79" s="33"/>
      <c r="E79" s="33"/>
      <c r="F79" s="33"/>
      <c r="G79" s="481"/>
      <c r="H79" s="441"/>
      <c r="I79" s="470"/>
      <c r="J79" s="470"/>
      <c r="K79" s="471"/>
      <c r="L79" s="472"/>
      <c r="M79" s="470"/>
      <c r="N79" s="473"/>
      <c r="O79" s="50"/>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row>
    <row r="80" spans="2:50" ht="15.75" customHeight="1">
      <c r="B80" s="34"/>
      <c r="C80" s="33"/>
      <c r="D80" s="33"/>
      <c r="E80" s="33"/>
      <c r="F80" s="33"/>
      <c r="G80" s="481"/>
      <c r="H80" s="441"/>
      <c r="I80" s="502" t="s">
        <v>7</v>
      </c>
      <c r="J80" s="445"/>
      <c r="K80" s="35">
        <v>0.49</v>
      </c>
      <c r="L80" s="502" t="s">
        <v>7</v>
      </c>
      <c r="M80" s="445"/>
      <c r="N80" s="36">
        <v>0.96</v>
      </c>
      <c r="O80" s="50"/>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row>
    <row r="81" spans="2:50">
      <c r="B81" s="34"/>
      <c r="C81" s="33"/>
      <c r="D81" s="33"/>
      <c r="E81" s="33"/>
      <c r="F81" s="33"/>
      <c r="G81" s="481"/>
      <c r="H81" s="441"/>
      <c r="I81" s="447"/>
      <c r="J81" s="448"/>
      <c r="K81" s="449"/>
      <c r="L81" s="453"/>
      <c r="M81" s="448"/>
      <c r="N81" s="454"/>
      <c r="O81" s="50"/>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row>
    <row r="82" spans="2:50" ht="15" thickBot="1">
      <c r="B82" s="40"/>
      <c r="C82" s="41"/>
      <c r="D82" s="41"/>
      <c r="E82" s="41"/>
      <c r="F82" s="41"/>
      <c r="G82" s="516"/>
      <c r="H82" s="443"/>
      <c r="I82" s="450"/>
      <c r="J82" s="451"/>
      <c r="K82" s="452"/>
      <c r="L82" s="455"/>
      <c r="M82" s="451"/>
      <c r="N82" s="456"/>
      <c r="O82" s="50"/>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row>
    <row r="83" spans="2:50" ht="15" thickTop="1">
      <c r="O83" s="50"/>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row>
    <row r="84" spans="2:50">
      <c r="O84" s="50"/>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row>
    <row r="85" spans="2:50">
      <c r="O85" s="50"/>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row>
  </sheetData>
  <mergeCells count="78">
    <mergeCell ref="L81:N82"/>
    <mergeCell ref="B1:H1"/>
    <mergeCell ref="B2:H2"/>
    <mergeCell ref="B14:H14"/>
    <mergeCell ref="B37:H37"/>
    <mergeCell ref="B71:H71"/>
    <mergeCell ref="G72:H74"/>
    <mergeCell ref="I72:K73"/>
    <mergeCell ref="L72:N73"/>
    <mergeCell ref="I74:K79"/>
    <mergeCell ref="L74:N79"/>
    <mergeCell ref="G75:H82"/>
    <mergeCell ref="I80:J80"/>
    <mergeCell ref="L80:M80"/>
    <mergeCell ref="I81:K82"/>
    <mergeCell ref="I62:K67"/>
    <mergeCell ref="B60:E70"/>
    <mergeCell ref="F60:H61"/>
    <mergeCell ref="I60:K61"/>
    <mergeCell ref="L60:N61"/>
    <mergeCell ref="F62:H67"/>
    <mergeCell ref="L62:N67"/>
    <mergeCell ref="F68:G68"/>
    <mergeCell ref="I68:J68"/>
    <mergeCell ref="L68:M68"/>
    <mergeCell ref="F69:H70"/>
    <mergeCell ref="I69:K70"/>
    <mergeCell ref="L69:N70"/>
    <mergeCell ref="G46:H53"/>
    <mergeCell ref="I46:J46"/>
    <mergeCell ref="L46:M46"/>
    <mergeCell ref="I47:K48"/>
    <mergeCell ref="L47:N48"/>
    <mergeCell ref="I49:K50"/>
    <mergeCell ref="L49:N50"/>
    <mergeCell ref="I51:K56"/>
    <mergeCell ref="L51:N56"/>
    <mergeCell ref="B54:H59"/>
    <mergeCell ref="I57:J57"/>
    <mergeCell ref="L57:M57"/>
    <mergeCell ref="I58:K59"/>
    <mergeCell ref="L58:N59"/>
    <mergeCell ref="B38:H42"/>
    <mergeCell ref="I38:K39"/>
    <mergeCell ref="L38:N39"/>
    <mergeCell ref="I40:K45"/>
    <mergeCell ref="L40:N45"/>
    <mergeCell ref="G43:H45"/>
    <mergeCell ref="G23:H30"/>
    <mergeCell ref="I23:J23"/>
    <mergeCell ref="L23:M23"/>
    <mergeCell ref="I24:K25"/>
    <mergeCell ref="L24:N25"/>
    <mergeCell ref="I26:K27"/>
    <mergeCell ref="L26:N27"/>
    <mergeCell ref="I28:K33"/>
    <mergeCell ref="L28:N33"/>
    <mergeCell ref="B31:H36"/>
    <mergeCell ref="I34:J34"/>
    <mergeCell ref="L34:M34"/>
    <mergeCell ref="I35:K36"/>
    <mergeCell ref="L35:N36"/>
    <mergeCell ref="B15:H19"/>
    <mergeCell ref="I15:K16"/>
    <mergeCell ref="L15:N16"/>
    <mergeCell ref="I17:K22"/>
    <mergeCell ref="L17:N22"/>
    <mergeCell ref="G20:H22"/>
    <mergeCell ref="G3:H5"/>
    <mergeCell ref="I3:K4"/>
    <mergeCell ref="L3:N4"/>
    <mergeCell ref="I5:K10"/>
    <mergeCell ref="L5:N10"/>
    <mergeCell ref="G6:H13"/>
    <mergeCell ref="I11:J11"/>
    <mergeCell ref="L11:M11"/>
    <mergeCell ref="I12:K13"/>
    <mergeCell ref="L12:N13"/>
  </mergeCells>
  <conditionalFormatting sqref="G6">
    <cfRule type="cellIs" dxfId="194" priority="58" operator="between">
      <formula>0.9</formula>
      <formula>1</formula>
    </cfRule>
    <cfRule type="cellIs" dxfId="193" priority="59" operator="between">
      <formula>0.75</formula>
      <formula>"89.9%"</formula>
    </cfRule>
    <cfRule type="cellIs" dxfId="192" priority="60" operator="between">
      <formula>0</formula>
      <formula>"74.9%"</formula>
    </cfRule>
  </conditionalFormatting>
  <conditionalFormatting sqref="K11">
    <cfRule type="cellIs" dxfId="191" priority="55" operator="between">
      <formula>0.9</formula>
      <formula>1</formula>
    </cfRule>
    <cfRule type="cellIs" dxfId="190" priority="56" operator="between">
      <formula>0.75</formula>
      <formula>"89.9%"</formula>
    </cfRule>
    <cfRule type="cellIs" dxfId="189" priority="57" operator="between">
      <formula>0</formula>
      <formula>"74.9%"</formula>
    </cfRule>
  </conditionalFormatting>
  <conditionalFormatting sqref="N11">
    <cfRule type="cellIs" dxfId="188" priority="52" operator="between">
      <formula>0.9</formula>
      <formula>1</formula>
    </cfRule>
    <cfRule type="cellIs" dxfId="187" priority="53" operator="between">
      <formula>0.75</formula>
      <formula>"89.9%"</formula>
    </cfRule>
    <cfRule type="cellIs" dxfId="186" priority="54" operator="between">
      <formula>0</formula>
      <formula>"74.9%"</formula>
    </cfRule>
  </conditionalFormatting>
  <conditionalFormatting sqref="K23">
    <cfRule type="cellIs" dxfId="185" priority="49" operator="between">
      <formula>0.9</formula>
      <formula>1</formula>
    </cfRule>
    <cfRule type="cellIs" dxfId="184" priority="50" operator="between">
      <formula>0.75</formula>
      <formula>"89.9%"</formula>
    </cfRule>
    <cfRule type="cellIs" dxfId="183" priority="51" operator="between">
      <formula>0</formula>
      <formula>"74.9%"</formula>
    </cfRule>
  </conditionalFormatting>
  <conditionalFormatting sqref="N23">
    <cfRule type="cellIs" dxfId="182" priority="46" operator="between">
      <formula>0.9</formula>
      <formula>1</formula>
    </cfRule>
    <cfRule type="cellIs" dxfId="181" priority="47" operator="between">
      <formula>0.75</formula>
      <formula>"89.9%"</formula>
    </cfRule>
    <cfRule type="cellIs" dxfId="180" priority="48" operator="between">
      <formula>0</formula>
      <formula>"74.9%"</formula>
    </cfRule>
  </conditionalFormatting>
  <conditionalFormatting sqref="K34">
    <cfRule type="cellIs" dxfId="179" priority="43" operator="between">
      <formula>0.9</formula>
      <formula>1</formula>
    </cfRule>
    <cfRule type="cellIs" dxfId="178" priority="44" operator="between">
      <formula>0.75</formula>
      <formula>"89.9%"</formula>
    </cfRule>
    <cfRule type="cellIs" dxfId="177" priority="45" operator="between">
      <formula>0</formula>
      <formula>"74.9%"</formula>
    </cfRule>
  </conditionalFormatting>
  <conditionalFormatting sqref="N34">
    <cfRule type="cellIs" dxfId="176" priority="40" operator="between">
      <formula>0.9</formula>
      <formula>1</formula>
    </cfRule>
    <cfRule type="cellIs" dxfId="175" priority="41" operator="between">
      <formula>0.75</formula>
      <formula>"89.9%"</formula>
    </cfRule>
    <cfRule type="cellIs" dxfId="174" priority="42" operator="between">
      <formula>0</formula>
      <formula>"74.9%"</formula>
    </cfRule>
  </conditionalFormatting>
  <conditionalFormatting sqref="G23">
    <cfRule type="cellIs" dxfId="173" priority="37" operator="between">
      <formula>0.9</formula>
      <formula>1</formula>
    </cfRule>
    <cfRule type="cellIs" dxfId="172" priority="38" operator="between">
      <formula>0.75</formula>
      <formula>"89.9%"</formula>
    </cfRule>
    <cfRule type="cellIs" dxfId="171" priority="39" operator="between">
      <formula>0</formula>
      <formula>"74.9%"</formula>
    </cfRule>
  </conditionalFormatting>
  <conditionalFormatting sqref="K46">
    <cfRule type="cellIs" dxfId="170" priority="34" operator="between">
      <formula>0.9</formula>
      <formula>1</formula>
    </cfRule>
    <cfRule type="cellIs" dxfId="169" priority="35" operator="between">
      <formula>0.75</formula>
      <formula>"89.9%"</formula>
    </cfRule>
    <cfRule type="cellIs" dxfId="168" priority="36" operator="between">
      <formula>0</formula>
      <formula>"74.9%"</formula>
    </cfRule>
  </conditionalFormatting>
  <conditionalFormatting sqref="N46">
    <cfRule type="cellIs" dxfId="167" priority="31" operator="between">
      <formula>0.9</formula>
      <formula>1</formula>
    </cfRule>
    <cfRule type="cellIs" dxfId="166" priority="32" operator="between">
      <formula>0.75</formula>
      <formula>"89.9%"</formula>
    </cfRule>
    <cfRule type="cellIs" dxfId="165" priority="33" operator="between">
      <formula>0</formula>
      <formula>"74.9%"</formula>
    </cfRule>
  </conditionalFormatting>
  <conditionalFormatting sqref="K57">
    <cfRule type="cellIs" dxfId="164" priority="28" operator="between">
      <formula>0.9</formula>
      <formula>1</formula>
    </cfRule>
    <cfRule type="cellIs" dxfId="163" priority="29" operator="between">
      <formula>0.75</formula>
      <formula>"89.9%"</formula>
    </cfRule>
    <cfRule type="cellIs" dxfId="162" priority="30" operator="between">
      <formula>0</formula>
      <formula>"74.9%"</formula>
    </cfRule>
  </conditionalFormatting>
  <conditionalFormatting sqref="N57">
    <cfRule type="cellIs" dxfId="161" priority="25" operator="between">
      <formula>0.9</formula>
      <formula>1</formula>
    </cfRule>
    <cfRule type="cellIs" dxfId="160" priority="26" operator="between">
      <formula>0.75</formula>
      <formula>"89.9%"</formula>
    </cfRule>
    <cfRule type="cellIs" dxfId="159" priority="27" operator="between">
      <formula>0</formula>
      <formula>"74.9%"</formula>
    </cfRule>
  </conditionalFormatting>
  <conditionalFormatting sqref="N68">
    <cfRule type="cellIs" dxfId="158" priority="19" operator="between">
      <formula>0.9</formula>
      <formula>1</formula>
    </cfRule>
    <cfRule type="cellIs" dxfId="157" priority="20" operator="between">
      <formula>0.75</formula>
      <formula>"89.9%"</formula>
    </cfRule>
    <cfRule type="cellIs" dxfId="156" priority="21" operator="between">
      <formula>0</formula>
      <formula>"74.9%"</formula>
    </cfRule>
  </conditionalFormatting>
  <conditionalFormatting sqref="N80">
    <cfRule type="cellIs" dxfId="155" priority="4" operator="between">
      <formula>0.9</formula>
      <formula>1</formula>
    </cfRule>
    <cfRule type="cellIs" dxfId="154" priority="5" operator="between">
      <formula>0.75</formula>
      <formula>"89.9%"</formula>
    </cfRule>
    <cfRule type="cellIs" dxfId="153" priority="6" operator="between">
      <formula>0</formula>
      <formula>"74.9%"</formula>
    </cfRule>
  </conditionalFormatting>
  <conditionalFormatting sqref="H68">
    <cfRule type="cellIs" dxfId="152" priority="16" operator="between">
      <formula>0.9</formula>
      <formula>1</formula>
    </cfRule>
    <cfRule type="cellIs" dxfId="151" priority="17" operator="between">
      <formula>0.75</formula>
      <formula>"89.9%"</formula>
    </cfRule>
    <cfRule type="cellIs" dxfId="150" priority="18" operator="between">
      <formula>0</formula>
      <formula>"74.9%"</formula>
    </cfRule>
  </conditionalFormatting>
  <conditionalFormatting sqref="K68">
    <cfRule type="cellIs" dxfId="149" priority="22" operator="between">
      <formula>0.9</formula>
      <formula>1</formula>
    </cfRule>
    <cfRule type="cellIs" dxfId="148" priority="23" operator="between">
      <formula>0.75</formula>
      <formula>"89.9%"</formula>
    </cfRule>
    <cfRule type="cellIs" dxfId="147" priority="24" operator="between">
      <formula>0</formula>
      <formula>"74.9%"</formula>
    </cfRule>
  </conditionalFormatting>
  <conditionalFormatting sqref="G75">
    <cfRule type="cellIs" dxfId="146" priority="10" operator="between">
      <formula>0.9</formula>
      <formula>1</formula>
    </cfRule>
    <cfRule type="cellIs" dxfId="145" priority="11" operator="between">
      <formula>0.75</formula>
      <formula>"89.9%"</formula>
    </cfRule>
    <cfRule type="cellIs" dxfId="144" priority="12" operator="between">
      <formula>0</formula>
      <formula>"74.9%"</formula>
    </cfRule>
  </conditionalFormatting>
  <conditionalFormatting sqref="K80">
    <cfRule type="cellIs" dxfId="143" priority="7" operator="between">
      <formula>0.9</formula>
      <formula>1</formula>
    </cfRule>
    <cfRule type="cellIs" dxfId="142" priority="8" operator="between">
      <formula>0.75</formula>
      <formula>"89.9%"</formula>
    </cfRule>
    <cfRule type="cellIs" dxfId="141" priority="9" operator="between">
      <formula>0</formula>
      <formula>"74.9%"</formula>
    </cfRule>
  </conditionalFormatting>
  <conditionalFormatting sqref="G46">
    <cfRule type="cellIs" dxfId="140" priority="1" operator="between">
      <formula>0.9</formula>
      <formula>1</formula>
    </cfRule>
    <cfRule type="cellIs" dxfId="139" priority="2" operator="between">
      <formula>0.75</formula>
      <formula>"89.9%"</formula>
    </cfRule>
    <cfRule type="cellIs" dxfId="138" priority="3" operator="between">
      <formula>0</formula>
      <formula>"74.9%"</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83"/>
  <sheetViews>
    <sheetView tabSelected="1" topLeftCell="A10" zoomScale="70" zoomScaleNormal="70" workbookViewId="0">
      <selection activeCell="C89" sqref="C89"/>
    </sheetView>
  </sheetViews>
  <sheetFormatPr baseColWidth="10" defaultColWidth="11.44140625" defaultRowHeight="14.4"/>
  <cols>
    <col min="1" max="1" width="29.6640625" style="42" customWidth="1"/>
    <col min="2" max="14" width="11.44140625" style="42" customWidth="1"/>
    <col min="15" max="16" width="15.6640625" style="86" customWidth="1"/>
    <col min="17" max="17" width="13.5546875" style="86" bestFit="1" customWidth="1"/>
    <col min="18" max="18" width="11.5546875" style="86" bestFit="1" customWidth="1"/>
    <col min="19" max="19" width="11.44140625" style="86"/>
    <col min="20" max="25" width="11.5546875" style="86" bestFit="1" customWidth="1"/>
    <col min="26" max="16384" width="11.44140625" style="43"/>
  </cols>
  <sheetData>
    <row r="1" spans="2:22" ht="48" customHeight="1" thickTop="1" thickBot="1">
      <c r="B1" s="562" t="s">
        <v>30</v>
      </c>
      <c r="C1" s="563"/>
      <c r="D1" s="563"/>
      <c r="E1" s="563"/>
      <c r="F1" s="563"/>
      <c r="G1" s="563"/>
      <c r="H1" s="563"/>
      <c r="I1" s="563"/>
      <c r="J1" s="563"/>
      <c r="K1" s="563"/>
      <c r="L1" s="563"/>
      <c r="M1" s="563"/>
      <c r="N1" s="564"/>
    </row>
    <row r="2" spans="2:22" ht="42" customHeight="1" thickTop="1" thickBot="1">
      <c r="B2" s="511" t="s">
        <v>6</v>
      </c>
      <c r="C2" s="512"/>
      <c r="D2" s="512"/>
      <c r="E2" s="512"/>
      <c r="F2" s="512"/>
      <c r="G2" s="512"/>
      <c r="H2" s="512"/>
      <c r="I2" s="512"/>
      <c r="J2" s="512"/>
      <c r="K2" s="512"/>
      <c r="L2" s="512"/>
      <c r="M2" s="512"/>
      <c r="N2" s="513"/>
    </row>
    <row r="3" spans="2:22" ht="15" thickTop="1">
      <c r="B3" s="34"/>
      <c r="C3" s="33"/>
      <c r="D3" s="33"/>
      <c r="E3" s="33"/>
      <c r="F3" s="33"/>
      <c r="G3" s="417" t="s">
        <v>11</v>
      </c>
      <c r="H3" s="417"/>
      <c r="I3" s="565" t="s">
        <v>9</v>
      </c>
      <c r="J3" s="566"/>
      <c r="K3" s="567"/>
      <c r="L3" s="571" t="s">
        <v>10</v>
      </c>
      <c r="M3" s="571"/>
      <c r="N3" s="572"/>
      <c r="P3" s="87">
        <v>0.75</v>
      </c>
      <c r="T3" s="86" t="s">
        <v>2</v>
      </c>
      <c r="U3" s="86">
        <f>N11*PI()</f>
        <v>3.003090986758147</v>
      </c>
    </row>
    <row r="4" spans="2:22">
      <c r="B4" s="34"/>
      <c r="C4" s="33"/>
      <c r="D4" s="33"/>
      <c r="E4" s="33"/>
      <c r="F4" s="33"/>
      <c r="G4" s="417"/>
      <c r="H4" s="417"/>
      <c r="I4" s="568"/>
      <c r="J4" s="569"/>
      <c r="K4" s="570"/>
      <c r="L4" s="543"/>
      <c r="M4" s="543"/>
      <c r="N4" s="548"/>
      <c r="P4" s="87">
        <v>0.2</v>
      </c>
      <c r="T4" s="86" t="s">
        <v>3</v>
      </c>
      <c r="U4" s="86" t="s">
        <v>4</v>
      </c>
      <c r="V4" s="86" t="s">
        <v>5</v>
      </c>
    </row>
    <row r="5" spans="2:22" ht="15" customHeight="1">
      <c r="B5" s="34"/>
      <c r="C5" s="33"/>
      <c r="D5" s="33"/>
      <c r="E5" s="33"/>
      <c r="F5" s="33"/>
      <c r="G5" s="417"/>
      <c r="H5" s="417"/>
      <c r="I5" s="549"/>
      <c r="J5" s="517"/>
      <c r="K5" s="522"/>
      <c r="L5" s="529"/>
      <c r="M5" s="517"/>
      <c r="N5" s="518"/>
      <c r="P5" s="87">
        <v>0.05</v>
      </c>
      <c r="T5" s="86">
        <v>1</v>
      </c>
      <c r="U5" s="86">
        <v>0</v>
      </c>
      <c r="V5" s="86">
        <v>0</v>
      </c>
    </row>
    <row r="6" spans="2:22" ht="15" customHeight="1">
      <c r="B6" s="34"/>
      <c r="C6" s="33"/>
      <c r="D6" s="33"/>
      <c r="E6" s="33"/>
      <c r="F6" s="33"/>
      <c r="G6" s="438">
        <f>(K11+N11)/2</f>
        <v>0.94788943245197665</v>
      </c>
      <c r="H6" s="439"/>
      <c r="I6" s="554"/>
      <c r="J6" s="524"/>
      <c r="K6" s="525"/>
      <c r="L6" s="530"/>
      <c r="M6" s="524"/>
      <c r="N6" s="531"/>
      <c r="P6" s="87">
        <v>1</v>
      </c>
      <c r="T6" s="86">
        <v>2</v>
      </c>
      <c r="U6" s="86">
        <f>-COS(U3)</f>
        <v>0.99042396669311406</v>
      </c>
      <c r="V6" s="86">
        <f>SIN(U3)</f>
        <v>0.13805928509114207</v>
      </c>
    </row>
    <row r="7" spans="2:22" ht="15" customHeight="1">
      <c r="B7" s="34"/>
      <c r="C7" s="33"/>
      <c r="D7" s="33"/>
      <c r="E7" s="33"/>
      <c r="F7" s="33"/>
      <c r="G7" s="440"/>
      <c r="H7" s="441"/>
      <c r="I7" s="554"/>
      <c r="J7" s="524"/>
      <c r="K7" s="525"/>
      <c r="L7" s="530"/>
      <c r="M7" s="524"/>
      <c r="N7" s="531"/>
      <c r="P7" s="86" t="s">
        <v>2</v>
      </c>
      <c r="Q7" s="86">
        <f>G6*PI()</f>
        <v>2.9778824774065282</v>
      </c>
      <c r="T7" s="86" t="s">
        <v>2</v>
      </c>
      <c r="U7" s="86">
        <f>K11*PI()</f>
        <v>2.9526739680549099</v>
      </c>
    </row>
    <row r="8" spans="2:22" ht="15" customHeight="1">
      <c r="B8" s="34"/>
      <c r="C8" s="33"/>
      <c r="D8" s="33"/>
      <c r="E8" s="33"/>
      <c r="F8" s="33"/>
      <c r="G8" s="440"/>
      <c r="H8" s="441"/>
      <c r="I8" s="554"/>
      <c r="J8" s="524"/>
      <c r="K8" s="525"/>
      <c r="L8" s="530"/>
      <c r="M8" s="524"/>
      <c r="N8" s="531"/>
      <c r="P8" s="86" t="s">
        <v>3</v>
      </c>
      <c r="Q8" s="86" t="s">
        <v>4</v>
      </c>
      <c r="R8" s="86" t="s">
        <v>5</v>
      </c>
      <c r="T8" s="86" t="s">
        <v>3</v>
      </c>
      <c r="U8" s="86" t="s">
        <v>4</v>
      </c>
      <c r="V8" s="86" t="s">
        <v>5</v>
      </c>
    </row>
    <row r="9" spans="2:22" ht="15" customHeight="1">
      <c r="B9" s="34"/>
      <c r="C9" s="33"/>
      <c r="D9" s="33"/>
      <c r="E9" s="33"/>
      <c r="F9" s="33"/>
      <c r="G9" s="440"/>
      <c r="H9" s="441"/>
      <c r="I9" s="554"/>
      <c r="J9" s="524"/>
      <c r="K9" s="525"/>
      <c r="L9" s="530"/>
      <c r="M9" s="524"/>
      <c r="N9" s="531"/>
      <c r="P9" s="86">
        <v>1</v>
      </c>
      <c r="Q9" s="86">
        <v>0</v>
      </c>
      <c r="R9" s="86">
        <v>0</v>
      </c>
      <c r="T9" s="86">
        <v>1</v>
      </c>
      <c r="U9" s="86">
        <v>0</v>
      </c>
      <c r="V9" s="86">
        <v>0</v>
      </c>
    </row>
    <row r="10" spans="2:22" ht="15.75" customHeight="1">
      <c r="B10" s="34"/>
      <c r="C10" s="33"/>
      <c r="D10" s="33"/>
      <c r="E10" s="33"/>
      <c r="F10" s="33"/>
      <c r="G10" s="440"/>
      <c r="H10" s="441"/>
      <c r="I10" s="554"/>
      <c r="J10" s="524"/>
      <c r="K10" s="525"/>
      <c r="L10" s="530"/>
      <c r="M10" s="524"/>
      <c r="N10" s="531"/>
      <c r="P10" s="86">
        <v>2</v>
      </c>
      <c r="Q10" s="86">
        <f>-COS(Q7)</f>
        <v>0.98662939133096661</v>
      </c>
      <c r="R10" s="86">
        <f>SIN(Q7)</f>
        <v>0.16297988882646339</v>
      </c>
      <c r="T10" s="86">
        <v>2</v>
      </c>
      <c r="U10" s="86">
        <f>-COS(U7)</f>
        <v>0.98220787683274058</v>
      </c>
      <c r="V10" s="86">
        <f>SIN(U7)</f>
        <v>0.18779692938842166</v>
      </c>
    </row>
    <row r="11" spans="2:22" ht="15.75" customHeight="1">
      <c r="B11" s="34"/>
      <c r="C11" s="33"/>
      <c r="D11" s="33"/>
      <c r="E11" s="33"/>
      <c r="F11" s="33"/>
      <c r="G11" s="440"/>
      <c r="H11" s="441"/>
      <c r="I11" s="573" t="s">
        <v>7</v>
      </c>
      <c r="J11" s="535"/>
      <c r="K11" s="304">
        <f>Tablas!$D$19</f>
        <v>0.93986531470939993</v>
      </c>
      <c r="L11" s="560" t="s">
        <v>7</v>
      </c>
      <c r="M11" s="535"/>
      <c r="N11" s="305">
        <f>Tablas!$D$24</f>
        <v>0.95591355019455349</v>
      </c>
    </row>
    <row r="12" spans="2:22" ht="15.75" customHeight="1">
      <c r="B12" s="34"/>
      <c r="C12" s="33"/>
      <c r="D12" s="33"/>
      <c r="E12" s="33"/>
      <c r="F12" s="33"/>
      <c r="G12" s="440"/>
      <c r="H12" s="441"/>
      <c r="I12" s="574"/>
      <c r="J12" s="575"/>
      <c r="K12" s="576"/>
      <c r="L12" s="580"/>
      <c r="M12" s="575"/>
      <c r="N12" s="581"/>
    </row>
    <row r="13" spans="2:22" ht="15.75" customHeight="1" thickBot="1">
      <c r="B13" s="34"/>
      <c r="C13" s="33"/>
      <c r="D13" s="33"/>
      <c r="E13" s="33"/>
      <c r="F13" s="33"/>
      <c r="G13" s="442"/>
      <c r="H13" s="443"/>
      <c r="I13" s="577"/>
      <c r="J13" s="578"/>
      <c r="K13" s="579"/>
      <c r="L13" s="582"/>
      <c r="M13" s="578"/>
      <c r="N13" s="583"/>
    </row>
    <row r="14" spans="2:22" ht="42" customHeight="1" thickTop="1" thickBot="1">
      <c r="B14" s="511" t="s">
        <v>8</v>
      </c>
      <c r="C14" s="512"/>
      <c r="D14" s="512"/>
      <c r="E14" s="512"/>
      <c r="F14" s="512"/>
      <c r="G14" s="512"/>
      <c r="H14" s="512"/>
      <c r="I14" s="512"/>
      <c r="J14" s="512"/>
      <c r="K14" s="512"/>
      <c r="L14" s="512"/>
      <c r="M14" s="512"/>
      <c r="N14" s="513"/>
    </row>
    <row r="15" spans="2:22" ht="15" thickTop="1">
      <c r="B15" s="457"/>
      <c r="C15" s="458"/>
      <c r="D15" s="458"/>
      <c r="E15" s="458"/>
      <c r="F15" s="458"/>
      <c r="G15" s="458"/>
      <c r="H15" s="458"/>
      <c r="I15" s="539" t="s">
        <v>12</v>
      </c>
      <c r="J15" s="540"/>
      <c r="K15" s="541"/>
      <c r="L15" s="545" t="s">
        <v>13</v>
      </c>
      <c r="M15" s="540"/>
      <c r="N15" s="561"/>
    </row>
    <row r="16" spans="2:22">
      <c r="B16" s="459"/>
      <c r="C16" s="432"/>
      <c r="D16" s="432"/>
      <c r="E16" s="432"/>
      <c r="F16" s="432"/>
      <c r="G16" s="432"/>
      <c r="H16" s="432"/>
      <c r="I16" s="542"/>
      <c r="J16" s="543"/>
      <c r="K16" s="544"/>
      <c r="L16" s="547"/>
      <c r="M16" s="543"/>
      <c r="N16" s="559"/>
    </row>
    <row r="17" spans="2:25">
      <c r="B17" s="459"/>
      <c r="C17" s="432"/>
      <c r="D17" s="432"/>
      <c r="E17" s="432"/>
      <c r="F17" s="432"/>
      <c r="G17" s="432"/>
      <c r="H17" s="432"/>
      <c r="I17" s="521"/>
      <c r="J17" s="517"/>
      <c r="K17" s="522"/>
      <c r="L17" s="529"/>
      <c r="M17" s="517"/>
      <c r="N17" s="518"/>
      <c r="T17" s="86" t="s">
        <v>2</v>
      </c>
      <c r="U17" s="86">
        <f>N23*PI()</f>
        <v>3.1415926535897931</v>
      </c>
      <c r="W17" s="86" t="s">
        <v>2</v>
      </c>
      <c r="X17" s="86">
        <f>K23*PI()</f>
        <v>2.9171931783333793</v>
      </c>
    </row>
    <row r="18" spans="2:25">
      <c r="B18" s="459"/>
      <c r="C18" s="432"/>
      <c r="D18" s="432"/>
      <c r="E18" s="432"/>
      <c r="F18" s="432"/>
      <c r="G18" s="432"/>
      <c r="H18" s="432"/>
      <c r="I18" s="523"/>
      <c r="J18" s="524"/>
      <c r="K18" s="525"/>
      <c r="L18" s="530"/>
      <c r="M18" s="524"/>
      <c r="N18" s="531"/>
      <c r="T18" s="86" t="s">
        <v>3</v>
      </c>
      <c r="U18" s="86" t="s">
        <v>4</v>
      </c>
      <c r="V18" s="86" t="s">
        <v>5</v>
      </c>
      <c r="W18" s="86" t="s">
        <v>3</v>
      </c>
      <c r="X18" s="86" t="s">
        <v>4</v>
      </c>
      <c r="Y18" s="86" t="s">
        <v>5</v>
      </c>
    </row>
    <row r="19" spans="2:25" ht="15" thickBot="1">
      <c r="B19" s="459"/>
      <c r="C19" s="432"/>
      <c r="D19" s="432"/>
      <c r="E19" s="432"/>
      <c r="F19" s="432"/>
      <c r="G19" s="432"/>
      <c r="H19" s="432"/>
      <c r="I19" s="523"/>
      <c r="J19" s="524"/>
      <c r="K19" s="525"/>
      <c r="L19" s="530"/>
      <c r="M19" s="524"/>
      <c r="N19" s="531"/>
      <c r="T19" s="86">
        <v>1</v>
      </c>
      <c r="U19" s="86">
        <v>0</v>
      </c>
      <c r="V19" s="86">
        <v>0</v>
      </c>
      <c r="W19" s="86">
        <v>1</v>
      </c>
      <c r="X19" s="86">
        <v>0</v>
      </c>
      <c r="Y19" s="86">
        <v>0</v>
      </c>
    </row>
    <row r="20" spans="2:25">
      <c r="B20" s="34"/>
      <c r="C20" s="33"/>
      <c r="D20" s="33"/>
      <c r="E20" s="33"/>
      <c r="F20" s="33"/>
      <c r="G20" s="474" t="s">
        <v>11</v>
      </c>
      <c r="H20" s="475"/>
      <c r="I20" s="523"/>
      <c r="J20" s="524"/>
      <c r="K20" s="525"/>
      <c r="L20" s="530"/>
      <c r="M20" s="524"/>
      <c r="N20" s="531"/>
      <c r="T20" s="86">
        <v>2</v>
      </c>
      <c r="U20" s="86">
        <f>-COS(U17)</f>
        <v>1</v>
      </c>
      <c r="V20" s="86">
        <f>SIN(U17)</f>
        <v>1.22514845490862E-16</v>
      </c>
      <c r="W20" s="86">
        <v>2</v>
      </c>
      <c r="X20" s="86">
        <f>-COS(X17)</f>
        <v>0.97492791218182362</v>
      </c>
      <c r="Y20" s="86">
        <f>SIN(X17)</f>
        <v>0.2225209339563145</v>
      </c>
    </row>
    <row r="21" spans="2:25">
      <c r="B21" s="34"/>
      <c r="C21" s="33"/>
      <c r="D21" s="33"/>
      <c r="E21" s="33"/>
      <c r="F21" s="33"/>
      <c r="G21" s="476"/>
      <c r="H21" s="418"/>
      <c r="I21" s="523"/>
      <c r="J21" s="524"/>
      <c r="K21" s="525"/>
      <c r="L21" s="530"/>
      <c r="M21" s="524"/>
      <c r="N21" s="531"/>
      <c r="P21" s="86" t="s">
        <v>2</v>
      </c>
      <c r="Q21" s="86">
        <f>G23*PI()</f>
        <v>2.9829977568652981</v>
      </c>
    </row>
    <row r="22" spans="2:25" ht="15" thickBot="1">
      <c r="B22" s="34"/>
      <c r="C22" s="33"/>
      <c r="D22" s="33"/>
      <c r="E22" s="33"/>
      <c r="F22" s="33"/>
      <c r="G22" s="477"/>
      <c r="H22" s="478"/>
      <c r="I22" s="526"/>
      <c r="J22" s="527"/>
      <c r="K22" s="528"/>
      <c r="L22" s="532"/>
      <c r="M22" s="527"/>
      <c r="N22" s="533"/>
      <c r="P22" s="86" t="s">
        <v>3</v>
      </c>
      <c r="Q22" s="86" t="s">
        <v>4</v>
      </c>
      <c r="R22" s="86" t="s">
        <v>5</v>
      </c>
    </row>
    <row r="23" spans="2:25" ht="15.75" customHeight="1">
      <c r="B23" s="34"/>
      <c r="C23" s="33"/>
      <c r="D23" s="33"/>
      <c r="E23" s="33"/>
      <c r="F23" s="33"/>
      <c r="G23" s="479">
        <f>(K23+N23+K34+N34)/4</f>
        <v>0.94951767647429597</v>
      </c>
      <c r="H23" s="480"/>
      <c r="I23" s="534" t="s">
        <v>7</v>
      </c>
      <c r="J23" s="535"/>
      <c r="K23" s="306">
        <f>Tablas!$D$21</f>
        <v>0.9285714285714286</v>
      </c>
      <c r="L23" s="560" t="s">
        <v>7</v>
      </c>
      <c r="M23" s="535"/>
      <c r="N23" s="307">
        <f>Tablas!$D$20</f>
        <v>1</v>
      </c>
      <c r="P23" s="86">
        <v>1</v>
      </c>
      <c r="Q23" s="86">
        <v>0</v>
      </c>
      <c r="R23" s="86">
        <v>0</v>
      </c>
    </row>
    <row r="24" spans="2:25">
      <c r="B24" s="34"/>
      <c r="C24" s="33"/>
      <c r="D24" s="33"/>
      <c r="E24" s="33"/>
      <c r="F24" s="33"/>
      <c r="G24" s="481"/>
      <c r="H24" s="441"/>
      <c r="I24" s="523"/>
      <c r="J24" s="524"/>
      <c r="K24" s="525"/>
      <c r="L24" s="530"/>
      <c r="M24" s="524"/>
      <c r="N24" s="531"/>
      <c r="P24" s="86">
        <v>2</v>
      </c>
      <c r="Q24" s="86">
        <f>-COS(Q21)</f>
        <v>0.98745016728716428</v>
      </c>
      <c r="R24" s="86">
        <f>SIN(Q21)</f>
        <v>0.15793089350900055</v>
      </c>
    </row>
    <row r="25" spans="2:25" ht="15" thickBot="1">
      <c r="B25" s="34"/>
      <c r="C25" s="33"/>
      <c r="D25" s="33"/>
      <c r="E25" s="33"/>
      <c r="F25" s="33"/>
      <c r="G25" s="481"/>
      <c r="H25" s="441"/>
      <c r="I25" s="536"/>
      <c r="J25" s="519"/>
      <c r="K25" s="537"/>
      <c r="L25" s="538"/>
      <c r="M25" s="519"/>
      <c r="N25" s="520"/>
    </row>
    <row r="26" spans="2:25" ht="15" thickTop="1">
      <c r="B26" s="34"/>
      <c r="C26" s="33"/>
      <c r="D26" s="33"/>
      <c r="E26" s="33"/>
      <c r="F26" s="33"/>
      <c r="G26" s="481"/>
      <c r="H26" s="441"/>
      <c r="I26" s="539" t="s">
        <v>14</v>
      </c>
      <c r="J26" s="540"/>
      <c r="K26" s="541"/>
      <c r="L26" s="556" t="s">
        <v>15</v>
      </c>
      <c r="M26" s="557"/>
      <c r="N26" s="558"/>
    </row>
    <row r="27" spans="2:25">
      <c r="B27" s="34"/>
      <c r="C27" s="33"/>
      <c r="D27" s="33"/>
      <c r="E27" s="33"/>
      <c r="F27" s="33"/>
      <c r="G27" s="481"/>
      <c r="H27" s="441"/>
      <c r="I27" s="542"/>
      <c r="J27" s="543"/>
      <c r="K27" s="544"/>
      <c r="L27" s="547"/>
      <c r="M27" s="543"/>
      <c r="N27" s="559"/>
    </row>
    <row r="28" spans="2:25">
      <c r="B28" s="34"/>
      <c r="C28" s="33"/>
      <c r="D28" s="33"/>
      <c r="E28" s="33"/>
      <c r="F28" s="33"/>
      <c r="G28" s="481"/>
      <c r="H28" s="441"/>
      <c r="I28" s="549"/>
      <c r="J28" s="517"/>
      <c r="K28" s="522"/>
      <c r="L28" s="529"/>
      <c r="M28" s="517"/>
      <c r="N28" s="518"/>
      <c r="T28" s="86" t="s">
        <v>2</v>
      </c>
      <c r="U28" s="86">
        <f>N34*PI()</f>
        <v>2.891975965653319</v>
      </c>
      <c r="W28" s="86" t="s">
        <v>2</v>
      </c>
      <c r="X28" s="86">
        <f>K34*PI()</f>
        <v>2.981229229884701</v>
      </c>
    </row>
    <row r="29" spans="2:25">
      <c r="B29" s="34"/>
      <c r="C29" s="33"/>
      <c r="D29" s="33"/>
      <c r="E29" s="33"/>
      <c r="F29" s="33"/>
      <c r="G29" s="481"/>
      <c r="H29" s="441"/>
      <c r="I29" s="554"/>
      <c r="J29" s="524"/>
      <c r="K29" s="525"/>
      <c r="L29" s="530"/>
      <c r="M29" s="524"/>
      <c r="N29" s="531"/>
      <c r="T29" s="86" t="s">
        <v>3</v>
      </c>
      <c r="U29" s="86" t="s">
        <v>4</v>
      </c>
      <c r="V29" s="86" t="s">
        <v>5</v>
      </c>
      <c r="W29" s="86" t="s">
        <v>3</v>
      </c>
      <c r="X29" s="86" t="s">
        <v>4</v>
      </c>
      <c r="Y29" s="86" t="s">
        <v>5</v>
      </c>
    </row>
    <row r="30" spans="2:25" ht="15" thickBot="1">
      <c r="B30" s="34"/>
      <c r="C30" s="33"/>
      <c r="D30" s="33"/>
      <c r="E30" s="33"/>
      <c r="F30" s="33"/>
      <c r="G30" s="482"/>
      <c r="H30" s="483"/>
      <c r="I30" s="554"/>
      <c r="J30" s="524"/>
      <c r="K30" s="525"/>
      <c r="L30" s="530"/>
      <c r="M30" s="524"/>
      <c r="N30" s="531"/>
      <c r="T30" s="86">
        <v>1</v>
      </c>
      <c r="U30" s="86">
        <v>0</v>
      </c>
      <c r="V30" s="86">
        <v>0</v>
      </c>
      <c r="W30" s="86">
        <v>1</v>
      </c>
      <c r="X30" s="86">
        <v>0</v>
      </c>
      <c r="Y30" s="86">
        <v>0</v>
      </c>
    </row>
    <row r="31" spans="2:25">
      <c r="B31" s="459"/>
      <c r="C31" s="432"/>
      <c r="D31" s="432"/>
      <c r="E31" s="432"/>
      <c r="F31" s="432"/>
      <c r="G31" s="432"/>
      <c r="H31" s="432"/>
      <c r="I31" s="554"/>
      <c r="J31" s="524"/>
      <c r="K31" s="525"/>
      <c r="L31" s="530"/>
      <c r="M31" s="524"/>
      <c r="N31" s="531"/>
      <c r="T31" s="86">
        <v>2</v>
      </c>
      <c r="U31" s="86">
        <f>-COS(U28)</f>
        <v>0.96900718345022063</v>
      </c>
      <c r="V31" s="86">
        <f>SIN(U28)</f>
        <v>0.24703254526857465</v>
      </c>
      <c r="W31" s="86">
        <v>2</v>
      </c>
      <c r="X31" s="86">
        <f>-COS(X28)</f>
        <v>0.98716931816906084</v>
      </c>
      <c r="Y31" s="86">
        <f>SIN(X28)</f>
        <v>0.15967697788232224</v>
      </c>
    </row>
    <row r="32" spans="2:25">
      <c r="B32" s="459"/>
      <c r="C32" s="432"/>
      <c r="D32" s="432"/>
      <c r="E32" s="432"/>
      <c r="F32" s="432"/>
      <c r="G32" s="432"/>
      <c r="H32" s="432"/>
      <c r="I32" s="554"/>
      <c r="J32" s="524"/>
      <c r="K32" s="525"/>
      <c r="L32" s="530"/>
      <c r="M32" s="524"/>
      <c r="N32" s="531"/>
    </row>
    <row r="33" spans="2:25">
      <c r="B33" s="459"/>
      <c r="C33" s="432"/>
      <c r="D33" s="432"/>
      <c r="E33" s="432"/>
      <c r="F33" s="432"/>
      <c r="G33" s="432"/>
      <c r="H33" s="432"/>
      <c r="I33" s="555"/>
      <c r="J33" s="527"/>
      <c r="K33" s="528"/>
      <c r="L33" s="532"/>
      <c r="M33" s="527"/>
      <c r="N33" s="533"/>
    </row>
    <row r="34" spans="2:25" ht="15.75" customHeight="1">
      <c r="B34" s="459"/>
      <c r="C34" s="432"/>
      <c r="D34" s="432"/>
      <c r="E34" s="432"/>
      <c r="F34" s="432"/>
      <c r="G34" s="432"/>
      <c r="H34" s="432"/>
      <c r="I34" s="534" t="s">
        <v>7</v>
      </c>
      <c r="J34" s="535"/>
      <c r="K34" s="308">
        <f>Tablas!$D$18</f>
        <v>0.94895473685238918</v>
      </c>
      <c r="L34" s="560" t="s">
        <v>7</v>
      </c>
      <c r="M34" s="535"/>
      <c r="N34" s="309">
        <f>Tablas!$D$30</f>
        <v>0.92054454047336609</v>
      </c>
    </row>
    <row r="35" spans="2:25">
      <c r="B35" s="459"/>
      <c r="C35" s="432"/>
      <c r="D35" s="432"/>
      <c r="E35" s="432"/>
      <c r="F35" s="432"/>
      <c r="G35" s="432"/>
      <c r="H35" s="432"/>
      <c r="I35" s="549"/>
      <c r="J35" s="517"/>
      <c r="K35" s="522"/>
      <c r="L35" s="517"/>
      <c r="M35" s="517"/>
      <c r="N35" s="518"/>
    </row>
    <row r="36" spans="2:25" ht="15" thickBot="1">
      <c r="B36" s="495"/>
      <c r="C36" s="496"/>
      <c r="D36" s="496"/>
      <c r="E36" s="496"/>
      <c r="F36" s="496"/>
      <c r="G36" s="496"/>
      <c r="H36" s="496"/>
      <c r="I36" s="550"/>
      <c r="J36" s="551"/>
      <c r="K36" s="552"/>
      <c r="L36" s="551"/>
      <c r="M36" s="551"/>
      <c r="N36" s="553"/>
    </row>
    <row r="37" spans="2:25" ht="42" customHeight="1" thickTop="1" thickBot="1">
      <c r="B37" s="511" t="s">
        <v>16</v>
      </c>
      <c r="C37" s="512"/>
      <c r="D37" s="512"/>
      <c r="E37" s="512"/>
      <c r="F37" s="512"/>
      <c r="G37" s="512"/>
      <c r="H37" s="512"/>
      <c r="I37" s="512"/>
      <c r="J37" s="512"/>
      <c r="K37" s="512"/>
      <c r="L37" s="512"/>
      <c r="M37" s="512"/>
      <c r="N37" s="513"/>
    </row>
    <row r="38" spans="2:25" ht="15.75" customHeight="1" thickTop="1">
      <c r="B38" s="457"/>
      <c r="C38" s="458"/>
      <c r="D38" s="458"/>
      <c r="E38" s="458"/>
      <c r="F38" s="458"/>
      <c r="G38" s="458"/>
      <c r="H38" s="458"/>
      <c r="I38" s="539" t="s">
        <v>17</v>
      </c>
      <c r="J38" s="540"/>
      <c r="K38" s="541"/>
      <c r="L38" s="545" t="s">
        <v>18</v>
      </c>
      <c r="M38" s="540"/>
      <c r="N38" s="546"/>
    </row>
    <row r="39" spans="2:25">
      <c r="B39" s="459"/>
      <c r="C39" s="432"/>
      <c r="D39" s="432"/>
      <c r="E39" s="432"/>
      <c r="F39" s="432"/>
      <c r="G39" s="432"/>
      <c r="H39" s="432"/>
      <c r="I39" s="542"/>
      <c r="J39" s="543"/>
      <c r="K39" s="544"/>
      <c r="L39" s="547"/>
      <c r="M39" s="543"/>
      <c r="N39" s="548"/>
    </row>
    <row r="40" spans="2:25" ht="15" customHeight="1">
      <c r="B40" s="459"/>
      <c r="C40" s="432"/>
      <c r="D40" s="432"/>
      <c r="E40" s="432"/>
      <c r="F40" s="432"/>
      <c r="G40" s="432"/>
      <c r="H40" s="432"/>
      <c r="I40" s="521"/>
      <c r="J40" s="517"/>
      <c r="K40" s="522"/>
      <c r="L40" s="529"/>
      <c r="M40" s="517"/>
      <c r="N40" s="518"/>
      <c r="T40" s="86" t="s">
        <v>2</v>
      </c>
      <c r="U40" s="86">
        <f>K46*PI()</f>
        <v>2.5132741228718345</v>
      </c>
      <c r="W40" s="86" t="s">
        <v>2</v>
      </c>
      <c r="X40" s="86">
        <f>N46*PI()</f>
        <v>3.1415926535897931</v>
      </c>
    </row>
    <row r="41" spans="2:25" ht="15" customHeight="1">
      <c r="B41" s="459"/>
      <c r="C41" s="432"/>
      <c r="D41" s="432"/>
      <c r="E41" s="432"/>
      <c r="F41" s="432"/>
      <c r="G41" s="432"/>
      <c r="H41" s="432"/>
      <c r="I41" s="523"/>
      <c r="J41" s="524"/>
      <c r="K41" s="525"/>
      <c r="L41" s="530"/>
      <c r="M41" s="524"/>
      <c r="N41" s="531"/>
      <c r="T41" s="86" t="s">
        <v>3</v>
      </c>
      <c r="U41" s="86" t="s">
        <v>4</v>
      </c>
      <c r="V41" s="86" t="s">
        <v>5</v>
      </c>
      <c r="W41" s="86" t="s">
        <v>3</v>
      </c>
      <c r="X41" s="86" t="s">
        <v>4</v>
      </c>
      <c r="Y41" s="86" t="s">
        <v>5</v>
      </c>
    </row>
    <row r="42" spans="2:25" ht="15" customHeight="1" thickBot="1">
      <c r="B42" s="459"/>
      <c r="C42" s="432"/>
      <c r="D42" s="432"/>
      <c r="E42" s="432"/>
      <c r="F42" s="432"/>
      <c r="G42" s="432"/>
      <c r="H42" s="432"/>
      <c r="I42" s="523"/>
      <c r="J42" s="524"/>
      <c r="K42" s="525"/>
      <c r="L42" s="530"/>
      <c r="M42" s="524"/>
      <c r="N42" s="531"/>
      <c r="P42" s="86" t="s">
        <v>2</v>
      </c>
      <c r="Q42" s="86">
        <f>G46*PI()</f>
        <v>3.0137294031408852</v>
      </c>
      <c r="T42" s="86">
        <v>1</v>
      </c>
      <c r="U42" s="86">
        <v>0</v>
      </c>
      <c r="V42" s="86">
        <v>0</v>
      </c>
      <c r="W42" s="86">
        <v>1</v>
      </c>
      <c r="X42" s="86">
        <v>0</v>
      </c>
      <c r="Y42" s="86">
        <v>0</v>
      </c>
    </row>
    <row r="43" spans="2:25" ht="15" customHeight="1">
      <c r="B43" s="34"/>
      <c r="C43" s="33"/>
      <c r="D43" s="33"/>
      <c r="E43" s="33"/>
      <c r="F43" s="33"/>
      <c r="G43" s="474" t="s">
        <v>11</v>
      </c>
      <c r="H43" s="475"/>
      <c r="I43" s="523"/>
      <c r="J43" s="524"/>
      <c r="K43" s="525"/>
      <c r="L43" s="530"/>
      <c r="M43" s="524"/>
      <c r="N43" s="531"/>
      <c r="P43" s="86" t="s">
        <v>3</v>
      </c>
      <c r="Q43" s="86" t="s">
        <v>4</v>
      </c>
      <c r="R43" s="86" t="s">
        <v>5</v>
      </c>
      <c r="T43" s="86">
        <v>2</v>
      </c>
      <c r="U43" s="86">
        <f>-COS(U40)</f>
        <v>0.80901699437494734</v>
      </c>
      <c r="V43" s="86">
        <f>SIN(U40)</f>
        <v>0.58778525229247325</v>
      </c>
      <c r="W43" s="86">
        <v>2</v>
      </c>
      <c r="X43" s="86">
        <f>-COS(X40)</f>
        <v>1</v>
      </c>
      <c r="Y43" s="86">
        <f>SIN(X40)</f>
        <v>1.22514845490862E-16</v>
      </c>
    </row>
    <row r="44" spans="2:25" ht="15" customHeight="1">
      <c r="B44" s="34"/>
      <c r="C44" s="33"/>
      <c r="D44" s="33"/>
      <c r="E44" s="33"/>
      <c r="F44" s="33"/>
      <c r="G44" s="476"/>
      <c r="H44" s="418"/>
      <c r="I44" s="523"/>
      <c r="J44" s="524"/>
      <c r="K44" s="525"/>
      <c r="L44" s="530"/>
      <c r="M44" s="524"/>
      <c r="N44" s="531"/>
      <c r="P44" s="86">
        <v>1</v>
      </c>
      <c r="Q44" s="86">
        <v>0</v>
      </c>
      <c r="R44" s="86">
        <v>0</v>
      </c>
    </row>
    <row r="45" spans="2:25" ht="15" customHeight="1" thickBot="1">
      <c r="B45" s="34"/>
      <c r="C45" s="33"/>
      <c r="D45" s="33"/>
      <c r="E45" s="33"/>
      <c r="F45" s="33"/>
      <c r="G45" s="477"/>
      <c r="H45" s="478"/>
      <c r="I45" s="526"/>
      <c r="J45" s="527"/>
      <c r="K45" s="528"/>
      <c r="L45" s="532"/>
      <c r="M45" s="527"/>
      <c r="N45" s="533"/>
      <c r="P45" s="86">
        <v>2</v>
      </c>
      <c r="Q45" s="86">
        <f>-COS(Q42)</f>
        <v>0.99183662561452146</v>
      </c>
      <c r="R45" s="86">
        <f>SIN(Q42)</f>
        <v>0.12751512886555658</v>
      </c>
    </row>
    <row r="46" spans="2:25" ht="15.75" customHeight="1">
      <c r="B46" s="34"/>
      <c r="C46" s="33"/>
      <c r="D46" s="33"/>
      <c r="E46" s="33"/>
      <c r="F46" s="33"/>
      <c r="G46" s="479">
        <f>(K46+N46+K57+N57+H68+K68+N68)/7</f>
        <v>0.9592998633025186</v>
      </c>
      <c r="H46" s="480"/>
      <c r="I46" s="534" t="s">
        <v>7</v>
      </c>
      <c r="J46" s="535"/>
      <c r="K46" s="304">
        <f>Tablas!$D$22</f>
        <v>0.8</v>
      </c>
      <c r="L46" s="534" t="s">
        <v>7</v>
      </c>
      <c r="M46" s="535"/>
      <c r="N46" s="307">
        <f>Tablas!$D$28</f>
        <v>1</v>
      </c>
    </row>
    <row r="47" spans="2:25" ht="15.75" customHeight="1">
      <c r="B47" s="34"/>
      <c r="C47" s="33"/>
      <c r="D47" s="33"/>
      <c r="E47" s="33"/>
      <c r="F47" s="33"/>
      <c r="G47" s="481"/>
      <c r="H47" s="441"/>
      <c r="I47" s="521"/>
      <c r="J47" s="517"/>
      <c r="K47" s="522"/>
      <c r="L47" s="529"/>
      <c r="M47" s="517"/>
      <c r="N47" s="518"/>
    </row>
    <row r="48" spans="2:25" ht="15.75" customHeight="1" thickBot="1">
      <c r="B48" s="34"/>
      <c r="C48" s="33"/>
      <c r="D48" s="33"/>
      <c r="E48" s="33"/>
      <c r="F48" s="33"/>
      <c r="G48" s="481"/>
      <c r="H48" s="441"/>
      <c r="I48" s="536"/>
      <c r="J48" s="519"/>
      <c r="K48" s="537"/>
      <c r="L48" s="538"/>
      <c r="M48" s="519"/>
      <c r="N48" s="520"/>
    </row>
    <row r="49" spans="2:25" ht="15" customHeight="1" thickTop="1">
      <c r="B49" s="38"/>
      <c r="C49" s="37"/>
      <c r="D49" s="37"/>
      <c r="E49" s="37"/>
      <c r="F49" s="39"/>
      <c r="G49" s="481"/>
      <c r="H49" s="441"/>
      <c r="I49" s="571" t="s">
        <v>19</v>
      </c>
      <c r="J49" s="571"/>
      <c r="K49" s="587"/>
      <c r="L49" s="585" t="s">
        <v>20</v>
      </c>
      <c r="M49" s="571"/>
      <c r="N49" s="572"/>
      <c r="T49" s="86" t="s">
        <v>2</v>
      </c>
      <c r="U49" s="86">
        <f>K57*PI()</f>
        <v>3.1409151301513898</v>
      </c>
      <c r="W49" s="86" t="s">
        <v>2</v>
      </c>
      <c r="X49" s="86">
        <f>N57*PI()</f>
        <v>3.0997047515419291</v>
      </c>
    </row>
    <row r="50" spans="2:25">
      <c r="B50" s="38"/>
      <c r="C50" s="37"/>
      <c r="D50" s="37"/>
      <c r="E50" s="37"/>
      <c r="F50" s="39"/>
      <c r="G50" s="481"/>
      <c r="H50" s="441"/>
      <c r="I50" s="543"/>
      <c r="J50" s="543"/>
      <c r="K50" s="544"/>
      <c r="L50" s="547"/>
      <c r="M50" s="543"/>
      <c r="N50" s="548"/>
      <c r="T50" s="86" t="s">
        <v>3</v>
      </c>
      <c r="U50" s="86" t="s">
        <v>4</v>
      </c>
      <c r="V50" s="86" t="s">
        <v>5</v>
      </c>
      <c r="W50" s="86" t="s">
        <v>3</v>
      </c>
      <c r="X50" s="86" t="s">
        <v>4</v>
      </c>
      <c r="Y50" s="86" t="s">
        <v>5</v>
      </c>
    </row>
    <row r="51" spans="2:25">
      <c r="B51" s="38"/>
      <c r="C51" s="37"/>
      <c r="D51" s="37"/>
      <c r="E51" s="37"/>
      <c r="F51" s="39"/>
      <c r="G51" s="481"/>
      <c r="H51" s="441"/>
      <c r="I51" s="517"/>
      <c r="J51" s="517"/>
      <c r="K51" s="522"/>
      <c r="L51" s="529"/>
      <c r="M51" s="517"/>
      <c r="N51" s="518"/>
      <c r="T51" s="86">
        <v>1</v>
      </c>
      <c r="U51" s="86">
        <v>0</v>
      </c>
      <c r="V51" s="86">
        <v>0</v>
      </c>
      <c r="W51" s="86">
        <v>1</v>
      </c>
      <c r="X51" s="86">
        <v>0</v>
      </c>
      <c r="Y51" s="86">
        <v>0</v>
      </c>
    </row>
    <row r="52" spans="2:25">
      <c r="B52" s="38"/>
      <c r="C52" s="37"/>
      <c r="D52" s="37"/>
      <c r="E52" s="37"/>
      <c r="F52" s="39"/>
      <c r="G52" s="481"/>
      <c r="H52" s="441"/>
      <c r="I52" s="524"/>
      <c r="J52" s="524"/>
      <c r="K52" s="525"/>
      <c r="L52" s="530"/>
      <c r="M52" s="524"/>
      <c r="N52" s="531"/>
      <c r="T52" s="86">
        <v>2</v>
      </c>
      <c r="U52" s="86">
        <f>-COS(U49)</f>
        <v>0.99999977048100397</v>
      </c>
      <c r="V52" s="86">
        <f>SIN(U49)</f>
        <v>6.7752338656861541E-4</v>
      </c>
      <c r="W52" s="86">
        <v>2</v>
      </c>
      <c r="X52" s="86">
        <f>-COS(X49)</f>
        <v>0.99912283009885838</v>
      </c>
      <c r="Y52" s="86">
        <f>SIN(X49)</f>
        <v>4.187565372919981E-2</v>
      </c>
    </row>
    <row r="53" spans="2:25" ht="15" thickBot="1">
      <c r="B53" s="38"/>
      <c r="C53" s="37"/>
      <c r="D53" s="37"/>
      <c r="E53" s="37"/>
      <c r="F53" s="39"/>
      <c r="G53" s="482"/>
      <c r="H53" s="483"/>
      <c r="I53" s="524"/>
      <c r="J53" s="524"/>
      <c r="K53" s="525"/>
      <c r="L53" s="530"/>
      <c r="M53" s="524"/>
      <c r="N53" s="531"/>
      <c r="T53" s="86" t="s">
        <v>2</v>
      </c>
      <c r="U53" s="86">
        <f>K68*PI()</f>
        <v>2.9955409682404448</v>
      </c>
      <c r="W53" s="86" t="s">
        <v>2</v>
      </c>
      <c r="X53" s="86">
        <f>N68*PI()</f>
        <v>3.0685141152974915</v>
      </c>
    </row>
    <row r="54" spans="2:25">
      <c r="B54" s="459"/>
      <c r="C54" s="432"/>
      <c r="D54" s="432"/>
      <c r="E54" s="432"/>
      <c r="F54" s="432"/>
      <c r="G54" s="432"/>
      <c r="H54" s="433"/>
      <c r="I54" s="524"/>
      <c r="J54" s="524"/>
      <c r="K54" s="525"/>
      <c r="L54" s="530"/>
      <c r="M54" s="524"/>
      <c r="N54" s="531"/>
      <c r="T54" s="86" t="s">
        <v>3</v>
      </c>
      <c r="U54" s="86" t="s">
        <v>4</v>
      </c>
      <c r="V54" s="86" t="s">
        <v>5</v>
      </c>
      <c r="W54" s="86" t="s">
        <v>3</v>
      </c>
      <c r="X54" s="86" t="s">
        <v>4</v>
      </c>
      <c r="Y54" s="86" t="s">
        <v>5</v>
      </c>
    </row>
    <row r="55" spans="2:25">
      <c r="B55" s="459"/>
      <c r="C55" s="432"/>
      <c r="D55" s="432"/>
      <c r="E55" s="432"/>
      <c r="F55" s="432"/>
      <c r="G55" s="432"/>
      <c r="H55" s="433"/>
      <c r="I55" s="524"/>
      <c r="J55" s="524"/>
      <c r="K55" s="525"/>
      <c r="L55" s="530"/>
      <c r="M55" s="524"/>
      <c r="N55" s="531"/>
      <c r="T55" s="86">
        <v>1</v>
      </c>
      <c r="U55" s="86">
        <v>0</v>
      </c>
      <c r="V55" s="86">
        <v>0</v>
      </c>
      <c r="W55" s="86">
        <v>1</v>
      </c>
      <c r="X55" s="86">
        <v>0</v>
      </c>
      <c r="Y55" s="86">
        <v>0</v>
      </c>
    </row>
    <row r="56" spans="2:25">
      <c r="B56" s="459"/>
      <c r="C56" s="432"/>
      <c r="D56" s="432"/>
      <c r="E56" s="432"/>
      <c r="F56" s="432"/>
      <c r="G56" s="432"/>
      <c r="H56" s="433"/>
      <c r="I56" s="527"/>
      <c r="J56" s="527"/>
      <c r="K56" s="528"/>
      <c r="L56" s="532"/>
      <c r="M56" s="527"/>
      <c r="N56" s="533"/>
      <c r="T56" s="86">
        <v>2</v>
      </c>
      <c r="U56" s="86">
        <f>-COS(U53)</f>
        <v>0.98935339811145717</v>
      </c>
      <c r="V56" s="86">
        <f>SIN(U53)</f>
        <v>0.14553299847564666</v>
      </c>
      <c r="W56" s="86">
        <v>2</v>
      </c>
      <c r="X56" s="86">
        <f>-COS(X53)</f>
        <v>0.99733095176939068</v>
      </c>
      <c r="Y56" s="86">
        <f>SIN(X53)</f>
        <v>7.3013510001652529E-2</v>
      </c>
    </row>
    <row r="57" spans="2:25" ht="15.75" customHeight="1">
      <c r="B57" s="459"/>
      <c r="C57" s="432"/>
      <c r="D57" s="432"/>
      <c r="E57" s="432"/>
      <c r="F57" s="432"/>
      <c r="G57" s="432"/>
      <c r="H57" s="433"/>
      <c r="I57" s="586" t="s">
        <v>7</v>
      </c>
      <c r="J57" s="535"/>
      <c r="K57" s="306">
        <f>Tablas!$D$25</f>
        <v>0.99978433759143492</v>
      </c>
      <c r="L57" s="534" t="s">
        <v>7</v>
      </c>
      <c r="M57" s="535"/>
      <c r="N57" s="305">
        <f>Tablas!$D$27</f>
        <v>0.98666666666666669</v>
      </c>
    </row>
    <row r="58" spans="2:25">
      <c r="B58" s="459"/>
      <c r="C58" s="432"/>
      <c r="D58" s="432"/>
      <c r="E58" s="432"/>
      <c r="F58" s="432"/>
      <c r="G58" s="432"/>
      <c r="H58" s="433"/>
      <c r="I58" s="517"/>
      <c r="J58" s="517"/>
      <c r="K58" s="522"/>
      <c r="L58" s="517"/>
      <c r="M58" s="517"/>
      <c r="N58" s="518"/>
      <c r="T58" s="86" t="s">
        <v>2</v>
      </c>
      <c r="U58" s="86">
        <f>H68*PI()</f>
        <v>3.1365640802933132</v>
      </c>
    </row>
    <row r="59" spans="2:25" ht="15" thickBot="1">
      <c r="B59" s="459"/>
      <c r="C59" s="432"/>
      <c r="D59" s="432"/>
      <c r="E59" s="432"/>
      <c r="F59" s="432"/>
      <c r="G59" s="432"/>
      <c r="H59" s="433"/>
      <c r="I59" s="519"/>
      <c r="J59" s="519"/>
      <c r="K59" s="537"/>
      <c r="L59" s="519"/>
      <c r="M59" s="519"/>
      <c r="N59" s="520"/>
      <c r="T59" s="86" t="s">
        <v>3</v>
      </c>
      <c r="U59" s="86" t="s">
        <v>4</v>
      </c>
      <c r="V59" s="86" t="s">
        <v>5</v>
      </c>
    </row>
    <row r="60" spans="2:25" ht="15" thickTop="1">
      <c r="B60" s="503"/>
      <c r="C60" s="504"/>
      <c r="D60" s="504"/>
      <c r="E60" s="505"/>
      <c r="F60" s="556" t="s">
        <v>21</v>
      </c>
      <c r="G60" s="557"/>
      <c r="H60" s="584"/>
      <c r="I60" s="556" t="s">
        <v>22</v>
      </c>
      <c r="J60" s="557"/>
      <c r="K60" s="584"/>
      <c r="L60" s="585" t="s">
        <v>23</v>
      </c>
      <c r="M60" s="571"/>
      <c r="N60" s="572"/>
      <c r="T60" s="86">
        <v>1</v>
      </c>
      <c r="U60" s="86">
        <v>0</v>
      </c>
      <c r="V60" s="86">
        <v>0</v>
      </c>
    </row>
    <row r="61" spans="2:25">
      <c r="B61" s="459"/>
      <c r="C61" s="432"/>
      <c r="D61" s="432"/>
      <c r="E61" s="433"/>
      <c r="F61" s="547"/>
      <c r="G61" s="543"/>
      <c r="H61" s="544"/>
      <c r="I61" s="547"/>
      <c r="J61" s="543"/>
      <c r="K61" s="544"/>
      <c r="L61" s="547"/>
      <c r="M61" s="543"/>
      <c r="N61" s="548"/>
      <c r="T61" s="86">
        <v>2</v>
      </c>
      <c r="U61" s="86">
        <f>-COS(U58)</f>
        <v>0.99998735675194306</v>
      </c>
      <c r="V61" s="86">
        <f>SIN(U58)</f>
        <v>5.0285521039622827E-3</v>
      </c>
    </row>
    <row r="62" spans="2:25">
      <c r="B62" s="459"/>
      <c r="C62" s="432"/>
      <c r="D62" s="432"/>
      <c r="E62" s="433"/>
      <c r="F62" s="529"/>
      <c r="G62" s="517"/>
      <c r="H62" s="522"/>
      <c r="I62" s="529"/>
      <c r="J62" s="517"/>
      <c r="K62" s="522"/>
      <c r="L62" s="529"/>
      <c r="M62" s="517"/>
      <c r="N62" s="518"/>
    </row>
    <row r="63" spans="2:25">
      <c r="B63" s="459"/>
      <c r="C63" s="432"/>
      <c r="D63" s="432"/>
      <c r="E63" s="433"/>
      <c r="F63" s="530"/>
      <c r="G63" s="524"/>
      <c r="H63" s="525"/>
      <c r="I63" s="530"/>
      <c r="J63" s="524"/>
      <c r="K63" s="525"/>
      <c r="L63" s="530"/>
      <c r="M63" s="524"/>
      <c r="N63" s="531"/>
    </row>
    <row r="64" spans="2:25">
      <c r="B64" s="459"/>
      <c r="C64" s="432"/>
      <c r="D64" s="432"/>
      <c r="E64" s="433"/>
      <c r="F64" s="530"/>
      <c r="G64" s="524"/>
      <c r="H64" s="525"/>
      <c r="I64" s="530"/>
      <c r="J64" s="524"/>
      <c r="K64" s="525"/>
      <c r="L64" s="530"/>
      <c r="M64" s="524"/>
      <c r="N64" s="531"/>
    </row>
    <row r="65" spans="2:25">
      <c r="B65" s="459"/>
      <c r="C65" s="432"/>
      <c r="D65" s="432"/>
      <c r="E65" s="433"/>
      <c r="F65" s="530"/>
      <c r="G65" s="524"/>
      <c r="H65" s="525"/>
      <c r="I65" s="530"/>
      <c r="J65" s="524"/>
      <c r="K65" s="525"/>
      <c r="L65" s="530"/>
      <c r="M65" s="524"/>
      <c r="N65" s="531"/>
    </row>
    <row r="66" spans="2:25">
      <c r="B66" s="459"/>
      <c r="C66" s="432"/>
      <c r="D66" s="432"/>
      <c r="E66" s="433"/>
      <c r="F66" s="530"/>
      <c r="G66" s="524"/>
      <c r="H66" s="525"/>
      <c r="I66" s="530"/>
      <c r="J66" s="524"/>
      <c r="K66" s="525"/>
      <c r="L66" s="530"/>
      <c r="M66" s="524"/>
      <c r="N66" s="531"/>
    </row>
    <row r="67" spans="2:25">
      <c r="B67" s="459"/>
      <c r="C67" s="432"/>
      <c r="D67" s="432"/>
      <c r="E67" s="433"/>
      <c r="F67" s="532"/>
      <c r="G67" s="527"/>
      <c r="H67" s="528"/>
      <c r="I67" s="532"/>
      <c r="J67" s="527"/>
      <c r="K67" s="528"/>
      <c r="L67" s="532"/>
      <c r="M67" s="527"/>
      <c r="N67" s="533"/>
    </row>
    <row r="68" spans="2:25" ht="15.75" customHeight="1">
      <c r="B68" s="459"/>
      <c r="C68" s="432"/>
      <c r="D68" s="432"/>
      <c r="E68" s="433"/>
      <c r="F68" s="560" t="s">
        <v>7</v>
      </c>
      <c r="G68" s="535"/>
      <c r="H68" s="306">
        <f>Tablas!$D$26</f>
        <v>0.99839935540633062</v>
      </c>
      <c r="I68" s="586" t="s">
        <v>7</v>
      </c>
      <c r="J68" s="535"/>
      <c r="K68" s="306">
        <f>Tablas!$D$23</f>
        <v>0.95351030465949815</v>
      </c>
      <c r="L68" s="586" t="s">
        <v>7</v>
      </c>
      <c r="M68" s="535"/>
      <c r="N68" s="307">
        <f>Tablas!$D$29</f>
        <v>0.97673837879369962</v>
      </c>
    </row>
    <row r="69" spans="2:25">
      <c r="B69" s="459"/>
      <c r="C69" s="432"/>
      <c r="D69" s="432"/>
      <c r="E69" s="433"/>
      <c r="F69" s="529"/>
      <c r="G69" s="517"/>
      <c r="H69" s="522"/>
      <c r="I69" s="529"/>
      <c r="J69" s="517"/>
      <c r="K69" s="522"/>
      <c r="L69" s="517"/>
      <c r="M69" s="517"/>
      <c r="N69" s="518"/>
    </row>
    <row r="70" spans="2:25" ht="15" thickBot="1">
      <c r="B70" s="495"/>
      <c r="C70" s="496"/>
      <c r="D70" s="496"/>
      <c r="E70" s="498"/>
      <c r="F70" s="588"/>
      <c r="G70" s="551"/>
      <c r="H70" s="552"/>
      <c r="I70" s="588"/>
      <c r="J70" s="551"/>
      <c r="K70" s="552"/>
      <c r="L70" s="551"/>
      <c r="M70" s="551"/>
      <c r="N70" s="553"/>
    </row>
    <row r="71" spans="2:25" ht="42" customHeight="1" thickTop="1" thickBot="1">
      <c r="B71" s="511" t="s">
        <v>24</v>
      </c>
      <c r="C71" s="512"/>
      <c r="D71" s="512"/>
      <c r="E71" s="512"/>
      <c r="F71" s="512"/>
      <c r="G71" s="512"/>
      <c r="H71" s="512"/>
      <c r="I71" s="512"/>
      <c r="J71" s="512"/>
      <c r="K71" s="512"/>
      <c r="L71" s="512"/>
      <c r="M71" s="512"/>
      <c r="N71" s="513"/>
    </row>
    <row r="72" spans="2:25" ht="15" thickTop="1">
      <c r="B72" s="34"/>
      <c r="C72" s="33"/>
      <c r="D72" s="33"/>
      <c r="E72" s="33"/>
      <c r="F72" s="33"/>
      <c r="G72" s="514" t="s">
        <v>11</v>
      </c>
      <c r="H72" s="416"/>
      <c r="I72" s="539" t="s">
        <v>25</v>
      </c>
      <c r="J72" s="540"/>
      <c r="K72" s="541"/>
      <c r="L72" s="425" t="s">
        <v>26</v>
      </c>
      <c r="M72" s="425"/>
      <c r="N72" s="426"/>
    </row>
    <row r="73" spans="2:25">
      <c r="B73" s="34"/>
      <c r="C73" s="33"/>
      <c r="D73" s="33"/>
      <c r="E73" s="33"/>
      <c r="F73" s="33"/>
      <c r="G73" s="476"/>
      <c r="H73" s="418"/>
      <c r="I73" s="542"/>
      <c r="J73" s="543"/>
      <c r="K73" s="544"/>
      <c r="L73" s="427"/>
      <c r="M73" s="427"/>
      <c r="N73" s="428"/>
    </row>
    <row r="74" spans="2:25" ht="15" thickBot="1">
      <c r="B74" s="34"/>
      <c r="C74" s="33"/>
      <c r="D74" s="33"/>
      <c r="E74" s="33"/>
      <c r="F74" s="33"/>
      <c r="G74" s="477"/>
      <c r="H74" s="478"/>
      <c r="I74" s="517"/>
      <c r="J74" s="517"/>
      <c r="K74" s="522"/>
      <c r="L74" s="434"/>
      <c r="M74" s="429"/>
      <c r="N74" s="435"/>
      <c r="P74" s="86" t="s">
        <v>2</v>
      </c>
      <c r="Q74" s="86">
        <f>G75*PI()</f>
        <v>2.7096236637211968</v>
      </c>
      <c r="T74" s="86" t="s">
        <v>2</v>
      </c>
      <c r="U74" s="86">
        <f>K80*PI()</f>
        <v>2.5918139392115793</v>
      </c>
      <c r="W74" s="86" t="s">
        <v>2</v>
      </c>
      <c r="X74" s="86">
        <f>N80*PI()</f>
        <v>2.8274333882308138</v>
      </c>
    </row>
    <row r="75" spans="2:25" ht="14.4" customHeight="1">
      <c r="B75" s="34"/>
      <c r="C75" s="33"/>
      <c r="D75" s="33"/>
      <c r="E75" s="33"/>
      <c r="F75" s="33"/>
      <c r="G75" s="479">
        <f>(K80+N80)/2</f>
        <v>0.86250000000000004</v>
      </c>
      <c r="H75" s="480"/>
      <c r="I75" s="524"/>
      <c r="J75" s="524"/>
      <c r="K75" s="525"/>
      <c r="L75" s="436"/>
      <c r="M75" s="432"/>
      <c r="N75" s="437"/>
      <c r="P75" s="86" t="s">
        <v>3</v>
      </c>
      <c r="Q75" s="86" t="s">
        <v>4</v>
      </c>
      <c r="R75" s="86" t="s">
        <v>5</v>
      </c>
      <c r="T75" s="86" t="s">
        <v>3</v>
      </c>
      <c r="U75" s="86" t="s">
        <v>4</v>
      </c>
      <c r="V75" s="86" t="s">
        <v>5</v>
      </c>
      <c r="W75" s="86" t="s">
        <v>3</v>
      </c>
      <c r="X75" s="86" t="s">
        <v>4</v>
      </c>
      <c r="Y75" s="86" t="s">
        <v>5</v>
      </c>
    </row>
    <row r="76" spans="2:25" ht="14.4" customHeight="1">
      <c r="B76" s="34"/>
      <c r="C76" s="33"/>
      <c r="D76" s="33"/>
      <c r="E76" s="33"/>
      <c r="F76" s="33"/>
      <c r="G76" s="481"/>
      <c r="H76" s="441"/>
      <c r="I76" s="524"/>
      <c r="J76" s="524"/>
      <c r="K76" s="525"/>
      <c r="L76" s="436"/>
      <c r="M76" s="432"/>
      <c r="N76" s="437"/>
      <c r="P76" s="86">
        <v>1</v>
      </c>
      <c r="Q76" s="86">
        <v>0</v>
      </c>
      <c r="R76" s="86">
        <v>0</v>
      </c>
      <c r="T76" s="86">
        <v>1</v>
      </c>
      <c r="U76" s="86">
        <v>0</v>
      </c>
      <c r="V76" s="86">
        <v>0</v>
      </c>
      <c r="W76" s="86">
        <v>1</v>
      </c>
      <c r="X76" s="86">
        <v>0</v>
      </c>
      <c r="Y76" s="86">
        <v>0</v>
      </c>
    </row>
    <row r="77" spans="2:25" ht="14.4" customHeight="1">
      <c r="B77" s="34"/>
      <c r="C77" s="33"/>
      <c r="D77" s="33"/>
      <c r="E77" s="33"/>
      <c r="F77" s="33"/>
      <c r="G77" s="481"/>
      <c r="H77" s="441"/>
      <c r="I77" s="524"/>
      <c r="J77" s="524"/>
      <c r="K77" s="525"/>
      <c r="L77" s="436"/>
      <c r="M77" s="432"/>
      <c r="N77" s="437"/>
      <c r="P77" s="86">
        <v>2</v>
      </c>
      <c r="Q77" s="86">
        <f>-COS(Q74)</f>
        <v>0.90814317382508136</v>
      </c>
      <c r="R77" s="86">
        <f>SIN(Q74)</f>
        <v>0.41865973753742797</v>
      </c>
      <c r="T77" s="86">
        <v>2</v>
      </c>
      <c r="U77" s="86">
        <f>-COS(U74)</f>
        <v>0.85264016435409218</v>
      </c>
      <c r="V77" s="86">
        <f>SIN(U74)</f>
        <v>0.52249856471594891</v>
      </c>
      <c r="W77" s="86">
        <v>2</v>
      </c>
      <c r="X77" s="86">
        <f>-COS(X74)</f>
        <v>0.95105651629515353</v>
      </c>
      <c r="Y77" s="86">
        <f>SIN(X74)</f>
        <v>0.30901699437494751</v>
      </c>
    </row>
    <row r="78" spans="2:25" ht="14.4" customHeight="1">
      <c r="B78" s="34"/>
      <c r="C78" s="33"/>
      <c r="D78" s="33"/>
      <c r="E78" s="33"/>
      <c r="F78" s="33"/>
      <c r="G78" s="481"/>
      <c r="H78" s="441"/>
      <c r="I78" s="524"/>
      <c r="J78" s="524"/>
      <c r="K78" s="525"/>
      <c r="L78" s="436"/>
      <c r="M78" s="432"/>
      <c r="N78" s="437"/>
    </row>
    <row r="79" spans="2:25" ht="14.4" customHeight="1">
      <c r="B79" s="34"/>
      <c r="C79" s="33"/>
      <c r="D79" s="33"/>
      <c r="E79" s="33"/>
      <c r="F79" s="33"/>
      <c r="G79" s="481"/>
      <c r="H79" s="441"/>
      <c r="I79" s="527"/>
      <c r="J79" s="527"/>
      <c r="K79" s="528"/>
      <c r="L79" s="472"/>
      <c r="M79" s="470"/>
      <c r="N79" s="473"/>
    </row>
    <row r="80" spans="2:25" ht="15.75" customHeight="1">
      <c r="B80" s="34"/>
      <c r="C80" s="33"/>
      <c r="D80" s="33"/>
      <c r="E80" s="33"/>
      <c r="F80" s="33"/>
      <c r="G80" s="481"/>
      <c r="H80" s="441"/>
      <c r="I80" s="586" t="s">
        <v>7</v>
      </c>
      <c r="J80" s="535"/>
      <c r="K80" s="304">
        <f>Tablas!$D$31</f>
        <v>0.82499999999999996</v>
      </c>
      <c r="L80" s="502" t="s">
        <v>7</v>
      </c>
      <c r="M80" s="445"/>
      <c r="N80" s="90">
        <f>Tablas!$D$32</f>
        <v>0.9</v>
      </c>
    </row>
    <row r="81" spans="2:14" ht="14.4" customHeight="1">
      <c r="B81" s="34"/>
      <c r="C81" s="33"/>
      <c r="D81" s="33"/>
      <c r="E81" s="33"/>
      <c r="F81" s="33"/>
      <c r="G81" s="481"/>
      <c r="H81" s="441"/>
      <c r="I81" s="574"/>
      <c r="J81" s="575"/>
      <c r="K81" s="576"/>
      <c r="L81" s="453"/>
      <c r="M81" s="448"/>
      <c r="N81" s="454"/>
    </row>
    <row r="82" spans="2:14" ht="15" customHeight="1" thickBot="1">
      <c r="B82" s="40"/>
      <c r="C82" s="41"/>
      <c r="D82" s="41"/>
      <c r="E82" s="41"/>
      <c r="F82" s="41"/>
      <c r="G82" s="516"/>
      <c r="H82" s="443"/>
      <c r="I82" s="577"/>
      <c r="J82" s="578"/>
      <c r="K82" s="579"/>
      <c r="L82" s="455"/>
      <c r="M82" s="451"/>
      <c r="N82" s="456"/>
    </row>
    <row r="83" spans="2:14" ht="15" thickTop="1"/>
  </sheetData>
  <mergeCells count="78">
    <mergeCell ref="B71:N71"/>
    <mergeCell ref="G72:H74"/>
    <mergeCell ref="I72:K73"/>
    <mergeCell ref="L72:N73"/>
    <mergeCell ref="I74:K79"/>
    <mergeCell ref="L74:N79"/>
    <mergeCell ref="G75:H82"/>
    <mergeCell ref="I80:J80"/>
    <mergeCell ref="L80:M80"/>
    <mergeCell ref="I81:K82"/>
    <mergeCell ref="L81:N82"/>
    <mergeCell ref="I69:K70"/>
    <mergeCell ref="L69:N70"/>
    <mergeCell ref="F60:H61"/>
    <mergeCell ref="F62:H67"/>
    <mergeCell ref="F68:G68"/>
    <mergeCell ref="F69:H70"/>
    <mergeCell ref="G46:H53"/>
    <mergeCell ref="B54:H59"/>
    <mergeCell ref="B60:E70"/>
    <mergeCell ref="I60:K61"/>
    <mergeCell ref="L60:N61"/>
    <mergeCell ref="I62:K67"/>
    <mergeCell ref="L62:N67"/>
    <mergeCell ref="I68:J68"/>
    <mergeCell ref="L68:M68"/>
    <mergeCell ref="I49:K50"/>
    <mergeCell ref="L49:N50"/>
    <mergeCell ref="I51:K56"/>
    <mergeCell ref="L51:N56"/>
    <mergeCell ref="I57:J57"/>
    <mergeCell ref="L57:M57"/>
    <mergeCell ref="I58:K59"/>
    <mergeCell ref="B1:N1"/>
    <mergeCell ref="B2:N2"/>
    <mergeCell ref="G43:H45"/>
    <mergeCell ref="B38:H42"/>
    <mergeCell ref="G3:H5"/>
    <mergeCell ref="I3:K4"/>
    <mergeCell ref="L3:N4"/>
    <mergeCell ref="I5:K10"/>
    <mergeCell ref="L5:N10"/>
    <mergeCell ref="G6:H13"/>
    <mergeCell ref="I11:J11"/>
    <mergeCell ref="I12:K13"/>
    <mergeCell ref="L11:M11"/>
    <mergeCell ref="L12:N13"/>
    <mergeCell ref="I23:J23"/>
    <mergeCell ref="L23:M23"/>
    <mergeCell ref="B14:N14"/>
    <mergeCell ref="I35:K36"/>
    <mergeCell ref="L35:N36"/>
    <mergeCell ref="I28:K33"/>
    <mergeCell ref="G20:H22"/>
    <mergeCell ref="B15:H19"/>
    <mergeCell ref="G23:H30"/>
    <mergeCell ref="B31:H36"/>
    <mergeCell ref="L28:N33"/>
    <mergeCell ref="I26:K27"/>
    <mergeCell ref="L26:N27"/>
    <mergeCell ref="I34:J34"/>
    <mergeCell ref="L34:M34"/>
    <mergeCell ref="I15:K16"/>
    <mergeCell ref="L15:N16"/>
    <mergeCell ref="L24:N25"/>
    <mergeCell ref="I24:K25"/>
    <mergeCell ref="B37:N37"/>
    <mergeCell ref="I38:K39"/>
    <mergeCell ref="L38:N39"/>
    <mergeCell ref="I17:K22"/>
    <mergeCell ref="L17:N22"/>
    <mergeCell ref="L58:N59"/>
    <mergeCell ref="I40:K45"/>
    <mergeCell ref="L40:N45"/>
    <mergeCell ref="I46:J46"/>
    <mergeCell ref="L46:M46"/>
    <mergeCell ref="I47:K48"/>
    <mergeCell ref="L47:N48"/>
  </mergeCells>
  <conditionalFormatting sqref="G6">
    <cfRule type="cellIs" dxfId="137" priority="79" operator="between">
      <formula>0.9</formula>
      <formula>1</formula>
    </cfRule>
    <cfRule type="cellIs" dxfId="136" priority="80" operator="between">
      <formula>0.75</formula>
      <formula>"89.9%"</formula>
    </cfRule>
    <cfRule type="cellIs" dxfId="135" priority="81" operator="between">
      <formula>0</formula>
      <formula>"74.9%"</formula>
    </cfRule>
  </conditionalFormatting>
  <conditionalFormatting sqref="K11">
    <cfRule type="cellIs" dxfId="134" priority="70" operator="between">
      <formula>0.9</formula>
      <formula>1</formula>
    </cfRule>
    <cfRule type="cellIs" dxfId="133" priority="71" operator="between">
      <formula>0.75</formula>
      <formula>"89.9%"</formula>
    </cfRule>
    <cfRule type="cellIs" dxfId="132" priority="72" operator="between">
      <formula>0</formula>
      <formula>"74.9%"</formula>
    </cfRule>
  </conditionalFormatting>
  <conditionalFormatting sqref="N11">
    <cfRule type="cellIs" dxfId="131" priority="67" operator="between">
      <formula>0.9</formula>
      <formula>1</formula>
    </cfRule>
    <cfRule type="cellIs" dxfId="130" priority="68" operator="between">
      <formula>0.75</formula>
      <formula>"89.9%"</formula>
    </cfRule>
    <cfRule type="cellIs" dxfId="129" priority="69" operator="between">
      <formula>0</formula>
      <formula>"74.9%"</formula>
    </cfRule>
  </conditionalFormatting>
  <conditionalFormatting sqref="K23">
    <cfRule type="cellIs" dxfId="128" priority="64" operator="between">
      <formula>0.9</formula>
      <formula>1</formula>
    </cfRule>
    <cfRule type="cellIs" dxfId="127" priority="65" operator="between">
      <formula>0.75</formula>
      <formula>"89.9%"</formula>
    </cfRule>
    <cfRule type="cellIs" dxfId="126" priority="66" operator="between">
      <formula>0</formula>
      <formula>"74.9%"</formula>
    </cfRule>
  </conditionalFormatting>
  <conditionalFormatting sqref="N23">
    <cfRule type="cellIs" dxfId="125" priority="61" operator="between">
      <formula>0.9</formula>
      <formula>1</formula>
    </cfRule>
    <cfRule type="cellIs" dxfId="124" priority="62" operator="between">
      <formula>0.75</formula>
      <formula>"89.9%"</formula>
    </cfRule>
    <cfRule type="cellIs" dxfId="123" priority="63" operator="between">
      <formula>0</formula>
      <formula>"74.9%"</formula>
    </cfRule>
  </conditionalFormatting>
  <conditionalFormatting sqref="K34">
    <cfRule type="cellIs" dxfId="122" priority="58" operator="between">
      <formula>0.9</formula>
      <formula>1</formula>
    </cfRule>
    <cfRule type="cellIs" dxfId="121" priority="59" operator="between">
      <formula>0.75</formula>
      <formula>"89.9%"</formula>
    </cfRule>
    <cfRule type="cellIs" dxfId="120" priority="60" operator="between">
      <formula>0</formula>
      <formula>"74.9%"</formula>
    </cfRule>
  </conditionalFormatting>
  <conditionalFormatting sqref="N34">
    <cfRule type="cellIs" dxfId="119" priority="55" operator="between">
      <formula>0.9</formula>
      <formula>1</formula>
    </cfRule>
    <cfRule type="cellIs" dxfId="118" priority="56" operator="between">
      <formula>0.75</formula>
      <formula>"89.9%"</formula>
    </cfRule>
    <cfRule type="cellIs" dxfId="117" priority="57" operator="between">
      <formula>0</formula>
      <formula>"74.9%"</formula>
    </cfRule>
  </conditionalFormatting>
  <conditionalFormatting sqref="G23">
    <cfRule type="cellIs" dxfId="116" priority="52" operator="between">
      <formula>0.9</formula>
      <formula>1</formula>
    </cfRule>
    <cfRule type="cellIs" dxfId="115" priority="53" operator="between">
      <formula>0.75</formula>
      <formula>"89.9%"</formula>
    </cfRule>
    <cfRule type="cellIs" dxfId="114" priority="54" operator="between">
      <formula>0</formula>
      <formula>"74.9%"</formula>
    </cfRule>
  </conditionalFormatting>
  <conditionalFormatting sqref="K46">
    <cfRule type="cellIs" dxfId="113" priority="49" operator="between">
      <formula>0.9</formula>
      <formula>1</formula>
    </cfRule>
    <cfRule type="cellIs" dxfId="112" priority="50" operator="between">
      <formula>0.75</formula>
      <formula>"89.9%"</formula>
    </cfRule>
    <cfRule type="cellIs" dxfId="111" priority="51" operator="between">
      <formula>0</formula>
      <formula>"74.9%"</formula>
    </cfRule>
  </conditionalFormatting>
  <conditionalFormatting sqref="N46">
    <cfRule type="cellIs" dxfId="110" priority="46" operator="between">
      <formula>0.9</formula>
      <formula>1</formula>
    </cfRule>
    <cfRule type="cellIs" dxfId="109" priority="47" operator="between">
      <formula>0.75</formula>
      <formula>"89.9%"</formula>
    </cfRule>
    <cfRule type="cellIs" dxfId="108" priority="48" operator="between">
      <formula>0</formula>
      <formula>"74.9%"</formula>
    </cfRule>
  </conditionalFormatting>
  <conditionalFormatting sqref="N57">
    <cfRule type="cellIs" dxfId="107" priority="40" operator="between">
      <formula>0.9</formula>
      <formula>1</formula>
    </cfRule>
    <cfRule type="cellIs" dxfId="106" priority="41" operator="between">
      <formula>0.75</formula>
      <formula>"89.9%"</formula>
    </cfRule>
    <cfRule type="cellIs" dxfId="105" priority="42" operator="between">
      <formula>0</formula>
      <formula>"74.9%"</formula>
    </cfRule>
  </conditionalFormatting>
  <conditionalFormatting sqref="N68">
    <cfRule type="cellIs" dxfId="104" priority="25" operator="between">
      <formula>0.9</formula>
      <formula>1</formula>
    </cfRule>
    <cfRule type="cellIs" dxfId="103" priority="26" operator="between">
      <formula>0.75</formula>
      <formula>"89.9%"</formula>
    </cfRule>
    <cfRule type="cellIs" dxfId="102" priority="27" operator="between">
      <formula>0</formula>
      <formula>"74.9%"</formula>
    </cfRule>
  </conditionalFormatting>
  <conditionalFormatting sqref="H68">
    <cfRule type="cellIs" dxfId="101" priority="22" operator="between">
      <formula>0.9</formula>
      <formula>10</formula>
    </cfRule>
    <cfRule type="cellIs" dxfId="100" priority="23" operator="between">
      <formula>0.75</formula>
      <formula>"89.9%"</formula>
    </cfRule>
    <cfRule type="cellIs" dxfId="99" priority="24" operator="between">
      <formula>0</formula>
      <formula>"74.9%"</formula>
    </cfRule>
  </conditionalFormatting>
  <conditionalFormatting sqref="G46">
    <cfRule type="cellIs" dxfId="98" priority="19" operator="between">
      <formula>0.9</formula>
      <formula>1</formula>
    </cfRule>
    <cfRule type="cellIs" dxfId="97" priority="20" operator="between">
      <formula>0.75</formula>
      <formula>"89.9%"</formula>
    </cfRule>
    <cfRule type="cellIs" dxfId="96" priority="21" operator="between">
      <formula>0</formula>
      <formula>"74.9%"</formula>
    </cfRule>
  </conditionalFormatting>
  <conditionalFormatting sqref="G75">
    <cfRule type="cellIs" dxfId="95" priority="16" operator="between">
      <formula>0.9</formula>
      <formula>1</formula>
    </cfRule>
    <cfRule type="cellIs" dxfId="94" priority="17" operator="between">
      <formula>0.75</formula>
      <formula>"89.9%"</formula>
    </cfRule>
    <cfRule type="cellIs" dxfId="93" priority="18" operator="between">
      <formula>0</formula>
      <formula>"74.9%"</formula>
    </cfRule>
  </conditionalFormatting>
  <conditionalFormatting sqref="K80">
    <cfRule type="cellIs" dxfId="92" priority="13" operator="between">
      <formula>0.9</formula>
      <formula>1</formula>
    </cfRule>
    <cfRule type="cellIs" dxfId="91" priority="14" operator="between">
      <formula>0.75</formula>
      <formula>"89.9%"</formula>
    </cfRule>
    <cfRule type="cellIs" dxfId="90" priority="15" operator="between">
      <formula>0</formula>
      <formula>"74.9%"</formula>
    </cfRule>
  </conditionalFormatting>
  <conditionalFormatting sqref="K68">
    <cfRule type="cellIs" dxfId="89" priority="7" operator="between">
      <formula>0.9</formula>
      <formula>10</formula>
    </cfRule>
    <cfRule type="cellIs" dxfId="88" priority="8" operator="between">
      <formula>0.75</formula>
      <formula>"89.9%"</formula>
    </cfRule>
    <cfRule type="cellIs" dxfId="87" priority="9" operator="between">
      <formula>0</formula>
      <formula>"74.9%"</formula>
    </cfRule>
  </conditionalFormatting>
  <conditionalFormatting sqref="K57">
    <cfRule type="cellIs" dxfId="86" priority="4" operator="between">
      <formula>0.9</formula>
      <formula>10</formula>
    </cfRule>
    <cfRule type="cellIs" dxfId="85" priority="5" operator="between">
      <formula>0.75</formula>
      <formula>"89.9%"</formula>
    </cfRule>
    <cfRule type="cellIs" dxfId="84" priority="6" operator="between">
      <formula>0</formula>
      <formula>"74.9%"</formula>
    </cfRule>
  </conditionalFormatting>
  <conditionalFormatting sqref="N80">
    <cfRule type="cellIs" dxfId="83" priority="1" operator="between">
      <formula>0.9</formula>
      <formula>1</formula>
    </cfRule>
    <cfRule type="cellIs" dxfId="82" priority="2" operator="between">
      <formula>0.75</formula>
      <formula>"89.9%"</formula>
    </cfRule>
    <cfRule type="cellIs" dxfId="81" priority="3" operator="between">
      <formula>0</formula>
      <formula>"74.9%"</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B1:AB29"/>
  <sheetViews>
    <sheetView showRowColHeaders="0" zoomScale="90" zoomScaleNormal="90" workbookViewId="0">
      <selection activeCell="J18" sqref="J18"/>
    </sheetView>
  </sheetViews>
  <sheetFormatPr baseColWidth="10" defaultColWidth="11.44140625" defaultRowHeight="14.4"/>
  <cols>
    <col min="1" max="1" width="3.33203125" style="44" customWidth="1"/>
    <col min="2" max="14" width="11.44140625" style="44" customWidth="1"/>
    <col min="15" max="17" width="17.88671875" style="44" customWidth="1"/>
    <col min="18" max="18" width="11.5546875" style="72" bestFit="1" customWidth="1"/>
    <col min="19" max="19" width="11.44140625" style="72"/>
    <col min="20" max="21" width="11.5546875" style="72" bestFit="1" customWidth="1"/>
    <col min="22" max="22" width="13" style="72" bestFit="1" customWidth="1"/>
    <col min="23" max="28" width="11.44140625" style="72"/>
    <col min="29" max="16384" width="11.44140625" style="44"/>
  </cols>
  <sheetData>
    <row r="1" spans="2:25" ht="99" customHeight="1" thickTop="1" thickBot="1">
      <c r="B1" s="508"/>
      <c r="C1" s="509"/>
      <c r="D1" s="509"/>
      <c r="E1" s="509"/>
      <c r="F1" s="509"/>
      <c r="G1" s="509"/>
      <c r="H1" s="509"/>
      <c r="I1" s="509"/>
      <c r="J1" s="509"/>
      <c r="K1" s="509"/>
      <c r="L1" s="509"/>
      <c r="M1" s="509"/>
      <c r="N1" s="509"/>
      <c r="O1" s="509"/>
      <c r="P1" s="509"/>
      <c r="Q1" s="510"/>
    </row>
    <row r="2" spans="2:25" ht="48.75" customHeight="1" thickTop="1" thickBot="1">
      <c r="B2" s="589" t="s">
        <v>24</v>
      </c>
      <c r="C2" s="590"/>
      <c r="D2" s="590"/>
      <c r="E2" s="590"/>
      <c r="F2" s="590"/>
      <c r="G2" s="590"/>
      <c r="H2" s="590"/>
      <c r="I2" s="590"/>
      <c r="J2" s="590"/>
      <c r="K2" s="590"/>
      <c r="L2" s="590"/>
      <c r="M2" s="590"/>
      <c r="N2" s="590"/>
      <c r="O2" s="590"/>
      <c r="P2" s="590"/>
      <c r="Q2" s="591"/>
    </row>
    <row r="3" spans="2:25" ht="15" thickTop="1">
      <c r="B3" s="34"/>
      <c r="C3" s="33"/>
      <c r="D3" s="33"/>
      <c r="E3" s="33"/>
      <c r="F3" s="33"/>
      <c r="G3" s="514" t="s">
        <v>76</v>
      </c>
      <c r="H3" s="416"/>
      <c r="I3" s="460" t="s">
        <v>25</v>
      </c>
      <c r="J3" s="461"/>
      <c r="K3" s="462"/>
      <c r="L3" s="425" t="s">
        <v>26</v>
      </c>
      <c r="M3" s="425"/>
      <c r="N3" s="425"/>
      <c r="O3" s="68"/>
      <c r="P3" s="67"/>
      <c r="Q3" s="79"/>
    </row>
    <row r="4" spans="2:25">
      <c r="B4" s="34"/>
      <c r="C4" s="33"/>
      <c r="D4" s="33"/>
      <c r="E4" s="33"/>
      <c r="F4" s="33"/>
      <c r="G4" s="476"/>
      <c r="H4" s="418"/>
      <c r="I4" s="463"/>
      <c r="J4" s="427"/>
      <c r="K4" s="464"/>
      <c r="L4" s="427"/>
      <c r="M4" s="427"/>
      <c r="N4" s="427"/>
      <c r="O4" s="69"/>
      <c r="P4" s="45"/>
      <c r="Q4" s="80"/>
      <c r="R4" s="44"/>
      <c r="S4" s="44"/>
      <c r="T4" s="44"/>
      <c r="U4" s="44"/>
      <c r="V4" s="44"/>
      <c r="W4" s="44"/>
      <c r="X4" s="44"/>
      <c r="Y4" s="44"/>
    </row>
    <row r="5" spans="2:25" ht="15" thickBot="1">
      <c r="B5" s="34"/>
      <c r="C5" s="33"/>
      <c r="D5" s="33"/>
      <c r="E5" s="33"/>
      <c r="F5" s="33"/>
      <c r="G5" s="477"/>
      <c r="H5" s="478"/>
      <c r="I5" s="429"/>
      <c r="J5" s="429"/>
      <c r="K5" s="430"/>
      <c r="L5" s="434"/>
      <c r="M5" s="429"/>
      <c r="N5" s="429"/>
      <c r="O5" s="69"/>
      <c r="P5" s="45" t="s">
        <v>2</v>
      </c>
      <c r="Q5" s="80">
        <f>G6*PI()</f>
        <v>2.7096236637211968</v>
      </c>
      <c r="R5" s="44"/>
      <c r="S5" s="44"/>
      <c r="T5" s="44" t="s">
        <v>2</v>
      </c>
      <c r="U5" s="44">
        <f>K11*PI()</f>
        <v>2.5918139392115793</v>
      </c>
      <c r="V5" s="44"/>
      <c r="W5" s="44" t="s">
        <v>2</v>
      </c>
      <c r="X5" s="44">
        <f>N11*PI()</f>
        <v>2.8274333882308138</v>
      </c>
      <c r="Y5" s="44"/>
    </row>
    <row r="6" spans="2:25" ht="15" customHeight="1">
      <c r="B6" s="34"/>
      <c r="C6" s="33"/>
      <c r="D6" s="33"/>
      <c r="E6" s="33"/>
      <c r="F6" s="33"/>
      <c r="G6" s="438">
        <f>(K11+N11)/2</f>
        <v>0.86250000000000004</v>
      </c>
      <c r="H6" s="439"/>
      <c r="I6" s="432"/>
      <c r="J6" s="432"/>
      <c r="K6" s="433"/>
      <c r="L6" s="436"/>
      <c r="M6" s="432"/>
      <c r="N6" s="432"/>
      <c r="O6" s="69"/>
      <c r="P6" s="45" t="s">
        <v>3</v>
      </c>
      <c r="Q6" s="80" t="s">
        <v>4</v>
      </c>
      <c r="R6" s="44" t="s">
        <v>5</v>
      </c>
      <c r="S6" s="44"/>
      <c r="T6" s="44" t="s">
        <v>3</v>
      </c>
      <c r="U6" s="44" t="s">
        <v>4</v>
      </c>
      <c r="V6" s="44" t="s">
        <v>5</v>
      </c>
      <c r="W6" s="44" t="s">
        <v>3</v>
      </c>
      <c r="X6" s="44" t="s">
        <v>4</v>
      </c>
      <c r="Y6" s="44" t="s">
        <v>5</v>
      </c>
    </row>
    <row r="7" spans="2:25" ht="15" customHeight="1">
      <c r="B7" s="34"/>
      <c r="C7" s="33"/>
      <c r="D7" s="33"/>
      <c r="E7" s="33"/>
      <c r="F7" s="33"/>
      <c r="G7" s="440"/>
      <c r="H7" s="441"/>
      <c r="I7" s="432"/>
      <c r="J7" s="432"/>
      <c r="K7" s="433"/>
      <c r="L7" s="436"/>
      <c r="M7" s="432"/>
      <c r="N7" s="432"/>
      <c r="O7" s="69"/>
      <c r="P7" s="45">
        <v>1</v>
      </c>
      <c r="Q7" s="80">
        <v>0</v>
      </c>
      <c r="R7" s="44">
        <v>0</v>
      </c>
      <c r="S7" s="44"/>
      <c r="T7" s="44">
        <v>1</v>
      </c>
      <c r="U7" s="44">
        <v>0</v>
      </c>
      <c r="V7" s="44">
        <v>0</v>
      </c>
      <c r="W7" s="44">
        <v>1</v>
      </c>
      <c r="X7" s="44">
        <v>0</v>
      </c>
      <c r="Y7" s="44">
        <v>0</v>
      </c>
    </row>
    <row r="8" spans="2:25" ht="15" customHeight="1">
      <c r="B8" s="34"/>
      <c r="C8" s="33"/>
      <c r="D8" s="33"/>
      <c r="E8" s="33"/>
      <c r="F8" s="33"/>
      <c r="G8" s="440"/>
      <c r="H8" s="441"/>
      <c r="I8" s="432"/>
      <c r="J8" s="432"/>
      <c r="K8" s="433"/>
      <c r="L8" s="436"/>
      <c r="M8" s="432"/>
      <c r="N8" s="432"/>
      <c r="O8" s="69"/>
      <c r="P8" s="45">
        <v>2</v>
      </c>
      <c r="Q8" s="80">
        <f>-COS(Q5)</f>
        <v>0.90814317382508136</v>
      </c>
      <c r="R8" s="44">
        <f>SIN(Q5)</f>
        <v>0.41865973753742797</v>
      </c>
      <c r="S8" s="44"/>
      <c r="T8" s="44">
        <v>2</v>
      </c>
      <c r="U8" s="44">
        <f>-COS(U5)</f>
        <v>0.85264016435409218</v>
      </c>
      <c r="V8" s="44">
        <f>SIN(U5)</f>
        <v>0.52249856471594891</v>
      </c>
      <c r="W8" s="44">
        <v>2</v>
      </c>
      <c r="X8" s="44">
        <f>-COS(X5)</f>
        <v>0.95105651629515353</v>
      </c>
      <c r="Y8" s="44">
        <f>SIN(X5)</f>
        <v>0.30901699437494751</v>
      </c>
    </row>
    <row r="9" spans="2:25" ht="15" customHeight="1">
      <c r="B9" s="34"/>
      <c r="C9" s="33"/>
      <c r="D9" s="33"/>
      <c r="E9" s="33"/>
      <c r="F9" s="33"/>
      <c r="G9" s="440"/>
      <c r="H9" s="441"/>
      <c r="I9" s="432"/>
      <c r="J9" s="432"/>
      <c r="K9" s="433"/>
      <c r="L9" s="436"/>
      <c r="M9" s="432"/>
      <c r="N9" s="432"/>
      <c r="O9" s="69"/>
      <c r="P9" s="45"/>
      <c r="Q9" s="80"/>
      <c r="R9" s="44"/>
      <c r="S9" s="44"/>
      <c r="T9" s="44"/>
      <c r="U9" s="44"/>
      <c r="V9" s="44"/>
      <c r="W9" s="44"/>
      <c r="X9" s="44"/>
      <c r="Y9" s="44"/>
    </row>
    <row r="10" spans="2:25" ht="15" customHeight="1">
      <c r="B10" s="34"/>
      <c r="C10" s="33"/>
      <c r="D10" s="33"/>
      <c r="E10" s="33"/>
      <c r="F10" s="33"/>
      <c r="G10" s="440"/>
      <c r="H10" s="441"/>
      <c r="I10" s="470"/>
      <c r="J10" s="470"/>
      <c r="K10" s="471"/>
      <c r="L10" s="472"/>
      <c r="M10" s="470"/>
      <c r="N10" s="470"/>
      <c r="O10" s="69"/>
      <c r="P10" s="45"/>
      <c r="Q10" s="80"/>
      <c r="R10" s="44"/>
      <c r="S10" s="44"/>
      <c r="T10" s="44"/>
      <c r="U10" s="44"/>
      <c r="V10" s="44"/>
      <c r="W10" s="44"/>
      <c r="X10" s="44"/>
      <c r="Y10" s="44"/>
    </row>
    <row r="11" spans="2:25" ht="15.75" customHeight="1">
      <c r="B11" s="34"/>
      <c r="C11" s="33"/>
      <c r="D11" s="33"/>
      <c r="E11" s="33"/>
      <c r="F11" s="33"/>
      <c r="G11" s="440"/>
      <c r="H11" s="441"/>
      <c r="I11" s="502" t="s">
        <v>77</v>
      </c>
      <c r="J11" s="445"/>
      <c r="K11" s="90">
        <f>'SIG (2)'!K80</f>
        <v>0.82499999999999996</v>
      </c>
      <c r="L11" s="502" t="s">
        <v>77</v>
      </c>
      <c r="M11" s="445"/>
      <c r="N11" s="90">
        <f>'SIG (2)'!N80</f>
        <v>0.9</v>
      </c>
      <c r="O11" s="69"/>
      <c r="P11" s="73"/>
      <c r="Q11" s="74"/>
    </row>
    <row r="12" spans="2:25" ht="15" customHeight="1">
      <c r="B12" s="34"/>
      <c r="C12" s="33"/>
      <c r="D12" s="33"/>
      <c r="E12" s="33"/>
      <c r="F12" s="33"/>
      <c r="G12" s="440"/>
      <c r="H12" s="441"/>
      <c r="I12" s="447"/>
      <c r="J12" s="448"/>
      <c r="K12" s="449"/>
      <c r="L12" s="453"/>
      <c r="M12" s="448"/>
      <c r="N12" s="448"/>
      <c r="O12" s="69"/>
      <c r="P12" s="73"/>
      <c r="Q12" s="74"/>
    </row>
    <row r="13" spans="2:25" ht="15.75" customHeight="1" thickBot="1">
      <c r="B13" s="40"/>
      <c r="C13" s="41"/>
      <c r="D13" s="41"/>
      <c r="E13" s="41"/>
      <c r="F13" s="41"/>
      <c r="G13" s="442"/>
      <c r="H13" s="443"/>
      <c r="I13" s="450"/>
      <c r="J13" s="451"/>
      <c r="K13" s="452"/>
      <c r="L13" s="455"/>
      <c r="M13" s="451"/>
      <c r="N13" s="451"/>
      <c r="O13" s="81"/>
      <c r="P13" s="75"/>
      <c r="Q13" s="76"/>
    </row>
    <row r="14" spans="2:25" ht="15" thickTop="1"/>
    <row r="24" spans="17:17">
      <c r="Q24" s="73"/>
    </row>
    <row r="25" spans="17:17">
      <c r="Q25" s="71">
        <v>0.75</v>
      </c>
    </row>
    <row r="26" spans="17:17">
      <c r="Q26" s="71">
        <v>0.2</v>
      </c>
    </row>
    <row r="27" spans="17:17">
      <c r="Q27" s="71">
        <v>0.05</v>
      </c>
    </row>
    <row r="28" spans="17:17">
      <c r="Q28" s="71">
        <v>1</v>
      </c>
    </row>
    <row r="29" spans="17:17">
      <c r="Q29" s="72"/>
    </row>
  </sheetData>
  <mergeCells count="12">
    <mergeCell ref="B1:Q1"/>
    <mergeCell ref="B2:Q2"/>
    <mergeCell ref="I12:K13"/>
    <mergeCell ref="L12:N13"/>
    <mergeCell ref="G3:H5"/>
    <mergeCell ref="I3:K4"/>
    <mergeCell ref="L3:N4"/>
    <mergeCell ref="I5:K10"/>
    <mergeCell ref="L5:N10"/>
    <mergeCell ref="G6:H13"/>
    <mergeCell ref="I11:J11"/>
    <mergeCell ref="L11:M11"/>
  </mergeCells>
  <conditionalFormatting sqref="K11">
    <cfRule type="cellIs" dxfId="80" priority="7" operator="between">
      <formula>0.95</formula>
      <formula>1</formula>
    </cfRule>
    <cfRule type="cellIs" dxfId="79" priority="8" operator="between">
      <formula>0.75</formula>
      <formula>"94.9%"</formula>
    </cfRule>
    <cfRule type="cellIs" dxfId="78" priority="9" operator="between">
      <formula>0</formula>
      <formula>"74.9%"</formula>
    </cfRule>
  </conditionalFormatting>
  <conditionalFormatting sqref="N11">
    <cfRule type="cellIs" dxfId="77" priority="4" operator="between">
      <formula>0.95</formula>
      <formula>1</formula>
    </cfRule>
    <cfRule type="cellIs" dxfId="76" priority="5" operator="between">
      <formula>0.75</formula>
      <formula>"94.9%"</formula>
    </cfRule>
    <cfRule type="cellIs" dxfId="75" priority="6" operator="between">
      <formula>0</formula>
      <formula>"74.9%"</formula>
    </cfRule>
  </conditionalFormatting>
  <conditionalFormatting sqref="G6">
    <cfRule type="cellIs" dxfId="74" priority="1" operator="between">
      <formula>0.95</formula>
      <formula>1</formula>
    </cfRule>
    <cfRule type="cellIs" dxfId="73" priority="2" operator="between">
      <formula>0.75</formula>
      <formula>"94.9%"</formula>
    </cfRule>
    <cfRule type="cellIs" dxfId="72" priority="3" operator="between">
      <formula>0</formula>
      <formula>"74.9%"</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B1:AL25"/>
  <sheetViews>
    <sheetView showRowColHeaders="0" zoomScale="85" zoomScaleNormal="85" workbookViewId="0"/>
  </sheetViews>
  <sheetFormatPr baseColWidth="10" defaultColWidth="11.44140625" defaultRowHeight="14.4"/>
  <cols>
    <col min="1" max="1" width="3.33203125" style="44" customWidth="1"/>
    <col min="2" max="14" width="11.44140625" style="44" customWidth="1"/>
    <col min="15" max="17" width="17.88671875" style="44" customWidth="1"/>
    <col min="18" max="18" width="11.6640625" style="44" bestFit="1" customWidth="1"/>
    <col min="19" max="19" width="11.5546875" style="44" bestFit="1" customWidth="1"/>
    <col min="20" max="21" width="11.6640625" style="44" bestFit="1" customWidth="1"/>
    <col min="22" max="22" width="13.109375" style="44" bestFit="1" customWidth="1"/>
    <col min="23" max="24" width="11.5546875" style="44" bestFit="1" customWidth="1"/>
    <col min="25" max="25" width="13" style="44" bestFit="1" customWidth="1"/>
    <col min="26" max="16384" width="11.44140625" style="44"/>
  </cols>
  <sheetData>
    <row r="1" spans="2:38" ht="99" customHeight="1" thickTop="1" thickBot="1">
      <c r="B1" s="508"/>
      <c r="C1" s="509"/>
      <c r="D1" s="509"/>
      <c r="E1" s="509"/>
      <c r="F1" s="509"/>
      <c r="G1" s="509"/>
      <c r="H1" s="509"/>
      <c r="I1" s="509"/>
      <c r="J1" s="509"/>
      <c r="K1" s="509"/>
      <c r="L1" s="509"/>
      <c r="M1" s="509"/>
      <c r="N1" s="509"/>
      <c r="O1" s="509"/>
      <c r="P1" s="509"/>
      <c r="Q1" s="510"/>
      <c r="S1" s="71">
        <v>0.75</v>
      </c>
    </row>
    <row r="2" spans="2:38" ht="48.75" customHeight="1" thickTop="1" thickBot="1">
      <c r="B2" s="589" t="s">
        <v>8</v>
      </c>
      <c r="C2" s="590"/>
      <c r="D2" s="590"/>
      <c r="E2" s="590"/>
      <c r="F2" s="590"/>
      <c r="G2" s="590"/>
      <c r="H2" s="590"/>
      <c r="I2" s="590"/>
      <c r="J2" s="590"/>
      <c r="K2" s="590"/>
      <c r="L2" s="590"/>
      <c r="M2" s="590"/>
      <c r="N2" s="590"/>
      <c r="O2" s="590"/>
      <c r="P2" s="590"/>
      <c r="Q2" s="591"/>
      <c r="S2" s="71">
        <v>0.2</v>
      </c>
    </row>
    <row r="3" spans="2:38" ht="15" thickTop="1">
      <c r="B3" s="457"/>
      <c r="C3" s="458"/>
      <c r="D3" s="458"/>
      <c r="E3" s="458"/>
      <c r="F3" s="458"/>
      <c r="G3" s="458"/>
      <c r="H3" s="458"/>
      <c r="I3" s="460" t="s">
        <v>12</v>
      </c>
      <c r="J3" s="461"/>
      <c r="K3" s="462"/>
      <c r="L3" s="465" t="s">
        <v>13</v>
      </c>
      <c r="M3" s="461"/>
      <c r="N3" s="461"/>
      <c r="O3" s="68"/>
      <c r="P3" s="67"/>
      <c r="Q3" s="79"/>
      <c r="S3" s="71">
        <v>0.05</v>
      </c>
      <c r="AB3" s="72"/>
      <c r="AC3" s="72"/>
      <c r="AD3" s="72"/>
      <c r="AE3" s="72"/>
      <c r="AF3" s="72"/>
      <c r="AG3" s="72"/>
      <c r="AH3" s="72"/>
      <c r="AI3" s="72"/>
      <c r="AJ3" s="72"/>
      <c r="AK3" s="72"/>
      <c r="AL3" s="72"/>
    </row>
    <row r="4" spans="2:38">
      <c r="B4" s="459"/>
      <c r="C4" s="432"/>
      <c r="D4" s="432"/>
      <c r="E4" s="432"/>
      <c r="F4" s="432"/>
      <c r="G4" s="432"/>
      <c r="H4" s="432"/>
      <c r="I4" s="463"/>
      <c r="J4" s="427"/>
      <c r="K4" s="464"/>
      <c r="L4" s="467"/>
      <c r="M4" s="427"/>
      <c r="N4" s="427"/>
      <c r="O4" s="69"/>
      <c r="P4" s="45"/>
      <c r="Q4" s="80"/>
      <c r="S4" s="71">
        <v>1</v>
      </c>
      <c r="AB4" s="72"/>
      <c r="AC4" s="72"/>
      <c r="AD4" s="72"/>
      <c r="AE4" s="72"/>
      <c r="AF4" s="72"/>
      <c r="AG4" s="72"/>
      <c r="AH4" s="72"/>
      <c r="AI4" s="72"/>
      <c r="AJ4" s="72"/>
      <c r="AK4" s="72"/>
      <c r="AL4" s="72"/>
    </row>
    <row r="5" spans="2:38">
      <c r="B5" s="459"/>
      <c r="C5" s="432"/>
      <c r="D5" s="432"/>
      <c r="E5" s="432"/>
      <c r="F5" s="432"/>
      <c r="G5" s="432"/>
      <c r="H5" s="432"/>
      <c r="I5" s="468"/>
      <c r="J5" s="429"/>
      <c r="K5" s="430"/>
      <c r="L5" s="434"/>
      <c r="M5" s="429"/>
      <c r="N5" s="429"/>
      <c r="O5" s="69"/>
      <c r="P5" s="45"/>
      <c r="Q5" s="80"/>
      <c r="S5" s="72"/>
      <c r="T5" s="44" t="s">
        <v>2</v>
      </c>
      <c r="U5" s="44">
        <f>N11*PI()</f>
        <v>3.1415926535897931</v>
      </c>
      <c r="W5" s="44" t="s">
        <v>2</v>
      </c>
      <c r="X5" s="44">
        <f>K11*PI()</f>
        <v>2.9171931783333793</v>
      </c>
      <c r="AB5" s="72"/>
      <c r="AC5" s="72"/>
      <c r="AD5" s="72"/>
      <c r="AE5" s="72"/>
      <c r="AF5" s="72"/>
      <c r="AG5" s="72"/>
      <c r="AH5" s="72"/>
      <c r="AI5" s="72"/>
      <c r="AJ5" s="72"/>
      <c r="AK5" s="72"/>
      <c r="AL5" s="72"/>
    </row>
    <row r="6" spans="2:38">
      <c r="B6" s="459"/>
      <c r="C6" s="432"/>
      <c r="D6" s="432"/>
      <c r="E6" s="432"/>
      <c r="F6" s="432"/>
      <c r="G6" s="432"/>
      <c r="H6" s="432"/>
      <c r="I6" s="459"/>
      <c r="J6" s="432"/>
      <c r="K6" s="433"/>
      <c r="L6" s="436"/>
      <c r="M6" s="432"/>
      <c r="N6" s="432"/>
      <c r="O6" s="69"/>
      <c r="P6" s="45"/>
      <c r="Q6" s="80"/>
      <c r="T6" s="44" t="s">
        <v>3</v>
      </c>
      <c r="U6" s="44" t="s">
        <v>4</v>
      </c>
      <c r="V6" s="44" t="s">
        <v>5</v>
      </c>
      <c r="W6" s="44" t="s">
        <v>3</v>
      </c>
      <c r="X6" s="44" t="s">
        <v>4</v>
      </c>
      <c r="Y6" s="44" t="s">
        <v>5</v>
      </c>
      <c r="AB6" s="72"/>
      <c r="AC6" s="72"/>
      <c r="AD6" s="72"/>
      <c r="AE6" s="72"/>
      <c r="AF6" s="72"/>
      <c r="AG6" s="72"/>
      <c r="AH6" s="72"/>
      <c r="AI6" s="72"/>
      <c r="AJ6" s="72"/>
      <c r="AK6" s="72"/>
      <c r="AL6" s="72"/>
    </row>
    <row r="7" spans="2:38" ht="15" thickBot="1">
      <c r="B7" s="459"/>
      <c r="C7" s="432"/>
      <c r="D7" s="432"/>
      <c r="E7" s="432"/>
      <c r="F7" s="432"/>
      <c r="G7" s="432"/>
      <c r="H7" s="432"/>
      <c r="I7" s="459"/>
      <c r="J7" s="432"/>
      <c r="K7" s="433"/>
      <c r="L7" s="436"/>
      <c r="M7" s="432"/>
      <c r="N7" s="432"/>
      <c r="O7" s="69"/>
      <c r="P7" s="45"/>
      <c r="Q7" s="80"/>
      <c r="T7" s="44">
        <v>1</v>
      </c>
      <c r="U7" s="44">
        <v>0</v>
      </c>
      <c r="V7" s="44">
        <v>0</v>
      </c>
      <c r="W7" s="44">
        <v>1</v>
      </c>
      <c r="X7" s="44">
        <v>0</v>
      </c>
      <c r="Y7" s="44">
        <v>0</v>
      </c>
      <c r="AB7" s="72"/>
      <c r="AC7" s="72"/>
      <c r="AD7" s="72"/>
      <c r="AE7" s="72"/>
      <c r="AF7" s="72"/>
      <c r="AG7" s="72"/>
      <c r="AH7" s="72"/>
      <c r="AI7" s="72"/>
      <c r="AJ7" s="72"/>
      <c r="AK7" s="72"/>
      <c r="AL7" s="72"/>
    </row>
    <row r="8" spans="2:38">
      <c r="B8" s="34"/>
      <c r="C8" s="33"/>
      <c r="D8" s="33"/>
      <c r="E8" s="33"/>
      <c r="F8" s="33"/>
      <c r="G8" s="474" t="s">
        <v>76</v>
      </c>
      <c r="H8" s="475"/>
      <c r="I8" s="459"/>
      <c r="J8" s="432"/>
      <c r="K8" s="433"/>
      <c r="L8" s="436"/>
      <c r="M8" s="432"/>
      <c r="N8" s="432"/>
      <c r="O8" s="69"/>
      <c r="P8" s="45"/>
      <c r="Q8" s="80"/>
      <c r="T8" s="44">
        <v>2</v>
      </c>
      <c r="U8" s="44">
        <f>-COS(U5)</f>
        <v>1</v>
      </c>
      <c r="V8" s="44">
        <f>SIN(U5)</f>
        <v>1.22514845490862E-16</v>
      </c>
      <c r="W8" s="44">
        <v>2</v>
      </c>
      <c r="X8" s="44">
        <f>-COS(X5)</f>
        <v>0.97492791218182362</v>
      </c>
      <c r="Y8" s="44">
        <f>SIN(X5)</f>
        <v>0.2225209339563145</v>
      </c>
      <c r="AB8" s="72"/>
      <c r="AC8" s="72"/>
      <c r="AD8" s="72"/>
      <c r="AE8" s="72"/>
      <c r="AF8" s="72"/>
      <c r="AG8" s="72"/>
      <c r="AH8" s="72"/>
      <c r="AI8" s="72"/>
      <c r="AJ8" s="72"/>
      <c r="AK8" s="72"/>
      <c r="AL8" s="72"/>
    </row>
    <row r="9" spans="2:38">
      <c r="B9" s="34"/>
      <c r="C9" s="33"/>
      <c r="D9" s="33"/>
      <c r="E9" s="33"/>
      <c r="F9" s="33"/>
      <c r="G9" s="476"/>
      <c r="H9" s="418"/>
      <c r="I9" s="459"/>
      <c r="J9" s="432"/>
      <c r="K9" s="433"/>
      <c r="L9" s="436"/>
      <c r="M9" s="432"/>
      <c r="N9" s="432"/>
      <c r="O9" s="69"/>
      <c r="P9" s="45" t="s">
        <v>2</v>
      </c>
      <c r="Q9" s="80">
        <f>G11*PI()</f>
        <v>2.9829977568652986</v>
      </c>
      <c r="AB9" s="72"/>
      <c r="AC9" s="72"/>
      <c r="AD9" s="72"/>
      <c r="AE9" s="72"/>
      <c r="AF9" s="72"/>
      <c r="AG9" s="72"/>
      <c r="AH9" s="72"/>
      <c r="AI9" s="72"/>
      <c r="AJ9" s="72"/>
      <c r="AK9" s="72"/>
      <c r="AL9" s="72"/>
    </row>
    <row r="10" spans="2:38" ht="15" thickBot="1">
      <c r="B10" s="34"/>
      <c r="C10" s="33"/>
      <c r="D10" s="33"/>
      <c r="E10" s="33"/>
      <c r="F10" s="33"/>
      <c r="G10" s="477"/>
      <c r="H10" s="478"/>
      <c r="I10" s="469"/>
      <c r="J10" s="470"/>
      <c r="K10" s="471"/>
      <c r="L10" s="472"/>
      <c r="M10" s="470"/>
      <c r="N10" s="470"/>
      <c r="O10" s="69"/>
      <c r="P10" s="45" t="s">
        <v>3</v>
      </c>
      <c r="Q10" s="80" t="s">
        <v>4</v>
      </c>
      <c r="R10" s="44" t="s">
        <v>5</v>
      </c>
      <c r="AB10" s="72"/>
      <c r="AC10" s="72"/>
      <c r="AD10" s="72"/>
      <c r="AE10" s="72"/>
      <c r="AF10" s="72"/>
      <c r="AG10" s="72"/>
      <c r="AH10" s="72"/>
      <c r="AI10" s="72"/>
      <c r="AJ10" s="72"/>
      <c r="AK10" s="72"/>
      <c r="AL10" s="72"/>
    </row>
    <row r="11" spans="2:38" ht="15.75" customHeight="1">
      <c r="B11" s="34"/>
      <c r="C11" s="33"/>
      <c r="D11" s="33"/>
      <c r="E11" s="33"/>
      <c r="F11" s="33"/>
      <c r="G11" s="438">
        <f>(K22+N22+N11+K11)/4</f>
        <v>0.94951767647429608</v>
      </c>
      <c r="H11" s="439"/>
      <c r="I11" s="484" t="s">
        <v>77</v>
      </c>
      <c r="J11" s="445"/>
      <c r="K11" s="283">
        <f>'SIG (2)'!K23</f>
        <v>0.9285714285714286</v>
      </c>
      <c r="L11" s="446" t="s">
        <v>77</v>
      </c>
      <c r="M11" s="445"/>
      <c r="N11" s="283">
        <f>'SIG (2)'!N23</f>
        <v>1</v>
      </c>
      <c r="O11" s="69"/>
      <c r="P11" s="45">
        <v>1</v>
      </c>
      <c r="Q11" s="80">
        <v>0</v>
      </c>
      <c r="R11" s="44">
        <v>0</v>
      </c>
      <c r="AB11" s="72"/>
      <c r="AC11" s="72"/>
      <c r="AD11" s="72"/>
      <c r="AE11" s="72"/>
      <c r="AF11" s="72"/>
      <c r="AG11" s="72"/>
      <c r="AH11" s="72"/>
      <c r="AI11" s="72"/>
      <c r="AJ11" s="72"/>
      <c r="AK11" s="72"/>
      <c r="AL11" s="72"/>
    </row>
    <row r="12" spans="2:38" ht="15" customHeight="1">
      <c r="B12" s="34"/>
      <c r="C12" s="33"/>
      <c r="D12" s="33"/>
      <c r="E12" s="33"/>
      <c r="F12" s="33"/>
      <c r="G12" s="440"/>
      <c r="H12" s="441"/>
      <c r="I12" s="459"/>
      <c r="J12" s="432"/>
      <c r="K12" s="433"/>
      <c r="L12" s="436"/>
      <c r="M12" s="432"/>
      <c r="N12" s="432"/>
      <c r="O12" s="69"/>
      <c r="P12" s="45">
        <v>2</v>
      </c>
      <c r="Q12" s="80">
        <f>-COS(Q9)</f>
        <v>0.98745016728716439</v>
      </c>
      <c r="R12" s="44">
        <f>SIN(Q9)</f>
        <v>0.15793089350900011</v>
      </c>
      <c r="AB12" s="72"/>
      <c r="AC12" s="72"/>
      <c r="AD12" s="72"/>
      <c r="AE12" s="72"/>
      <c r="AF12" s="72"/>
      <c r="AG12" s="72"/>
      <c r="AH12" s="72"/>
      <c r="AI12" s="72"/>
      <c r="AJ12" s="72"/>
      <c r="AK12" s="72"/>
      <c r="AL12" s="72"/>
    </row>
    <row r="13" spans="2:38" ht="15.75" customHeight="1" thickBot="1">
      <c r="B13" s="34"/>
      <c r="C13" s="33"/>
      <c r="D13" s="33"/>
      <c r="E13" s="33"/>
      <c r="F13" s="33"/>
      <c r="G13" s="440"/>
      <c r="H13" s="441"/>
      <c r="I13" s="485"/>
      <c r="J13" s="486"/>
      <c r="K13" s="487"/>
      <c r="L13" s="488"/>
      <c r="M13" s="486"/>
      <c r="N13" s="486"/>
      <c r="O13" s="69"/>
      <c r="P13" s="45"/>
      <c r="Q13" s="80"/>
      <c r="AB13" s="72"/>
      <c r="AC13" s="72"/>
      <c r="AD13" s="72"/>
      <c r="AE13" s="72"/>
      <c r="AF13" s="72"/>
      <c r="AG13" s="72"/>
      <c r="AH13" s="72"/>
      <c r="AI13" s="72"/>
      <c r="AJ13" s="72"/>
      <c r="AK13" s="72"/>
      <c r="AL13" s="72"/>
    </row>
    <row r="14" spans="2:38" ht="15.75" customHeight="1" thickTop="1">
      <c r="B14" s="34"/>
      <c r="C14" s="33"/>
      <c r="D14" s="33"/>
      <c r="E14" s="33"/>
      <c r="F14" s="33"/>
      <c r="G14" s="440"/>
      <c r="H14" s="441"/>
      <c r="I14" s="460" t="s">
        <v>14</v>
      </c>
      <c r="J14" s="461"/>
      <c r="K14" s="462"/>
      <c r="L14" s="490" t="s">
        <v>15</v>
      </c>
      <c r="M14" s="491"/>
      <c r="N14" s="491"/>
      <c r="O14" s="69"/>
      <c r="P14" s="45"/>
      <c r="Q14" s="80"/>
      <c r="AB14" s="72"/>
      <c r="AC14" s="72"/>
      <c r="AD14" s="72"/>
      <c r="AE14" s="72"/>
      <c r="AF14" s="72"/>
      <c r="AG14" s="72"/>
      <c r="AH14" s="72"/>
      <c r="AI14" s="72"/>
      <c r="AJ14" s="72"/>
      <c r="AK14" s="72"/>
      <c r="AL14" s="72"/>
    </row>
    <row r="15" spans="2:38" ht="15" customHeight="1">
      <c r="B15" s="34"/>
      <c r="C15" s="33"/>
      <c r="D15" s="33"/>
      <c r="E15" s="33"/>
      <c r="F15" s="33"/>
      <c r="G15" s="440"/>
      <c r="H15" s="441"/>
      <c r="I15" s="463"/>
      <c r="J15" s="427"/>
      <c r="K15" s="464"/>
      <c r="L15" s="467"/>
      <c r="M15" s="427"/>
      <c r="N15" s="427"/>
      <c r="O15" s="69"/>
      <c r="P15" s="45"/>
      <c r="Q15" s="80"/>
      <c r="AB15" s="72"/>
      <c r="AC15" s="72"/>
      <c r="AD15" s="72"/>
      <c r="AE15" s="72"/>
      <c r="AF15" s="72"/>
      <c r="AG15" s="72"/>
      <c r="AH15" s="72"/>
      <c r="AI15" s="72"/>
      <c r="AJ15" s="72"/>
      <c r="AK15" s="72"/>
      <c r="AL15" s="72"/>
    </row>
    <row r="16" spans="2:38" ht="15" customHeight="1">
      <c r="B16" s="34"/>
      <c r="C16" s="33"/>
      <c r="D16" s="33"/>
      <c r="E16" s="33"/>
      <c r="F16" s="33"/>
      <c r="G16" s="440"/>
      <c r="H16" s="441"/>
      <c r="I16" s="493"/>
      <c r="J16" s="429"/>
      <c r="K16" s="430"/>
      <c r="L16" s="434"/>
      <c r="M16" s="429"/>
      <c r="N16" s="429"/>
      <c r="O16" s="69"/>
      <c r="P16" s="45"/>
      <c r="Q16" s="80"/>
      <c r="T16" s="44" t="s">
        <v>2</v>
      </c>
      <c r="U16" s="44">
        <f>N22*PI()</f>
        <v>2.891975965653319</v>
      </c>
      <c r="W16" s="44" t="s">
        <v>2</v>
      </c>
      <c r="X16" s="44">
        <f>K22*PI()</f>
        <v>2.981229229884701</v>
      </c>
      <c r="AB16" s="72"/>
      <c r="AC16" s="72"/>
      <c r="AD16" s="72"/>
      <c r="AE16" s="72"/>
      <c r="AF16" s="72"/>
      <c r="AG16" s="72"/>
      <c r="AH16" s="72"/>
      <c r="AI16" s="72"/>
      <c r="AJ16" s="72"/>
      <c r="AK16" s="72"/>
      <c r="AL16" s="72"/>
    </row>
    <row r="17" spans="2:38" ht="15" customHeight="1">
      <c r="B17" s="34"/>
      <c r="C17" s="33"/>
      <c r="D17" s="33"/>
      <c r="E17" s="33"/>
      <c r="F17" s="33"/>
      <c r="G17" s="440"/>
      <c r="H17" s="441"/>
      <c r="I17" s="431"/>
      <c r="J17" s="432"/>
      <c r="K17" s="433"/>
      <c r="L17" s="436"/>
      <c r="M17" s="432"/>
      <c r="N17" s="432"/>
      <c r="O17" s="69"/>
      <c r="P17" s="45"/>
      <c r="Q17" s="80"/>
      <c r="T17" s="44" t="s">
        <v>3</v>
      </c>
      <c r="U17" s="44" t="s">
        <v>4</v>
      </c>
      <c r="V17" s="44" t="s">
        <v>5</v>
      </c>
      <c r="W17" s="44" t="s">
        <v>3</v>
      </c>
      <c r="X17" s="44" t="s">
        <v>4</v>
      </c>
      <c r="Y17" s="44" t="s">
        <v>5</v>
      </c>
      <c r="AB17" s="72"/>
      <c r="AC17" s="72"/>
      <c r="AD17" s="72"/>
      <c r="AE17" s="72"/>
      <c r="AF17" s="72"/>
      <c r="AG17" s="72"/>
      <c r="AH17" s="72"/>
      <c r="AI17" s="72"/>
      <c r="AJ17" s="72"/>
      <c r="AK17" s="72"/>
      <c r="AL17" s="72"/>
    </row>
    <row r="18" spans="2:38" ht="15.75" customHeight="1" thickBot="1">
      <c r="B18" s="34"/>
      <c r="C18" s="33"/>
      <c r="D18" s="33"/>
      <c r="E18" s="33"/>
      <c r="F18" s="33"/>
      <c r="G18" s="442"/>
      <c r="H18" s="443"/>
      <c r="I18" s="431"/>
      <c r="J18" s="432"/>
      <c r="K18" s="433"/>
      <c r="L18" s="436"/>
      <c r="M18" s="432"/>
      <c r="N18" s="432"/>
      <c r="O18" s="69"/>
      <c r="P18" s="45"/>
      <c r="Q18" s="80"/>
      <c r="T18" s="44">
        <v>1</v>
      </c>
      <c r="U18" s="44">
        <v>0</v>
      </c>
      <c r="V18" s="44">
        <v>0</v>
      </c>
      <c r="W18" s="44">
        <v>1</v>
      </c>
      <c r="X18" s="44">
        <v>0</v>
      </c>
      <c r="Y18" s="44">
        <v>0</v>
      </c>
      <c r="AB18" s="72"/>
      <c r="AC18" s="72"/>
      <c r="AD18" s="72"/>
      <c r="AE18" s="72"/>
      <c r="AF18" s="72"/>
      <c r="AG18" s="72"/>
      <c r="AH18" s="72"/>
      <c r="AI18" s="72"/>
      <c r="AJ18" s="72"/>
      <c r="AK18" s="72"/>
      <c r="AL18" s="72"/>
    </row>
    <row r="19" spans="2:38" ht="15" thickTop="1">
      <c r="B19" s="459"/>
      <c r="C19" s="432"/>
      <c r="D19" s="432"/>
      <c r="E19" s="432"/>
      <c r="F19" s="432"/>
      <c r="G19" s="432"/>
      <c r="H19" s="432"/>
      <c r="I19" s="431"/>
      <c r="J19" s="432"/>
      <c r="K19" s="433"/>
      <c r="L19" s="436"/>
      <c r="M19" s="432"/>
      <c r="N19" s="432"/>
      <c r="O19" s="69"/>
      <c r="P19" s="45"/>
      <c r="Q19" s="80"/>
      <c r="T19" s="44">
        <v>2</v>
      </c>
      <c r="U19" s="44">
        <f>-COS(U16)</f>
        <v>0.96900718345022063</v>
      </c>
      <c r="V19" s="44">
        <f>SIN(U16)</f>
        <v>0.24703254526857465</v>
      </c>
      <c r="W19" s="44">
        <v>2</v>
      </c>
      <c r="X19" s="44">
        <f>-COS(X16)</f>
        <v>0.98716931816906084</v>
      </c>
      <c r="Y19" s="44">
        <f>SIN(X16)</f>
        <v>0.15967697788232224</v>
      </c>
      <c r="AB19" s="72"/>
      <c r="AC19" s="72"/>
      <c r="AD19" s="72"/>
      <c r="AE19" s="72"/>
      <c r="AF19" s="72"/>
      <c r="AG19" s="72"/>
      <c r="AH19" s="72"/>
      <c r="AI19" s="72"/>
      <c r="AJ19" s="72"/>
      <c r="AK19" s="72"/>
      <c r="AL19" s="72"/>
    </row>
    <row r="20" spans="2:38">
      <c r="B20" s="459"/>
      <c r="C20" s="432"/>
      <c r="D20" s="432"/>
      <c r="E20" s="432"/>
      <c r="F20" s="432"/>
      <c r="G20" s="432"/>
      <c r="H20" s="432"/>
      <c r="I20" s="431"/>
      <c r="J20" s="432"/>
      <c r="K20" s="433"/>
      <c r="L20" s="436"/>
      <c r="M20" s="432"/>
      <c r="N20" s="432"/>
      <c r="O20" s="69"/>
      <c r="P20" s="45"/>
      <c r="Q20" s="80"/>
      <c r="AB20" s="72"/>
      <c r="AC20" s="72"/>
      <c r="AD20" s="72"/>
      <c r="AE20" s="72"/>
      <c r="AF20" s="72"/>
      <c r="AG20" s="72"/>
      <c r="AH20" s="72"/>
      <c r="AI20" s="72"/>
      <c r="AJ20" s="72"/>
      <c r="AK20" s="72"/>
      <c r="AL20" s="72"/>
    </row>
    <row r="21" spans="2:38">
      <c r="B21" s="459"/>
      <c r="C21" s="432"/>
      <c r="D21" s="432"/>
      <c r="E21" s="432"/>
      <c r="F21" s="432"/>
      <c r="G21" s="432"/>
      <c r="H21" s="432"/>
      <c r="I21" s="494"/>
      <c r="J21" s="470"/>
      <c r="K21" s="471"/>
      <c r="L21" s="472"/>
      <c r="M21" s="470"/>
      <c r="N21" s="470"/>
      <c r="O21" s="69"/>
      <c r="P21" s="45"/>
      <c r="Q21" s="80"/>
      <c r="AB21" s="72"/>
      <c r="AC21" s="72"/>
      <c r="AD21" s="72"/>
      <c r="AE21" s="72"/>
      <c r="AF21" s="72"/>
      <c r="AG21" s="72"/>
      <c r="AH21" s="72"/>
      <c r="AI21" s="72"/>
      <c r="AJ21" s="72"/>
      <c r="AK21" s="72"/>
      <c r="AL21" s="72"/>
    </row>
    <row r="22" spans="2:38" ht="15.75" customHeight="1">
      <c r="B22" s="459"/>
      <c r="C22" s="432"/>
      <c r="D22" s="432"/>
      <c r="E22" s="432"/>
      <c r="F22" s="432"/>
      <c r="G22" s="432"/>
      <c r="H22" s="432"/>
      <c r="I22" s="484" t="s">
        <v>77</v>
      </c>
      <c r="J22" s="445"/>
      <c r="K22" s="90">
        <f>'SIG (2)'!K34</f>
        <v>0.94895473685238918</v>
      </c>
      <c r="L22" s="446" t="s">
        <v>77</v>
      </c>
      <c r="M22" s="445"/>
      <c r="N22" s="90">
        <f>'SIG (2)'!N34</f>
        <v>0.92054454047336609</v>
      </c>
      <c r="O22" s="69"/>
      <c r="P22" s="45"/>
      <c r="Q22" s="80"/>
      <c r="AB22" s="72"/>
      <c r="AC22" s="72"/>
      <c r="AD22" s="72"/>
      <c r="AE22" s="72"/>
      <c r="AF22" s="72"/>
      <c r="AG22" s="72"/>
      <c r="AH22" s="72"/>
      <c r="AI22" s="72"/>
      <c r="AJ22" s="72"/>
      <c r="AK22" s="72"/>
      <c r="AL22" s="72"/>
    </row>
    <row r="23" spans="2:38">
      <c r="B23" s="459"/>
      <c r="C23" s="432"/>
      <c r="D23" s="432"/>
      <c r="E23" s="432"/>
      <c r="F23" s="432"/>
      <c r="G23" s="432"/>
      <c r="H23" s="432"/>
      <c r="I23" s="493"/>
      <c r="J23" s="429"/>
      <c r="K23" s="430"/>
      <c r="L23" s="429"/>
      <c r="M23" s="429"/>
      <c r="N23" s="429"/>
      <c r="O23" s="69"/>
      <c r="P23" s="45"/>
      <c r="Q23" s="80"/>
      <c r="AB23" s="72"/>
      <c r="AC23" s="72"/>
      <c r="AD23" s="72"/>
      <c r="AE23" s="72"/>
      <c r="AF23" s="72"/>
      <c r="AG23" s="72"/>
      <c r="AH23" s="72"/>
      <c r="AI23" s="72"/>
      <c r="AJ23" s="72"/>
      <c r="AK23" s="72"/>
      <c r="AL23" s="72"/>
    </row>
    <row r="24" spans="2:38" ht="15" thickBot="1">
      <c r="B24" s="495"/>
      <c r="C24" s="496"/>
      <c r="D24" s="496"/>
      <c r="E24" s="496"/>
      <c r="F24" s="496"/>
      <c r="G24" s="496"/>
      <c r="H24" s="496"/>
      <c r="I24" s="497"/>
      <c r="J24" s="496"/>
      <c r="K24" s="498"/>
      <c r="L24" s="496"/>
      <c r="M24" s="496"/>
      <c r="N24" s="496"/>
      <c r="O24" s="81"/>
      <c r="P24" s="82"/>
      <c r="Q24" s="83"/>
      <c r="AB24" s="72"/>
      <c r="AC24" s="72"/>
      <c r="AD24" s="72"/>
      <c r="AE24" s="72"/>
      <c r="AF24" s="72"/>
      <c r="AG24" s="72"/>
      <c r="AH24" s="72"/>
      <c r="AI24" s="72"/>
      <c r="AJ24" s="72"/>
      <c r="AK24" s="72"/>
      <c r="AL24" s="72"/>
    </row>
    <row r="25" spans="2:38" ht="15" thickTop="1">
      <c r="O25" s="72"/>
      <c r="P25" s="72"/>
      <c r="Q25" s="72"/>
      <c r="R25" s="72"/>
      <c r="S25" s="72"/>
      <c r="T25" s="72"/>
      <c r="U25" s="72"/>
      <c r="V25" s="72"/>
      <c r="W25" s="72"/>
      <c r="X25" s="72"/>
      <c r="Y25" s="72"/>
      <c r="Z25" s="72"/>
      <c r="AA25" s="72"/>
      <c r="AB25" s="72"/>
      <c r="AC25" s="72"/>
      <c r="AD25" s="72"/>
      <c r="AE25" s="72"/>
      <c r="AF25" s="72"/>
      <c r="AG25" s="72"/>
      <c r="AH25" s="72"/>
      <c r="AI25" s="72"/>
      <c r="AJ25" s="72"/>
      <c r="AK25" s="72"/>
      <c r="AL25" s="72"/>
    </row>
  </sheetData>
  <mergeCells count="22">
    <mergeCell ref="B2:Q2"/>
    <mergeCell ref="B1:Q1"/>
    <mergeCell ref="B3:H7"/>
    <mergeCell ref="I3:K4"/>
    <mergeCell ref="L3:N4"/>
    <mergeCell ref="I5:K10"/>
    <mergeCell ref="L5:N10"/>
    <mergeCell ref="L22:M22"/>
    <mergeCell ref="I23:K24"/>
    <mergeCell ref="L23:N24"/>
    <mergeCell ref="G8:H10"/>
    <mergeCell ref="G11:H18"/>
    <mergeCell ref="I11:J11"/>
    <mergeCell ref="L11:M11"/>
    <mergeCell ref="I14:K15"/>
    <mergeCell ref="L14:N15"/>
    <mergeCell ref="I16:K21"/>
    <mergeCell ref="L16:N21"/>
    <mergeCell ref="B19:H24"/>
    <mergeCell ref="I22:J22"/>
    <mergeCell ref="I12:K13"/>
    <mergeCell ref="L12:N13"/>
  </mergeCells>
  <conditionalFormatting sqref="K11">
    <cfRule type="cellIs" dxfId="71" priority="16" operator="between">
      <formula>0.95</formula>
      <formula>1</formula>
    </cfRule>
    <cfRule type="cellIs" dxfId="70" priority="17" operator="between">
      <formula>0.75</formula>
      <formula>"94.9%"</formula>
    </cfRule>
    <cfRule type="cellIs" dxfId="69" priority="18" operator="between">
      <formula>0</formula>
      <formula>"74.9%"</formula>
    </cfRule>
  </conditionalFormatting>
  <conditionalFormatting sqref="K22">
    <cfRule type="cellIs" dxfId="68" priority="10" operator="between">
      <formula>0.95</formula>
      <formula>1</formula>
    </cfRule>
    <cfRule type="cellIs" dxfId="67" priority="11" operator="between">
      <formula>0.75</formula>
      <formula>"94.9%"</formula>
    </cfRule>
    <cfRule type="cellIs" dxfId="66" priority="12" operator="between">
      <formula>0</formula>
      <formula>"74.9%"</formula>
    </cfRule>
  </conditionalFormatting>
  <conditionalFormatting sqref="N22">
    <cfRule type="cellIs" dxfId="65" priority="7" operator="between">
      <formula>0.95</formula>
      <formula>1</formula>
    </cfRule>
    <cfRule type="cellIs" dxfId="64" priority="8" operator="between">
      <formula>0.75</formula>
      <formula>"94.9%"</formula>
    </cfRule>
    <cfRule type="cellIs" dxfId="63" priority="9" operator="between">
      <formula>0</formula>
      <formula>"74.9%"</formula>
    </cfRule>
  </conditionalFormatting>
  <conditionalFormatting sqref="G11">
    <cfRule type="cellIs" dxfId="62" priority="4" operator="between">
      <formula>0.95</formula>
      <formula>1</formula>
    </cfRule>
    <cfRule type="cellIs" dxfId="61" priority="5" operator="between">
      <formula>0.75</formula>
      <formula>"94.9%"</formula>
    </cfRule>
    <cfRule type="cellIs" dxfId="60" priority="6" operator="between">
      <formula>0</formula>
      <formula>"74.9%"</formula>
    </cfRule>
  </conditionalFormatting>
  <conditionalFormatting sqref="N11">
    <cfRule type="cellIs" dxfId="59" priority="1" operator="between">
      <formula>0.95</formula>
      <formula>1</formula>
    </cfRule>
    <cfRule type="cellIs" dxfId="58" priority="2" operator="between">
      <formula>0.75</formula>
      <formula>"94.9%"</formula>
    </cfRule>
    <cfRule type="cellIs" dxfId="57" priority="3" operator="between">
      <formula>0</formula>
      <formula>"74.9%"</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B1:Y36"/>
  <sheetViews>
    <sheetView showRowColHeaders="0" topLeftCell="A10" zoomScale="90" zoomScaleNormal="90" workbookViewId="0"/>
  </sheetViews>
  <sheetFormatPr baseColWidth="10" defaultColWidth="11.44140625" defaultRowHeight="14.4"/>
  <cols>
    <col min="1" max="1" width="3.33203125" style="44" customWidth="1"/>
    <col min="2" max="14" width="11.44140625" style="44" customWidth="1"/>
    <col min="15" max="17" width="17.88671875" style="44" customWidth="1"/>
    <col min="18" max="18" width="11.6640625" style="44" bestFit="1" customWidth="1"/>
    <col min="19" max="19" width="11.44140625" style="44"/>
    <col min="20" max="21" width="11.6640625" style="44" bestFit="1" customWidth="1"/>
    <col min="22" max="22" width="13.109375" style="44" bestFit="1" customWidth="1"/>
    <col min="23" max="24" width="11.5546875" style="44" bestFit="1" customWidth="1"/>
    <col min="25" max="25" width="13" style="44" bestFit="1" customWidth="1"/>
    <col min="26" max="16384" width="11.44140625" style="44"/>
  </cols>
  <sheetData>
    <row r="1" spans="2:25" ht="99" customHeight="1" thickTop="1" thickBot="1">
      <c r="B1" s="508"/>
      <c r="C1" s="509"/>
      <c r="D1" s="509"/>
      <c r="E1" s="509"/>
      <c r="F1" s="509"/>
      <c r="G1" s="509"/>
      <c r="H1" s="509"/>
      <c r="I1" s="509"/>
      <c r="J1" s="509"/>
      <c r="K1" s="509"/>
      <c r="L1" s="509"/>
      <c r="M1" s="509"/>
      <c r="N1" s="509"/>
      <c r="O1" s="509"/>
      <c r="P1" s="509"/>
      <c r="Q1" s="510"/>
      <c r="S1" s="71">
        <v>0.75</v>
      </c>
    </row>
    <row r="2" spans="2:25" ht="48.75" customHeight="1" thickTop="1" thickBot="1">
      <c r="B2" s="589" t="s">
        <v>16</v>
      </c>
      <c r="C2" s="590"/>
      <c r="D2" s="590"/>
      <c r="E2" s="590"/>
      <c r="F2" s="590"/>
      <c r="G2" s="590"/>
      <c r="H2" s="590"/>
      <c r="I2" s="590"/>
      <c r="J2" s="590"/>
      <c r="K2" s="590"/>
      <c r="L2" s="590"/>
      <c r="M2" s="590"/>
      <c r="N2" s="590"/>
      <c r="O2" s="590"/>
      <c r="P2" s="590"/>
      <c r="Q2" s="591"/>
      <c r="S2" s="71">
        <v>0.2</v>
      </c>
    </row>
    <row r="3" spans="2:25" ht="15.75" customHeight="1" thickTop="1">
      <c r="B3" s="457"/>
      <c r="C3" s="458"/>
      <c r="D3" s="458"/>
      <c r="E3" s="458"/>
      <c r="F3" s="458"/>
      <c r="G3" s="458"/>
      <c r="H3" s="458"/>
      <c r="I3" s="460" t="s">
        <v>17</v>
      </c>
      <c r="J3" s="461"/>
      <c r="K3" s="462"/>
      <c r="L3" s="465" t="s">
        <v>18</v>
      </c>
      <c r="M3" s="461"/>
      <c r="N3" s="461"/>
      <c r="O3" s="68"/>
      <c r="P3" s="67"/>
      <c r="Q3" s="79"/>
      <c r="S3" s="71">
        <v>0.05</v>
      </c>
    </row>
    <row r="4" spans="2:25">
      <c r="B4" s="459"/>
      <c r="C4" s="432"/>
      <c r="D4" s="432"/>
      <c r="E4" s="432"/>
      <c r="F4" s="432"/>
      <c r="G4" s="432"/>
      <c r="H4" s="432"/>
      <c r="I4" s="463"/>
      <c r="J4" s="427"/>
      <c r="K4" s="464"/>
      <c r="L4" s="467"/>
      <c r="M4" s="427"/>
      <c r="N4" s="427"/>
      <c r="O4" s="77"/>
      <c r="P4" s="73"/>
      <c r="Q4" s="74"/>
      <c r="S4" s="71">
        <v>1</v>
      </c>
    </row>
    <row r="5" spans="2:25" ht="15" customHeight="1">
      <c r="B5" s="459"/>
      <c r="C5" s="432"/>
      <c r="D5" s="432"/>
      <c r="E5" s="432"/>
      <c r="F5" s="432"/>
      <c r="G5" s="432"/>
      <c r="H5" s="432"/>
      <c r="I5" s="468"/>
      <c r="J5" s="429"/>
      <c r="K5" s="430"/>
      <c r="L5" s="434"/>
      <c r="M5" s="429"/>
      <c r="N5" s="429"/>
      <c r="O5" s="77"/>
      <c r="P5" s="73"/>
      <c r="Q5" s="74"/>
      <c r="T5" s="44" t="s">
        <v>2</v>
      </c>
      <c r="U5" s="44">
        <f>K11*PI()</f>
        <v>2.5132741228718345</v>
      </c>
      <c r="W5" s="44" t="s">
        <v>2</v>
      </c>
      <c r="X5" s="44">
        <f>N11*PI()</f>
        <v>3.1415926535897931</v>
      </c>
    </row>
    <row r="6" spans="2:25" ht="15" customHeight="1">
      <c r="B6" s="459"/>
      <c r="C6" s="432"/>
      <c r="D6" s="432"/>
      <c r="E6" s="432"/>
      <c r="F6" s="432"/>
      <c r="G6" s="432"/>
      <c r="H6" s="432"/>
      <c r="I6" s="459"/>
      <c r="J6" s="432"/>
      <c r="K6" s="433"/>
      <c r="L6" s="436"/>
      <c r="M6" s="432"/>
      <c r="N6" s="432"/>
      <c r="O6" s="77"/>
      <c r="P6" s="45"/>
      <c r="Q6" s="80"/>
      <c r="T6" s="44" t="s">
        <v>3</v>
      </c>
      <c r="U6" s="44" t="s">
        <v>4</v>
      </c>
      <c r="V6" s="44" t="s">
        <v>5</v>
      </c>
      <c r="W6" s="44" t="s">
        <v>3</v>
      </c>
      <c r="X6" s="44" t="s">
        <v>4</v>
      </c>
      <c r="Y6" s="44" t="s">
        <v>5</v>
      </c>
    </row>
    <row r="7" spans="2:25" ht="15" customHeight="1" thickBot="1">
      <c r="B7" s="459"/>
      <c r="C7" s="432"/>
      <c r="D7" s="432"/>
      <c r="E7" s="432"/>
      <c r="F7" s="432"/>
      <c r="G7" s="432"/>
      <c r="H7" s="432"/>
      <c r="I7" s="459"/>
      <c r="J7" s="432"/>
      <c r="K7" s="433"/>
      <c r="L7" s="436"/>
      <c r="M7" s="432"/>
      <c r="N7" s="432"/>
      <c r="O7" s="77"/>
      <c r="P7" s="45" t="s">
        <v>2</v>
      </c>
      <c r="Q7" s="80">
        <f>G11*PI()</f>
        <v>3.0137294031408852</v>
      </c>
      <c r="T7" s="44">
        <v>1</v>
      </c>
      <c r="U7" s="44">
        <v>0</v>
      </c>
      <c r="V7" s="44">
        <v>0</v>
      </c>
      <c r="W7" s="44">
        <v>1</v>
      </c>
      <c r="X7" s="44">
        <v>0</v>
      </c>
      <c r="Y7" s="44">
        <v>0</v>
      </c>
    </row>
    <row r="8" spans="2:25" ht="15" customHeight="1">
      <c r="B8" s="34"/>
      <c r="C8" s="33"/>
      <c r="D8" s="33"/>
      <c r="E8" s="33"/>
      <c r="F8" s="33"/>
      <c r="G8" s="474" t="s">
        <v>76</v>
      </c>
      <c r="H8" s="475"/>
      <c r="I8" s="459"/>
      <c r="J8" s="432"/>
      <c r="K8" s="433"/>
      <c r="L8" s="436"/>
      <c r="M8" s="432"/>
      <c r="N8" s="432"/>
      <c r="O8" s="77"/>
      <c r="P8" s="45" t="s">
        <v>3</v>
      </c>
      <c r="Q8" s="80" t="s">
        <v>4</v>
      </c>
      <c r="R8" s="44" t="s">
        <v>5</v>
      </c>
      <c r="T8" s="44">
        <v>2</v>
      </c>
      <c r="U8" s="44">
        <f>-COS(U5)</f>
        <v>0.80901699437494734</v>
      </c>
      <c r="V8" s="44">
        <f>SIN(U5)</f>
        <v>0.58778525229247325</v>
      </c>
      <c r="W8" s="44">
        <v>2</v>
      </c>
      <c r="X8" s="44">
        <f>-COS(X5)</f>
        <v>1</v>
      </c>
      <c r="Y8" s="44">
        <f>SIN(X5)</f>
        <v>1.22514845490862E-16</v>
      </c>
    </row>
    <row r="9" spans="2:25" ht="15" customHeight="1">
      <c r="B9" s="34"/>
      <c r="C9" s="33"/>
      <c r="D9" s="33"/>
      <c r="E9" s="33"/>
      <c r="F9" s="33"/>
      <c r="G9" s="476"/>
      <c r="H9" s="418"/>
      <c r="I9" s="459"/>
      <c r="J9" s="432"/>
      <c r="K9" s="433"/>
      <c r="L9" s="436"/>
      <c r="M9" s="432"/>
      <c r="N9" s="432"/>
      <c r="O9" s="77"/>
      <c r="P9" s="45">
        <v>1</v>
      </c>
      <c r="Q9" s="80">
        <v>0</v>
      </c>
      <c r="R9" s="44">
        <v>0</v>
      </c>
    </row>
    <row r="10" spans="2:25" ht="15" customHeight="1" thickBot="1">
      <c r="B10" s="34"/>
      <c r="C10" s="33"/>
      <c r="D10" s="33"/>
      <c r="E10" s="33"/>
      <c r="F10" s="33"/>
      <c r="G10" s="477"/>
      <c r="H10" s="478"/>
      <c r="I10" s="469"/>
      <c r="J10" s="470"/>
      <c r="K10" s="471"/>
      <c r="L10" s="472"/>
      <c r="M10" s="470"/>
      <c r="N10" s="470"/>
      <c r="O10" s="77"/>
      <c r="P10" s="45">
        <v>2</v>
      </c>
      <c r="Q10" s="80">
        <f>-COS(Q7)</f>
        <v>0.99183662561452146</v>
      </c>
      <c r="R10" s="44">
        <f>SIN(Q7)</f>
        <v>0.12751512886555658</v>
      </c>
    </row>
    <row r="11" spans="2:25" ht="15.75" customHeight="1">
      <c r="B11" s="34"/>
      <c r="C11" s="33"/>
      <c r="D11" s="33"/>
      <c r="E11" s="33"/>
      <c r="F11" s="33"/>
      <c r="G11" s="438">
        <f>(K11+N11+K22+N22+H33+K33+N33)/7</f>
        <v>0.9592998633025186</v>
      </c>
      <c r="H11" s="439"/>
      <c r="I11" s="484" t="s">
        <v>77</v>
      </c>
      <c r="J11" s="445"/>
      <c r="K11" s="284">
        <f>'SIG (2)'!K46</f>
        <v>0.8</v>
      </c>
      <c r="L11" s="484" t="s">
        <v>77</v>
      </c>
      <c r="M11" s="445"/>
      <c r="N11" s="283">
        <f>'SIG (2)'!N46</f>
        <v>1</v>
      </c>
      <c r="O11" s="77"/>
      <c r="P11" s="45"/>
      <c r="Q11" s="80"/>
    </row>
    <row r="12" spans="2:25" ht="15.75" customHeight="1">
      <c r="B12" s="34"/>
      <c r="C12" s="33"/>
      <c r="D12" s="33"/>
      <c r="E12" s="33"/>
      <c r="F12" s="33"/>
      <c r="G12" s="440"/>
      <c r="H12" s="441"/>
      <c r="I12" s="468"/>
      <c r="J12" s="429"/>
      <c r="K12" s="430"/>
      <c r="L12" s="434"/>
      <c r="M12" s="429"/>
      <c r="N12" s="429"/>
      <c r="O12" s="77"/>
      <c r="P12" s="73"/>
      <c r="Q12" s="74"/>
    </row>
    <row r="13" spans="2:25" ht="15.75" customHeight="1" thickBot="1">
      <c r="B13" s="34"/>
      <c r="C13" s="33"/>
      <c r="D13" s="33"/>
      <c r="E13" s="33"/>
      <c r="F13" s="33"/>
      <c r="G13" s="440"/>
      <c r="H13" s="441"/>
      <c r="I13" s="485"/>
      <c r="J13" s="486"/>
      <c r="K13" s="487"/>
      <c r="L13" s="488"/>
      <c r="M13" s="486"/>
      <c r="N13" s="486"/>
      <c r="O13" s="77"/>
      <c r="P13" s="73"/>
      <c r="Q13" s="74"/>
    </row>
    <row r="14" spans="2:25" ht="15" customHeight="1" thickTop="1">
      <c r="B14" s="38"/>
      <c r="C14" s="37"/>
      <c r="D14" s="37"/>
      <c r="E14" s="37"/>
      <c r="F14" s="39"/>
      <c r="G14" s="440"/>
      <c r="H14" s="441"/>
      <c r="I14" s="425" t="s">
        <v>19</v>
      </c>
      <c r="J14" s="425"/>
      <c r="K14" s="500"/>
      <c r="L14" s="501" t="s">
        <v>20</v>
      </c>
      <c r="M14" s="425"/>
      <c r="N14" s="425"/>
      <c r="O14" s="77"/>
      <c r="P14" s="73"/>
      <c r="Q14" s="74"/>
      <c r="T14" s="44" t="s">
        <v>2</v>
      </c>
      <c r="U14" s="44">
        <f>K22*PI()</f>
        <v>3.1409151301513898</v>
      </c>
      <c r="W14" s="44" t="s">
        <v>2</v>
      </c>
      <c r="X14" s="44">
        <f>N22*PI()</f>
        <v>3.0997047515419291</v>
      </c>
    </row>
    <row r="15" spans="2:25" ht="15" customHeight="1">
      <c r="B15" s="38"/>
      <c r="C15" s="37"/>
      <c r="D15" s="37"/>
      <c r="E15" s="37"/>
      <c r="F15" s="39"/>
      <c r="G15" s="440"/>
      <c r="H15" s="441"/>
      <c r="I15" s="427"/>
      <c r="J15" s="427"/>
      <c r="K15" s="464"/>
      <c r="L15" s="467"/>
      <c r="M15" s="427"/>
      <c r="N15" s="427"/>
      <c r="O15" s="77"/>
      <c r="P15" s="73"/>
      <c r="Q15" s="74"/>
      <c r="T15" s="44" t="s">
        <v>3</v>
      </c>
      <c r="U15" s="44" t="s">
        <v>4</v>
      </c>
      <c r="V15" s="44" t="s">
        <v>5</v>
      </c>
      <c r="W15" s="44" t="s">
        <v>3</v>
      </c>
      <c r="X15" s="44" t="s">
        <v>4</v>
      </c>
      <c r="Y15" s="44" t="s">
        <v>5</v>
      </c>
    </row>
    <row r="16" spans="2:25" ht="15" customHeight="1">
      <c r="B16" s="38"/>
      <c r="C16" s="37"/>
      <c r="D16" s="37"/>
      <c r="E16" s="37"/>
      <c r="F16" s="39"/>
      <c r="G16" s="440"/>
      <c r="H16" s="441"/>
      <c r="I16" s="429"/>
      <c r="J16" s="429"/>
      <c r="K16" s="430"/>
      <c r="L16" s="434"/>
      <c r="M16" s="429"/>
      <c r="N16" s="429"/>
      <c r="O16" s="77"/>
      <c r="P16" s="73"/>
      <c r="Q16" s="74"/>
      <c r="T16" s="44">
        <v>1</v>
      </c>
      <c r="U16" s="44">
        <v>0</v>
      </c>
      <c r="V16" s="44">
        <v>0</v>
      </c>
      <c r="W16" s="44">
        <v>1</v>
      </c>
      <c r="X16" s="44">
        <v>0</v>
      </c>
      <c r="Y16" s="44">
        <v>0</v>
      </c>
    </row>
    <row r="17" spans="2:25" ht="15" customHeight="1">
      <c r="B17" s="38"/>
      <c r="C17" s="37"/>
      <c r="D17" s="37"/>
      <c r="E17" s="37"/>
      <c r="F17" s="39"/>
      <c r="G17" s="440"/>
      <c r="H17" s="441"/>
      <c r="I17" s="432"/>
      <c r="J17" s="432"/>
      <c r="K17" s="433"/>
      <c r="L17" s="436"/>
      <c r="M17" s="432"/>
      <c r="N17" s="432"/>
      <c r="O17" s="77"/>
      <c r="P17" s="73"/>
      <c r="Q17" s="74"/>
      <c r="T17" s="44">
        <v>2</v>
      </c>
      <c r="U17" s="44">
        <f>-COS(U14)</f>
        <v>0.99999977048100397</v>
      </c>
      <c r="V17" s="44">
        <f>SIN(U14)</f>
        <v>6.7752338656861541E-4</v>
      </c>
      <c r="W17" s="44">
        <v>2</v>
      </c>
      <c r="X17" s="44">
        <f>-COS(X14)</f>
        <v>0.99912283009885838</v>
      </c>
      <c r="Y17" s="44">
        <f>SIN(X14)</f>
        <v>4.187565372919981E-2</v>
      </c>
    </row>
    <row r="18" spans="2:25" ht="15.75" customHeight="1" thickBot="1">
      <c r="B18" s="38"/>
      <c r="C18" s="37"/>
      <c r="D18" s="37"/>
      <c r="E18" s="37"/>
      <c r="F18" s="39"/>
      <c r="G18" s="442"/>
      <c r="H18" s="443"/>
      <c r="I18" s="432"/>
      <c r="J18" s="432"/>
      <c r="K18" s="433"/>
      <c r="L18" s="436"/>
      <c r="M18" s="432"/>
      <c r="N18" s="432"/>
      <c r="O18" s="77"/>
      <c r="P18" s="73"/>
      <c r="Q18" s="74"/>
      <c r="T18" s="44" t="s">
        <v>2</v>
      </c>
      <c r="U18" s="44">
        <f>K33*PI()</f>
        <v>2.9955409682404448</v>
      </c>
      <c r="W18" s="44" t="s">
        <v>2</v>
      </c>
      <c r="X18" s="44">
        <f>N33*PI()</f>
        <v>3.0685141152974915</v>
      </c>
    </row>
    <row r="19" spans="2:25" ht="15" thickTop="1">
      <c r="B19" s="459"/>
      <c r="C19" s="432"/>
      <c r="D19" s="432"/>
      <c r="E19" s="432"/>
      <c r="F19" s="432"/>
      <c r="G19" s="432"/>
      <c r="H19" s="433"/>
      <c r="I19" s="432"/>
      <c r="J19" s="432"/>
      <c r="K19" s="433"/>
      <c r="L19" s="436"/>
      <c r="M19" s="432"/>
      <c r="N19" s="432"/>
      <c r="O19" s="77"/>
      <c r="P19" s="73"/>
      <c r="Q19" s="74"/>
      <c r="T19" s="44" t="s">
        <v>3</v>
      </c>
      <c r="U19" s="44" t="s">
        <v>4</v>
      </c>
      <c r="V19" s="44" t="s">
        <v>5</v>
      </c>
      <c r="W19" s="44" t="s">
        <v>3</v>
      </c>
      <c r="X19" s="44" t="s">
        <v>4</v>
      </c>
      <c r="Y19" s="44" t="s">
        <v>5</v>
      </c>
    </row>
    <row r="20" spans="2:25">
      <c r="B20" s="459"/>
      <c r="C20" s="432"/>
      <c r="D20" s="432"/>
      <c r="E20" s="432"/>
      <c r="F20" s="432"/>
      <c r="G20" s="432"/>
      <c r="H20" s="433"/>
      <c r="I20" s="432"/>
      <c r="J20" s="432"/>
      <c r="K20" s="433"/>
      <c r="L20" s="436"/>
      <c r="M20" s="432"/>
      <c r="N20" s="432"/>
      <c r="O20" s="77"/>
      <c r="P20" s="73"/>
      <c r="Q20" s="74"/>
      <c r="T20" s="44">
        <v>1</v>
      </c>
      <c r="U20" s="44">
        <v>0</v>
      </c>
      <c r="V20" s="44">
        <v>0</v>
      </c>
      <c r="W20" s="44">
        <v>1</v>
      </c>
      <c r="X20" s="44">
        <v>0</v>
      </c>
      <c r="Y20" s="44">
        <v>0</v>
      </c>
    </row>
    <row r="21" spans="2:25">
      <c r="B21" s="459"/>
      <c r="C21" s="432"/>
      <c r="D21" s="432"/>
      <c r="E21" s="432"/>
      <c r="F21" s="432"/>
      <c r="G21" s="432"/>
      <c r="H21" s="433"/>
      <c r="I21" s="470"/>
      <c r="J21" s="470"/>
      <c r="K21" s="471"/>
      <c r="L21" s="472"/>
      <c r="M21" s="470"/>
      <c r="N21" s="470"/>
      <c r="O21" s="77"/>
      <c r="P21" s="73"/>
      <c r="Q21" s="74"/>
      <c r="T21" s="44">
        <v>2</v>
      </c>
      <c r="U21" s="44">
        <f>-COS(U18)</f>
        <v>0.98935339811145717</v>
      </c>
      <c r="V21" s="44">
        <f>SIN(U18)</f>
        <v>0.14553299847564666</v>
      </c>
      <c r="W21" s="44">
        <v>2</v>
      </c>
      <c r="X21" s="44">
        <f>-COS(X18)</f>
        <v>0.99733095176939068</v>
      </c>
      <c r="Y21" s="44">
        <f>SIN(X18)</f>
        <v>7.3013510001652529E-2</v>
      </c>
    </row>
    <row r="22" spans="2:25" ht="15.75" customHeight="1">
      <c r="B22" s="459"/>
      <c r="C22" s="432"/>
      <c r="D22" s="432"/>
      <c r="E22" s="432"/>
      <c r="F22" s="432"/>
      <c r="G22" s="432"/>
      <c r="H22" s="433"/>
      <c r="I22" s="502" t="s">
        <v>77</v>
      </c>
      <c r="J22" s="445"/>
      <c r="K22" s="283">
        <f>'SIG (2)'!K57</f>
        <v>0.99978433759143492</v>
      </c>
      <c r="L22" s="484" t="s">
        <v>77</v>
      </c>
      <c r="M22" s="445"/>
      <c r="N22" s="90">
        <f>'SIG (2)'!N57</f>
        <v>0.98666666666666669</v>
      </c>
      <c r="O22" s="77"/>
      <c r="P22" s="73"/>
      <c r="Q22" s="74"/>
    </row>
    <row r="23" spans="2:25">
      <c r="B23" s="459"/>
      <c r="C23" s="432"/>
      <c r="D23" s="432"/>
      <c r="E23" s="432"/>
      <c r="F23" s="432"/>
      <c r="G23" s="432"/>
      <c r="H23" s="433"/>
      <c r="I23" s="429"/>
      <c r="J23" s="429"/>
      <c r="K23" s="430"/>
      <c r="L23" s="429"/>
      <c r="M23" s="429"/>
      <c r="N23" s="429"/>
      <c r="O23" s="77"/>
      <c r="P23" s="73"/>
      <c r="Q23" s="74"/>
      <c r="T23" s="44" t="s">
        <v>2</v>
      </c>
      <c r="U23" s="44">
        <f>H33*PI()</f>
        <v>3.1365640802933132</v>
      </c>
    </row>
    <row r="24" spans="2:25" ht="15" thickBot="1">
      <c r="B24" s="459"/>
      <c r="C24" s="432"/>
      <c r="D24" s="432"/>
      <c r="E24" s="432"/>
      <c r="F24" s="432"/>
      <c r="G24" s="432"/>
      <c r="H24" s="433"/>
      <c r="I24" s="486"/>
      <c r="J24" s="486"/>
      <c r="K24" s="487"/>
      <c r="L24" s="486"/>
      <c r="M24" s="486"/>
      <c r="N24" s="486"/>
      <c r="O24" s="77"/>
      <c r="P24" s="73"/>
      <c r="Q24" s="74"/>
      <c r="T24" s="44" t="s">
        <v>3</v>
      </c>
      <c r="U24" s="44" t="s">
        <v>4</v>
      </c>
      <c r="V24" s="44" t="s">
        <v>5</v>
      </c>
    </row>
    <row r="25" spans="2:25" ht="15" thickTop="1">
      <c r="B25" s="503"/>
      <c r="C25" s="504"/>
      <c r="D25" s="504"/>
      <c r="E25" s="505"/>
      <c r="F25" s="490" t="s">
        <v>21</v>
      </c>
      <c r="G25" s="491"/>
      <c r="H25" s="506"/>
      <c r="I25" s="490" t="s">
        <v>22</v>
      </c>
      <c r="J25" s="491"/>
      <c r="K25" s="506"/>
      <c r="L25" s="501" t="s">
        <v>23</v>
      </c>
      <c r="M25" s="425"/>
      <c r="N25" s="425"/>
      <c r="O25" s="77"/>
      <c r="P25" s="73"/>
      <c r="Q25" s="74"/>
      <c r="T25" s="44">
        <v>1</v>
      </c>
      <c r="U25" s="44">
        <v>0</v>
      </c>
      <c r="V25" s="44">
        <v>0</v>
      </c>
    </row>
    <row r="26" spans="2:25">
      <c r="B26" s="459"/>
      <c r="C26" s="432"/>
      <c r="D26" s="432"/>
      <c r="E26" s="433"/>
      <c r="F26" s="467"/>
      <c r="G26" s="427"/>
      <c r="H26" s="464"/>
      <c r="I26" s="467"/>
      <c r="J26" s="427"/>
      <c r="K26" s="464"/>
      <c r="L26" s="467"/>
      <c r="M26" s="427"/>
      <c r="N26" s="427"/>
      <c r="O26" s="77"/>
      <c r="P26" s="73"/>
      <c r="Q26" s="74"/>
      <c r="T26" s="44">
        <v>2</v>
      </c>
      <c r="U26" s="44">
        <f>-COS(U23)</f>
        <v>0.99998735675194306</v>
      </c>
      <c r="V26" s="44">
        <f>SIN(U23)</f>
        <v>5.0285521039622827E-3</v>
      </c>
    </row>
    <row r="27" spans="2:25">
      <c r="B27" s="459"/>
      <c r="C27" s="432"/>
      <c r="D27" s="432"/>
      <c r="E27" s="433"/>
      <c r="F27" s="434"/>
      <c r="G27" s="429"/>
      <c r="H27" s="430"/>
      <c r="I27" s="434"/>
      <c r="J27" s="429"/>
      <c r="K27" s="430"/>
      <c r="L27" s="434"/>
      <c r="M27" s="429"/>
      <c r="N27" s="429"/>
      <c r="O27" s="77"/>
      <c r="P27" s="73"/>
      <c r="Q27" s="74"/>
    </row>
    <row r="28" spans="2:25">
      <c r="B28" s="459"/>
      <c r="C28" s="432"/>
      <c r="D28" s="432"/>
      <c r="E28" s="433"/>
      <c r="F28" s="436"/>
      <c r="G28" s="432"/>
      <c r="H28" s="433"/>
      <c r="I28" s="436"/>
      <c r="J28" s="432"/>
      <c r="K28" s="433"/>
      <c r="L28" s="436"/>
      <c r="M28" s="432"/>
      <c r="N28" s="432"/>
      <c r="O28" s="77"/>
      <c r="P28" s="73"/>
      <c r="Q28" s="74"/>
    </row>
    <row r="29" spans="2:25">
      <c r="B29" s="459"/>
      <c r="C29" s="432"/>
      <c r="D29" s="432"/>
      <c r="E29" s="433"/>
      <c r="F29" s="436"/>
      <c r="G29" s="432"/>
      <c r="H29" s="433"/>
      <c r="I29" s="436"/>
      <c r="J29" s="432"/>
      <c r="K29" s="433"/>
      <c r="L29" s="436"/>
      <c r="M29" s="432"/>
      <c r="N29" s="432"/>
      <c r="O29" s="77"/>
      <c r="P29" s="73"/>
      <c r="Q29" s="74"/>
    </row>
    <row r="30" spans="2:25">
      <c r="B30" s="459"/>
      <c r="C30" s="432"/>
      <c r="D30" s="432"/>
      <c r="E30" s="433"/>
      <c r="F30" s="436"/>
      <c r="G30" s="432"/>
      <c r="H30" s="433"/>
      <c r="I30" s="436"/>
      <c r="J30" s="432"/>
      <c r="K30" s="433"/>
      <c r="L30" s="436"/>
      <c r="M30" s="432"/>
      <c r="N30" s="432"/>
      <c r="O30" s="77"/>
      <c r="P30" s="73"/>
      <c r="Q30" s="74"/>
    </row>
    <row r="31" spans="2:25">
      <c r="B31" s="459"/>
      <c r="C31" s="432"/>
      <c r="D31" s="432"/>
      <c r="E31" s="433"/>
      <c r="F31" s="436"/>
      <c r="G31" s="432"/>
      <c r="H31" s="433"/>
      <c r="I31" s="436"/>
      <c r="J31" s="432"/>
      <c r="K31" s="433"/>
      <c r="L31" s="436"/>
      <c r="M31" s="432"/>
      <c r="N31" s="432"/>
      <c r="O31" s="77"/>
      <c r="P31" s="73"/>
      <c r="Q31" s="74"/>
    </row>
    <row r="32" spans="2:25">
      <c r="B32" s="459"/>
      <c r="C32" s="432"/>
      <c r="D32" s="432"/>
      <c r="E32" s="433"/>
      <c r="F32" s="472"/>
      <c r="G32" s="470"/>
      <c r="H32" s="471"/>
      <c r="I32" s="472"/>
      <c r="J32" s="470"/>
      <c r="K32" s="471"/>
      <c r="L32" s="472"/>
      <c r="M32" s="470"/>
      <c r="N32" s="470"/>
      <c r="O32" s="77"/>
      <c r="P32" s="73"/>
      <c r="Q32" s="74"/>
    </row>
    <row r="33" spans="2:17" ht="15.75" customHeight="1">
      <c r="B33" s="459"/>
      <c r="C33" s="432"/>
      <c r="D33" s="432"/>
      <c r="E33" s="433"/>
      <c r="F33" s="446" t="s">
        <v>77</v>
      </c>
      <c r="G33" s="445"/>
      <c r="H33" s="283">
        <f>'SIG (2)'!H68</f>
        <v>0.99839935540633062</v>
      </c>
      <c r="I33" s="502" t="s">
        <v>77</v>
      </c>
      <c r="J33" s="445"/>
      <c r="K33" s="283">
        <f>'SIG (2)'!K68</f>
        <v>0.95351030465949815</v>
      </c>
      <c r="L33" s="502" t="s">
        <v>77</v>
      </c>
      <c r="M33" s="445"/>
      <c r="N33" s="90">
        <f>'SIG (2)'!N68</f>
        <v>0.97673837879369962</v>
      </c>
      <c r="O33" s="77"/>
      <c r="P33" s="73"/>
      <c r="Q33" s="74"/>
    </row>
    <row r="34" spans="2:17">
      <c r="B34" s="459"/>
      <c r="C34" s="432"/>
      <c r="D34" s="432"/>
      <c r="E34" s="433"/>
      <c r="F34" s="434"/>
      <c r="G34" s="429"/>
      <c r="H34" s="430"/>
      <c r="I34" s="434"/>
      <c r="J34" s="429"/>
      <c r="K34" s="430"/>
      <c r="L34" s="429"/>
      <c r="M34" s="429"/>
      <c r="N34" s="429"/>
      <c r="O34" s="77"/>
      <c r="P34" s="73"/>
      <c r="Q34" s="74"/>
    </row>
    <row r="35" spans="2:17" ht="15" thickBot="1">
      <c r="B35" s="495"/>
      <c r="C35" s="496"/>
      <c r="D35" s="496"/>
      <c r="E35" s="498"/>
      <c r="F35" s="507"/>
      <c r="G35" s="496"/>
      <c r="H35" s="498"/>
      <c r="I35" s="507"/>
      <c r="J35" s="496"/>
      <c r="K35" s="498"/>
      <c r="L35" s="496"/>
      <c r="M35" s="496"/>
      <c r="N35" s="496"/>
      <c r="O35" s="78"/>
      <c r="P35" s="75"/>
      <c r="Q35" s="76"/>
    </row>
    <row r="36" spans="2:17" ht="15" thickTop="1"/>
  </sheetData>
  <mergeCells count="35">
    <mergeCell ref="B1:Q1"/>
    <mergeCell ref="B2:Q2"/>
    <mergeCell ref="I22:J22"/>
    <mergeCell ref="L22:M22"/>
    <mergeCell ref="I23:K24"/>
    <mergeCell ref="L23:N24"/>
    <mergeCell ref="B3:H7"/>
    <mergeCell ref="I3:K4"/>
    <mergeCell ref="L3:N4"/>
    <mergeCell ref="I5:K10"/>
    <mergeCell ref="L5:N10"/>
    <mergeCell ref="G8:H10"/>
    <mergeCell ref="G11:H18"/>
    <mergeCell ref="I11:J11"/>
    <mergeCell ref="L11:M11"/>
    <mergeCell ref="I12:K13"/>
    <mergeCell ref="L12:N13"/>
    <mergeCell ref="I14:K15"/>
    <mergeCell ref="L14:N15"/>
    <mergeCell ref="I16:K21"/>
    <mergeCell ref="L16:N21"/>
    <mergeCell ref="B19:H24"/>
    <mergeCell ref="F34:H35"/>
    <mergeCell ref="I34:K35"/>
    <mergeCell ref="L34:N35"/>
    <mergeCell ref="B25:E35"/>
    <mergeCell ref="F25:H26"/>
    <mergeCell ref="I25:K26"/>
    <mergeCell ref="L25:N26"/>
    <mergeCell ref="F27:H32"/>
    <mergeCell ref="I27:K32"/>
    <mergeCell ref="L27:N32"/>
    <mergeCell ref="F33:G33"/>
    <mergeCell ref="I33:J33"/>
    <mergeCell ref="L33:M33"/>
  </mergeCells>
  <conditionalFormatting sqref="K11">
    <cfRule type="cellIs" dxfId="56" priority="34" operator="between">
      <formula>0.95</formula>
      <formula>1</formula>
    </cfRule>
    <cfRule type="cellIs" dxfId="55" priority="35" operator="between">
      <formula>0.75</formula>
      <formula>"94.9%"</formula>
    </cfRule>
    <cfRule type="cellIs" dxfId="54" priority="36" operator="between">
      <formula>0</formula>
      <formula>"74.9%"</formula>
    </cfRule>
  </conditionalFormatting>
  <conditionalFormatting sqref="G11">
    <cfRule type="cellIs" dxfId="53" priority="31" operator="between">
      <formula>0.95</formula>
      <formula>1</formula>
    </cfRule>
    <cfRule type="cellIs" dxfId="52" priority="32" operator="between">
      <formula>0.75</formula>
      <formula>"94.9%"</formula>
    </cfRule>
    <cfRule type="cellIs" dxfId="51" priority="33" operator="between">
      <formula>0</formula>
      <formula>"74.9%"</formula>
    </cfRule>
  </conditionalFormatting>
  <conditionalFormatting sqref="N11">
    <cfRule type="cellIs" dxfId="50" priority="28" operator="between">
      <formula>0.95</formula>
      <formula>1</formula>
    </cfRule>
    <cfRule type="cellIs" dxfId="49" priority="29" operator="between">
      <formula>0.75</formula>
      <formula>"94.9%"</formula>
    </cfRule>
    <cfRule type="cellIs" dxfId="48" priority="30" operator="between">
      <formula>0</formula>
      <formula>"74.9%"</formula>
    </cfRule>
  </conditionalFormatting>
  <conditionalFormatting sqref="N22">
    <cfRule type="cellIs" dxfId="47" priority="25" operator="between">
      <formula>0.95</formula>
      <formula>1</formula>
    </cfRule>
    <cfRule type="cellIs" dxfId="46" priority="26" operator="between">
      <formula>0.75</formula>
      <formula>"94.9%"</formula>
    </cfRule>
    <cfRule type="cellIs" dxfId="45" priority="27" operator="between">
      <formula>0</formula>
      <formula>"74.9%"</formula>
    </cfRule>
  </conditionalFormatting>
  <conditionalFormatting sqref="N33">
    <cfRule type="cellIs" dxfId="44" priority="19" operator="between">
      <formula>0.95</formula>
      <formula>1</formula>
    </cfRule>
    <cfRule type="cellIs" dxfId="43" priority="20" operator="between">
      <formula>0.75</formula>
      <formula>"94.9%"</formula>
    </cfRule>
    <cfRule type="cellIs" dxfId="42" priority="21" operator="between">
      <formula>0</formula>
      <formula>"74.9%"</formula>
    </cfRule>
  </conditionalFormatting>
  <conditionalFormatting sqref="K22">
    <cfRule type="cellIs" dxfId="41" priority="10" operator="between">
      <formula>0.95</formula>
      <formula>10</formula>
    </cfRule>
    <cfRule type="cellIs" dxfId="40" priority="11" operator="between">
      <formula>0.75</formula>
      <formula>"94,9%"</formula>
    </cfRule>
    <cfRule type="cellIs" dxfId="39" priority="12" operator="between">
      <formula>0</formula>
      <formula>"74.9%"</formula>
    </cfRule>
  </conditionalFormatting>
  <conditionalFormatting sqref="H33">
    <cfRule type="cellIs" dxfId="38" priority="4" operator="between">
      <formula>0.95</formula>
      <formula>10</formula>
    </cfRule>
    <cfRule type="cellIs" dxfId="37" priority="5" operator="between">
      <formula>0.75</formula>
      <formula>"94,9%"</formula>
    </cfRule>
    <cfRule type="cellIs" dxfId="36" priority="6" operator="between">
      <formula>0</formula>
      <formula>"74.9%"</formula>
    </cfRule>
  </conditionalFormatting>
  <conditionalFormatting sqref="K33">
    <cfRule type="cellIs" dxfId="35" priority="1" operator="between">
      <formula>0.95</formula>
      <formula>10</formula>
    </cfRule>
    <cfRule type="cellIs" dxfId="34" priority="2" operator="between">
      <formula>0.75</formula>
      <formula>"94,9%"</formula>
    </cfRule>
    <cfRule type="cellIs" dxfId="33" priority="3" operator="between">
      <formula>0</formula>
      <formula>"74.9%"</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2TV4CCKVFCYA-1167877901-461</_dlc_DocId>
    <_dlc_DocIdUrl xmlns="81cc8fc0-8d1e-4295-8f37-5d076116407c">
      <Url>https://www.minjusticia.gov.co/ministerio/_layouts/15/DocIdRedir.aspx?ID=2TV4CCKVFCYA-1167877901-461</Url>
      <Description>2TV4CCKVFCYA-1167877901-461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0FBA7F62C14F041A0FB3EFC7596E368" ma:contentTypeVersion="1" ma:contentTypeDescription="Crear nuevo documento." ma:contentTypeScope="" ma:versionID="348b18b5fc41e64fad00b1cd561ffcbc">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4E0F2-A151-4883-AD9E-BB3F8356228E}"/>
</file>

<file path=customXml/itemProps2.xml><?xml version="1.0" encoding="utf-8"?>
<ds:datastoreItem xmlns:ds="http://schemas.openxmlformats.org/officeDocument/2006/customXml" ds:itemID="{6460BF6E-7C36-495E-A3B7-CAFB09271425}"/>
</file>

<file path=customXml/itemProps3.xml><?xml version="1.0" encoding="utf-8"?>
<ds:datastoreItem xmlns:ds="http://schemas.openxmlformats.org/officeDocument/2006/customXml" ds:itemID="{BAEF154C-F44F-42A4-BAF4-C19838CA477D}"/>
</file>

<file path=customXml/itemProps4.xml><?xml version="1.0" encoding="utf-8"?>
<ds:datastoreItem xmlns:ds="http://schemas.openxmlformats.org/officeDocument/2006/customXml" ds:itemID="{1D4C898B-BBF2-4B16-9D36-A75CC86A0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Inicio</vt:lpstr>
      <vt:lpstr>INTRODUCCIÓN SIG</vt:lpstr>
      <vt:lpstr>Tablas</vt:lpstr>
      <vt:lpstr>Indicadores 31 dic</vt:lpstr>
      <vt:lpstr>SIG</vt:lpstr>
      <vt:lpstr>SIG (2)</vt:lpstr>
      <vt:lpstr>SIG (5)</vt:lpstr>
      <vt:lpstr>SIG (6)</vt:lpstr>
      <vt:lpstr>SIG (7)</vt:lpstr>
      <vt:lpstr>SIG (8)</vt:lpstr>
      <vt:lpstr>Aplicación</vt:lpstr>
      <vt:lpstr>G Humana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FERNANDO VIVEROS GUEVARA</dc:creator>
  <cp:lastModifiedBy>William Badillo</cp:lastModifiedBy>
  <dcterms:created xsi:type="dcterms:W3CDTF">2013-11-19T14:30:35Z</dcterms:created>
  <dcterms:modified xsi:type="dcterms:W3CDTF">2015-03-26T19:44:08Z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0x01010020FBA7F62C14F041A0FB3EFC7596E368</vt:lpwstr>
  </property>
  <property fmtid="{D5CDD505-2E9C-101B-9397-08002B2CF9AE}" pid="3" name="_dlc_DocIdItemGuid">
    <vt:lpwstr>d576f160-7611-4388-aa14-e1298a16d933</vt:lpwstr>
  </property>
</Properties>
</file>