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\PRESUPUESTO 2022\INFORMES MINHACIENDA Y WEB\WEB\RESERVA\"/>
    </mc:Choice>
  </mc:AlternateContent>
  <bookViews>
    <workbookView xWindow="0" yWindow="0" windowWidth="20490" windowHeight="9045" firstSheet="1" activeTab="1"/>
  </bookViews>
  <sheets>
    <sheet name="REP_EPG034_EjecucionPresupu (2" sheetId="5" state="hidden" r:id="rId1"/>
    <sheet name="Hoja1" sheetId="1" r:id="rId2"/>
  </sheets>
  <definedNames>
    <definedName name="_xlnm._FilterDatabase" localSheetId="0" hidden="1">'REP_EPG034_EjecucionPresupu (2'!$A$4:$W$74</definedName>
    <definedName name="_xlnm.Print_Area" localSheetId="1">Hoja1!$A$1:$G$99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" i="1" l="1"/>
  <c r="D95" i="1"/>
  <c r="C95" i="1"/>
  <c r="F94" i="1"/>
  <c r="D94" i="1"/>
  <c r="C94" i="1"/>
  <c r="F93" i="1"/>
  <c r="D93" i="1"/>
  <c r="C93" i="1"/>
  <c r="F92" i="1"/>
  <c r="D92" i="1"/>
  <c r="C92" i="1"/>
  <c r="F78" i="1"/>
  <c r="D78" i="1"/>
  <c r="C78" i="1"/>
  <c r="F77" i="1"/>
  <c r="F21" i="1" s="1"/>
  <c r="D77" i="1"/>
  <c r="D21" i="1" s="1"/>
  <c r="C77" i="1"/>
  <c r="C21" i="1" s="1"/>
  <c r="F76" i="1"/>
  <c r="D76" i="1"/>
  <c r="C76" i="1"/>
  <c r="F75" i="1"/>
  <c r="D75" i="1"/>
  <c r="C75" i="1"/>
  <c r="F74" i="1"/>
  <c r="D74" i="1"/>
  <c r="C74" i="1"/>
  <c r="F73" i="1"/>
  <c r="D73" i="1"/>
  <c r="C73" i="1"/>
  <c r="F59" i="1"/>
  <c r="D59" i="1"/>
  <c r="C59" i="1"/>
  <c r="F58" i="1"/>
  <c r="D58" i="1"/>
  <c r="C58" i="1"/>
  <c r="F57" i="1"/>
  <c r="D57" i="1"/>
  <c r="C57" i="1"/>
  <c r="F42" i="1"/>
  <c r="D42" i="1"/>
  <c r="C42" i="1"/>
  <c r="F41" i="1"/>
  <c r="D41" i="1"/>
  <c r="C41" i="1"/>
  <c r="F40" i="1"/>
  <c r="D40" i="1"/>
  <c r="C40" i="1"/>
  <c r="F39" i="1"/>
  <c r="D39" i="1"/>
  <c r="C39" i="1"/>
  <c r="F19" i="1" l="1"/>
  <c r="C56" i="1"/>
  <c r="F17" i="1"/>
  <c r="F22" i="1"/>
  <c r="F18" i="1"/>
  <c r="F91" i="1"/>
  <c r="D17" i="1"/>
  <c r="C22" i="1"/>
  <c r="C19" i="1"/>
  <c r="D22" i="1"/>
  <c r="C18" i="1"/>
  <c r="D19" i="1"/>
  <c r="C91" i="1"/>
  <c r="C17" i="1"/>
  <c r="D18" i="1"/>
  <c r="D91" i="1"/>
  <c r="E92" i="1"/>
  <c r="G92" i="1"/>
  <c r="D56" i="1"/>
  <c r="F38" i="1"/>
  <c r="F56" i="1"/>
  <c r="C38" i="1"/>
  <c r="D38" i="1"/>
  <c r="E39" i="1"/>
  <c r="G39" i="1"/>
  <c r="G58" i="1" l="1"/>
  <c r="E58" i="1"/>
  <c r="E78" i="1" l="1"/>
  <c r="E59" i="1"/>
  <c r="E57" i="1"/>
  <c r="G76" i="1" l="1"/>
  <c r="E76" i="1"/>
  <c r="D20" i="1"/>
  <c r="C20" i="1"/>
  <c r="G78" i="1"/>
  <c r="G77" i="1"/>
  <c r="G75" i="1"/>
  <c r="G73" i="1"/>
  <c r="G59" i="1"/>
  <c r="E41" i="1"/>
  <c r="G41" i="1"/>
  <c r="E40" i="1"/>
  <c r="G40" i="1"/>
  <c r="E73" i="1"/>
  <c r="F20" i="1"/>
  <c r="E93" i="1"/>
  <c r="E94" i="1"/>
  <c r="E74" i="1"/>
  <c r="E75" i="1"/>
  <c r="E77" i="1"/>
  <c r="C44" i="1"/>
  <c r="F97" i="1"/>
  <c r="D97" i="1"/>
  <c r="C97" i="1"/>
  <c r="C72" i="1"/>
  <c r="C80" i="1" s="1"/>
  <c r="F72" i="1"/>
  <c r="D72" i="1"/>
  <c r="F61" i="1"/>
  <c r="D61" i="1"/>
  <c r="C61" i="1"/>
  <c r="F44" i="1"/>
  <c r="D44" i="1"/>
  <c r="G95" i="1"/>
  <c r="G94" i="1"/>
  <c r="G93" i="1"/>
  <c r="E95" i="1"/>
  <c r="G74" i="1"/>
  <c r="G57" i="1"/>
  <c r="G42" i="1"/>
  <c r="E42" i="1"/>
  <c r="E17" i="1" l="1"/>
  <c r="G56" i="1"/>
  <c r="E20" i="1"/>
  <c r="G22" i="1"/>
  <c r="E21" i="1"/>
  <c r="E72" i="1"/>
  <c r="G61" i="1"/>
  <c r="G17" i="1"/>
  <c r="G21" i="1"/>
  <c r="G20" i="1"/>
  <c r="G72" i="1"/>
  <c r="D80" i="1"/>
  <c r="E80" i="1" s="1"/>
  <c r="F16" i="1"/>
  <c r="F24" i="1" s="1"/>
  <c r="E22" i="1"/>
  <c r="G19" i="1"/>
  <c r="G38" i="1"/>
  <c r="G18" i="1"/>
  <c r="E44" i="1"/>
  <c r="G44" i="1"/>
  <c r="C16" i="1"/>
  <c r="C24" i="1" s="1"/>
  <c r="E19" i="1"/>
  <c r="G97" i="1"/>
  <c r="E97" i="1"/>
  <c r="G91" i="1"/>
  <c r="E91" i="1"/>
  <c r="F80" i="1"/>
  <c r="G80" i="1" s="1"/>
  <c r="E56" i="1"/>
  <c r="E18" i="1"/>
  <c r="E38" i="1"/>
  <c r="D16" i="1"/>
  <c r="E61" i="1" l="1"/>
  <c r="G24" i="1"/>
  <c r="G16" i="1"/>
  <c r="E16" i="1"/>
  <c r="D24" i="1"/>
  <c r="E24" i="1" s="1"/>
</calcChain>
</file>

<file path=xl/sharedStrings.xml><?xml version="1.0" encoding="utf-8"?>
<sst xmlns="http://schemas.openxmlformats.org/spreadsheetml/2006/main" count="1132" uniqueCount="177">
  <si>
    <t>SECTOR JUSTICIA</t>
  </si>
  <si>
    <t>Descripción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</si>
  <si>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</si>
  <si>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</si>
  <si>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</si>
  <si>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</si>
  <si>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</si>
  <si>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</si>
  <si>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</si>
  <si>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</si>
  <si>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</si>
  <si>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</si>
  <si>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</si>
  <si>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</si>
  <si>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</si>
  <si>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Año Fiscal:</t>
  </si>
  <si>
    <t/>
  </si>
  <si>
    <t>Vigencia: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</si>
  <si>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</si>
  <si>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</si>
  <si>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</si>
  <si>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</si>
  <si>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</si>
  <si>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</si>
  <si>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</si>
  <si>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</si>
  <si>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</si>
  <si>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</si>
  <si>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</si>
  <si>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</si>
  <si>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</si>
  <si>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</si>
  <si>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</si>
  <si>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</si>
  <si>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</si>
  <si>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COMPROMISO</t>
  </si>
  <si>
    <t>OBLIGACION</t>
  </si>
  <si>
    <t>ORDEN PAGO</t>
  </si>
  <si>
    <t>PAGOS</t>
  </si>
  <si>
    <t>12-01-01</t>
  </si>
  <si>
    <t>MINISTERIO DE JUSTICIA Y DEL DERECHO - GESTIÓN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</si>
  <si>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</si>
  <si>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</si>
  <si>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</si>
  <si>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</si>
  <si>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</si>
  <si>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</si>
  <si>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</si>
  <si>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</si>
  <si>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</si>
  <si>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</si>
  <si>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</si>
  <si>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</si>
  <si>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</si>
  <si>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</si>
  <si>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</si>
  <si>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</si>
  <si>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</si>
  <si>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16</t>
  </si>
  <si>
    <t>A-03-03-01-028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</si>
  <si>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</si>
  <si>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</si>
  <si>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</si>
  <si>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</si>
  <si>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</si>
  <si>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</si>
  <si>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A-03-04-01-012</t>
  </si>
  <si>
    <t>04</t>
  </si>
  <si>
    <t>012</t>
  </si>
  <si>
    <t>ATENCIÓN INTEGRAL A LA POBLACIÓN DESPLAZADA EN CUMPLIMIENTO DE LA SENTENCIA T-025 DE 2004 (NO DE PENSIONES)</t>
  </si>
  <si>
    <t>A-03-04-02-012</t>
  </si>
  <si>
    <t>INCAPACIDADES Y LICENCIAS DE MATERNIDAD Y PATERNIDAD (NO DE PENSIONES)</t>
  </si>
  <si>
    <t>A-03-10-01-001</t>
  </si>
  <si>
    <t>001</t>
  </si>
  <si>
    <t>SENTENCIAS</t>
  </si>
  <si>
    <t>A-03-10-01-002</t>
  </si>
  <si>
    <t>002</t>
  </si>
  <si>
    <t>CONCILIACIONES</t>
  </si>
  <si>
    <t>08</t>
  </si>
  <si>
    <t>C</t>
  </si>
  <si>
    <t>0800</t>
  </si>
  <si>
    <t>2</t>
  </si>
  <si>
    <t>1202</t>
  </si>
  <si>
    <t>14</t>
  </si>
  <si>
    <t>15</t>
  </si>
  <si>
    <t>13</t>
  </si>
  <si>
    <t>1203</t>
  </si>
  <si>
    <t>4</t>
  </si>
  <si>
    <t>1204</t>
  </si>
  <si>
    <t>5</t>
  </si>
  <si>
    <t>1207</t>
  </si>
  <si>
    <t>9</t>
  </si>
  <si>
    <t>C-1299-0800-6</t>
  </si>
  <si>
    <t>1299</t>
  </si>
  <si>
    <t>6</t>
  </si>
  <si>
    <t>C-1299-0800-7</t>
  </si>
  <si>
    <t>7</t>
  </si>
  <si>
    <t>8</t>
  </si>
  <si>
    <t>12-04-00</t>
  </si>
  <si>
    <t>SUPERINTENDENCIA DE NOTARIADO Y REGISTRO</t>
  </si>
  <si>
    <t>Propios</t>
  </si>
  <si>
    <t>20</t>
  </si>
  <si>
    <t>26</t>
  </si>
  <si>
    <t>21</t>
  </si>
  <si>
    <t>014</t>
  </si>
  <si>
    <t>C-1204-0800-2</t>
  </si>
  <si>
    <t>SANEAMIENTO Y FORMALIZACIÓN DE LA PROPIEDAD INMOBILIARIA A NIVEL NACIONAL EN EL POSCONFLICTO  NACIONAL</t>
  </si>
  <si>
    <t>C-1209-0800-11</t>
  </si>
  <si>
    <t>1209</t>
  </si>
  <si>
    <t>ACTUALIZACIÓN EN LINEA DE LAS BASES DE DATOS PARA EL CATASTRO MULTIPROPOSITO A NIVEL NACIONAL  NACIONAL</t>
  </si>
  <si>
    <t>C-1209-0800-13</t>
  </si>
  <si>
    <t>MODERNIZACIÓN DE LA INFRAESTRUCTURA FÍSICA DE LA SUPERINTENDENCIA DE NOTARIADO Y REGISTRO A NIVEL  NACIONAL</t>
  </si>
  <si>
    <t>C-1299-0800-5</t>
  </si>
  <si>
    <t>IMPLEMENTACIÓN DE LOS SISTEMAS DE GESTIÓN DE LA SUPERINTENDENCIA DE NOTARIADO Y REGISTRO A NIVEL  NACIONAL</t>
  </si>
  <si>
    <t>FORTALECIMIENTO DEL MODELO DE GESTIÓN DE TECNOLOGÍAS DE LA INFORMACIÓN EN LA SUPERINTENDENCIA DE NOTARIADO Y REGISTRO A NIVEL  NACIONAL</t>
  </si>
  <si>
    <t>PROTECCIÓN DE LOS DERECHOS DE LA PROPIEDAD INMOBILIARIA SNR   NACIONAL</t>
  </si>
  <si>
    <t>12-08-00</t>
  </si>
  <si>
    <t>INSTITUTO NACIONAL PENITENCIARIO Y CARCELARIO - INPEC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</si>
  <si>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</si>
  <si>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</si>
  <si>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</si>
  <si>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</si>
  <si>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</si>
  <si>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</si>
  <si>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A-05-01-01</t>
  </si>
  <si>
    <t>05</t>
  </si>
  <si>
    <t>MATERIALES Y SUMINISTROS</t>
  </si>
  <si>
    <t>A-05-01-02</t>
  </si>
  <si>
    <t>ADQUISICIÓN DE SERVICIOS</t>
  </si>
  <si>
    <t>A-08-03</t>
  </si>
  <si>
    <t>TASAS Y DERECHOS ADMINISTRATIVOS</t>
  </si>
  <si>
    <t>C-1206-0800-6</t>
  </si>
  <si>
    <t>1206</t>
  </si>
  <si>
    <t>C-1206-0800-7</t>
  </si>
  <si>
    <t>ACTUALIZACIÓN  DE LOS PROCESOS EDUCATIVOS EN LOS ESTABLECIMIENTOS DE RECLUSIÓN DEL SISTEMA PENITENCIARIO Y CARCELARIO COLOMBIANO GARANTIZANDO EL DERECHO FUNDAMENTAL A LA EDUCACIÓN Y AL PROCESO DE TRATAMIENTO PENITENCIARIO.    NACIONAL</t>
  </si>
  <si>
    <t>C-1206-0800-8</t>
  </si>
  <si>
    <t>C-1206-0800-9</t>
  </si>
  <si>
    <t>FORTALECIMIENTO DE LA GESTIÓN ARCHIVISTICA DEL INSTITUTO NACIONAL PENITENCIARIO Y CARCELARIO  NACIONAL</t>
  </si>
  <si>
    <t>3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</si>
  <si>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</si>
  <si>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</si>
  <si>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</si>
  <si>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</si>
  <si>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</si>
  <si>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</si>
  <si>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ALIMENTACIÓN PARA INTERNOS</t>
  </si>
  <si>
    <t>CONSTRUCCIÓN  AMPLIACIÓN DE INFRAESTRUCTURA PARA GENERACIÓN DE CUPOS EN LOS ESTABLECIMIENTOS DE RECLUSIÓN DEL ORDEN -  NACIONAL</t>
  </si>
  <si>
    <t>FORTALECIMIENTO DE LA INFRAESTRUCTURA FÍSICA DE LOS ERON  A CARGO DEL INPEC -  NACIONAL</t>
  </si>
  <si>
    <t>IMPLEMENTACIÓN DE SALAS PARA LA REALIZACIÓN DE AUDIENCIAS Y DILIGENCIAS JUDICIALES EN LOS ESTABLECIMIENTOS DE RECLUSIÓN DEL ORDEN   NACIONAL</t>
  </si>
  <si>
    <t>FORTALECIMIENTO TECNOLÓGICO DE LA SEGURIDAD EN LOS ESTABLECIMIENTOS DE RECLUSIÓN DEL ORDEN NACIONAL  NACIONAL</t>
  </si>
  <si>
    <t>C-1299-0800-3</t>
  </si>
  <si>
    <t>FORTALECIMIENTO EN LA APLICACIÓN DE LA GESTIÓN DOCUMENTAL   EN LA UNIDAD DE SERVICIOS PENITENCIARIOS Y CARCELARIOS  BOGOTÁ</t>
  </si>
  <si>
    <t>Reservas</t>
  </si>
  <si>
    <t>VALOR MAXIMO A CONSTITUIR</t>
  </si>
  <si>
    <t>VALOR CONSTITUIDO</t>
  </si>
  <si>
    <t>C-1202-0800-14</t>
  </si>
  <si>
    <t>MEJORAMIENTO DEL ACCESO A LA JUSTICIA LOCAL Y RURAL A NIVEL NACIONAL</t>
  </si>
  <si>
    <t>C-1202-0800-15</t>
  </si>
  <si>
    <t>FORTALECIMIENTO DE LA JUSTICIA CON ENFOQUE DIFERENCIAL A NIVEL NACIONAL</t>
  </si>
  <si>
    <t>C-1202-0800-16</t>
  </si>
  <si>
    <t>AMPLIACIÓN DE CAPACIDADES PARA LA ARTICULACIÓN Y PROMOCIÓN DE LA JUSTICIA FORMAL A NIVEL NACIONAL</t>
  </si>
  <si>
    <t>C-1203-0800-4</t>
  </si>
  <si>
    <t>DESARROLLO INTEGRAL DE LOS MÉTODOS DE RESOLUCIÓN DE CONFLICTOS A NIVEL NACIONAL</t>
  </si>
  <si>
    <t>C-1204-0800-5</t>
  </si>
  <si>
    <t>FORTALECIMIENTO DE LA ARTICULACIÓN INSTITUCIONAL EN LA APLICACIÓN DE LOS MECANISMOS DE JUSTICIA TRANSICIONAL A NIVEL NACIONAL</t>
  </si>
  <si>
    <t>C-1207-0800-9</t>
  </si>
  <si>
    <t>FORTALECIMIENTO DE LA PREVENCIÓN DEL DELITO EN EL MARCO DE LA POLÍTICA CRIMINAL A NIVEL NACIONAL</t>
  </si>
  <si>
    <t>C-1207-0800-10</t>
  </si>
  <si>
    <t>OPTIMIZACIÓN DE LOS SISTEMAS PENALES EN EL MARCO DE LA POLÍTICA CRIMINAL A NIVEL NACIONAL</t>
  </si>
  <si>
    <t>C-1299-0800-8</t>
  </si>
  <si>
    <t>FORTALECIMIENTO DE LA GESTIÓN TECNOLÓGICA CON ENFOQUE DE INVESTIGACIÓN, DESARROLLO E INNOVACIÓN PARA EL MEJORAMIENTO DEL ACCESO A LA JUSTICIA A NIVEL NACIONAL</t>
  </si>
  <si>
    <t>A-03-04-02-014</t>
  </si>
  <si>
    <t>IMPLEMENTACIÓN DE HERRAMIENTAS DE EVALUACIÓN PENITENCIARIA  NACIONAL</t>
  </si>
  <si>
    <t>FORTALECIMIENTO EN LA PRESTACIÓN DEL SERVICIO DE FORMACIÓN VIRTUAL AL CUERPO DE CUSTODIA Y VIGILANCIA DEL INPEC A NIVEL NACIONAL</t>
  </si>
  <si>
    <t>AUXILIO FUNERARIO (OTRAS PRESTACIONES DE JUBILACIÓN)</t>
  </si>
  <si>
    <t>Reservas Presupuestales a 31 de Diciembre del 2022</t>
  </si>
  <si>
    <t>Enero-Diciembre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</si>
</sst>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[$-1240A]&quot;$&quot;\ #,##0.00;\-&quot;$&quot;\ 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3" borderId="0" xfId="0" applyFill="1" applyBorder="1"/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0" fontId="9" fillId="2" borderId="0" xfId="3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3" fillId="0" borderId="0" xfId="3" applyFont="1" applyFill="1" applyBorder="1" applyAlignment="1"/>
    <xf numFmtId="0" fontId="6" fillId="5" borderId="0" xfId="3" applyFont="1" applyFill="1" applyBorder="1"/>
    <xf numFmtId="4" fontId="6" fillId="5" borderId="0" xfId="3" applyNumberFormat="1" applyFont="1" applyFill="1" applyBorder="1"/>
    <xf numFmtId="0" fontId="7" fillId="4" borderId="0" xfId="3" applyFont="1" applyFill="1" applyBorder="1"/>
    <xf numFmtId="4" fontId="7" fillId="4" borderId="0" xfId="3" applyNumberFormat="1" applyFont="1" applyFill="1" applyBorder="1"/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wrapText="1"/>
    </xf>
    <xf numFmtId="164" fontId="5" fillId="0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5" borderId="0" xfId="0" applyFont="1" applyFill="1" applyBorder="1"/>
    <xf numFmtId="4" fontId="6" fillId="5" borderId="0" xfId="0" applyNumberFormat="1" applyFont="1" applyFill="1" applyBorder="1" applyAlignment="1">
      <alignment horizontal="right" vertical="center"/>
    </xf>
    <xf numFmtId="4" fontId="6" fillId="5" borderId="0" xfId="0" applyNumberFormat="1" applyFont="1" applyFill="1" applyBorder="1"/>
    <xf numFmtId="0" fontId="7" fillId="4" borderId="0" xfId="0" applyFont="1" applyFill="1" applyBorder="1"/>
    <xf numFmtId="4" fontId="7" fillId="4" borderId="0" xfId="0" applyNumberFormat="1" applyFont="1" applyFill="1" applyBorder="1"/>
    <xf numFmtId="4" fontId="6" fillId="5" borderId="0" xfId="3" applyNumberFormat="1" applyFont="1" applyFill="1" applyBorder="1" applyAlignment="1">
      <alignment horizontal="right" vertical="center"/>
    </xf>
    <xf numFmtId="4" fontId="5" fillId="0" borderId="0" xfId="3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43" fontId="5" fillId="0" borderId="0" xfId="3" applyNumberFormat="1" applyFont="1" applyFill="1" applyBorder="1" applyAlignment="1">
      <alignment vertical="center"/>
    </xf>
    <xf numFmtId="10" fontId="6" fillId="5" borderId="0" xfId="3" applyNumberFormat="1" applyFont="1" applyFill="1" applyBorder="1" applyAlignment="1">
      <alignment horizontal="right"/>
    </xf>
    <xf numFmtId="10" fontId="5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/>
    </xf>
    <xf numFmtId="10" fontId="7" fillId="4" borderId="0" xfId="3" applyNumberFormat="1" applyFont="1" applyFill="1" applyBorder="1" applyAlignment="1">
      <alignment horizontal="right"/>
    </xf>
    <xf numFmtId="10" fontId="6" fillId="5" borderId="0" xfId="0" applyNumberFormat="1" applyFont="1" applyFill="1" applyBorder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10" fontId="7" fillId="4" borderId="0" xfId="0" applyNumberFormat="1" applyFont="1" applyFill="1" applyBorder="1" applyAlignment="1">
      <alignment horizontal="right"/>
    </xf>
    <xf numFmtId="10" fontId="5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4" fontId="5" fillId="0" borderId="0" xfId="1" applyNumberFormat="1" applyFont="1" applyFill="1" applyBorder="1" applyAlignment="1">
      <alignment vertical="center"/>
    </xf>
    <xf numFmtId="0" fontId="14" fillId="0" borderId="0" xfId="3" applyFont="1" applyFill="1" applyBorder="1"/>
    <xf numFmtId="0" fontId="15" fillId="0" borderId="1" xfId="0" applyNumberFormat="1" applyFont="1" applyFill="1" applyBorder="1" applyAlignment="1">
      <alignment horizontal="center" vertical="center" wrapText="1" readingOrder="1"/>
    </xf>
    <xf numFmtId="0" fontId="15" fillId="0" borderId="1" xfId="0" applyNumberFormat="1" applyFont="1" applyFill="1" applyBorder="1" applyAlignment="1">
      <alignment horizontal="left" vertical="center" wrapText="1" readingOrder="1"/>
    </xf>
    <xf numFmtId="0" fontId="15" fillId="0" borderId="1" xfId="0" applyNumberFormat="1" applyFont="1" applyFill="1" applyBorder="1" applyAlignment="1">
      <alignment vertical="center" wrapText="1" readingOrder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3" fillId="0" borderId="1" xfId="0" applyNumberFormat="1" applyFont="1" applyFill="1" applyBorder="1" applyAlignment="1">
      <alignment horizontal="left" vertical="center" wrapText="1" readingOrder="1"/>
    </xf>
    <xf numFmtId="0" fontId="16" fillId="0" borderId="1" xfId="0" applyNumberFormat="1" applyFont="1" applyFill="1" applyBorder="1" applyAlignment="1">
      <alignment horizontal="right" vertical="center" wrapText="1" readingOrder="1"/>
    </xf>
    <xf numFmtId="0" fontId="12" fillId="0" borderId="0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 vertical="center" wrapText="1" readingOrder="1"/>
    </xf>
    <xf numFmtId="0" fontId="13" fillId="0" borderId="0" xfId="0" applyNumberFormat="1" applyFont="1" applyFill="1" applyBorder="1" applyAlignment="1">
      <alignment horizontal="center" vertical="center" wrapText="1" readingOrder="1"/>
    </xf>
    <xf numFmtId="165" fontId="15" fillId="0" borderId="1" xfId="0" applyNumberFormat="1" applyFont="1" applyFill="1" applyBorder="1" applyAlignment="1">
      <alignment horizontal="right" vertical="center" wrapText="1" readingOrder="1"/>
    </xf>
  </cellXfs>
  <cellStyles count="6">
    <cellStyle name="Millares" xfId="1" builtinId="3"/>
    <cellStyle name="Millares [0] 2" xfId="5"/>
    <cellStyle name="Normal" xfId="0" builtinId="0"/>
    <cellStyle name="Normal 2" xfId="3"/>
    <cellStyle name="Porcentaje" xfId="2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46</xdr:row>
      <xdr:rowOff>0</xdr:rowOff>
    </xdr:from>
    <xdr:to>
      <xdr:col>2</xdr:col>
      <xdr:colOff>714375</xdr:colOff>
      <xdr:row>52</xdr:row>
      <xdr:rowOff>28575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63</xdr:row>
      <xdr:rowOff>28575</xdr:rowOff>
    </xdr:from>
    <xdr:to>
      <xdr:col>2</xdr:col>
      <xdr:colOff>800100</xdr:colOff>
      <xdr:row>67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202407</xdr:colOff>
      <xdr:row>83</xdr:row>
      <xdr:rowOff>119065</xdr:rowOff>
    </xdr:from>
    <xdr:to>
      <xdr:col>2</xdr:col>
      <xdr:colOff>332246</xdr:colOff>
      <xdr:row>87</xdr:row>
      <xdr:rowOff>59532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4407" y="18883315"/>
          <a:ext cx="3439777" cy="82153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571501</xdr:colOff>
      <xdr:row>2</xdr:row>
      <xdr:rowOff>126207</xdr:rowOff>
    </xdr:from>
    <xdr:to>
      <xdr:col>1</xdr:col>
      <xdr:colOff>2143125</xdr:colOff>
      <xdr:row>9</xdr:row>
      <xdr:rowOff>178593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33501" y="507207"/>
          <a:ext cx="1571624" cy="1504949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30</xdr:row>
      <xdr:rowOff>0</xdr:rowOff>
    </xdr:from>
    <xdr:to>
      <xdr:col>2</xdr:col>
      <xdr:colOff>1034919</xdr:colOff>
      <xdr:row>33</xdr:row>
      <xdr:rowOff>47625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2001" y="6172200"/>
          <a:ext cx="4349618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"/>
  <sheetViews>
    <sheetView showGridLines="0" workbookViewId="0">
      <selection sqref="A1:V73"/>
    </sheetView>
  </sheetViews>
  <sheetFormatPr baseColWidth="10" defaultRowHeight="15" x14ac:dyDescent="0.25"/>
  <cols>
    <col min="1" max="1" width="13.42578125" style="42" customWidth="1"/>
    <col min="2" max="2" width="27" style="42" customWidth="1"/>
    <col min="3" max="3" width="21.5703125" style="42" customWidth="1"/>
    <col min="4" max="4" width="5.42578125" style="42" customWidth="1"/>
    <col min="5" max="6" width="9.140625" style="42" bestFit="1" customWidth="1"/>
    <col min="7" max="7" width="9" style="42" bestFit="1" customWidth="1"/>
    <col min="8" max="9" width="9.42578125" style="42" bestFit="1" customWidth="1"/>
    <col min="10" max="11" width="9.85546875" style="42" bestFit="1" customWidth="1"/>
    <col min="12" max="12" width="11.140625" style="42" bestFit="1" customWidth="1"/>
    <col min="13" max="13" width="12.140625" style="42" bestFit="1" customWidth="1"/>
    <col min="14" max="14" width="9" style="42" bestFit="1" customWidth="1"/>
    <col min="15" max="15" width="8.42578125" style="42" bestFit="1" customWidth="1"/>
    <col min="16" max="16" width="27.5703125" style="42" customWidth="1"/>
    <col min="17" max="17" width="19.28515625" style="42" bestFit="1" customWidth="1"/>
    <col min="18" max="18" width="18" style="42" bestFit="1" customWidth="1"/>
    <col min="19" max="19" width="18.140625" style="42" bestFit="1" customWidth="1"/>
    <col min="20" max="22" width="18.85546875" style="42" customWidth="1"/>
    <col min="23" max="23" width="0" style="42" hidden="1" customWidth="1"/>
    <col min="24" max="24" width="6.42578125" style="42" customWidth="1"/>
    <col min="25" max="16384" width="11.42578125" style="42"/>
  </cols>
  <sheetData>
    <row r="1" spans="1:22" x14ac:dyDescent="0.25">
      <c r="A1" s="51" t="s">
        <v>15</v>
      </c>
      <c r="B1" s="51">
        <v>2022</v>
      </c>
      <c r="C1" s="52" t="s">
        <v>16</v>
      </c>
      <c r="D1" s="52" t="s">
        <v>16</v>
      </c>
      <c r="E1" s="52" t="s">
        <v>16</v>
      </c>
      <c r="F1" s="52" t="s">
        <v>16</v>
      </c>
      <c r="G1" s="52" t="s">
        <v>16</v>
      </c>
      <c r="H1" s="52" t="s">
        <v>16</v>
      </c>
      <c r="I1" s="52" t="s">
        <v>16</v>
      </c>
      <c r="J1" s="52" t="s">
        <v>16</v>
      </c>
      <c r="K1" s="52" t="s">
        <v>16</v>
      </c>
      <c r="L1" s="52" t="s">
        <v>16</v>
      </c>
      <c r="M1" s="52" t="s">
        <v>16</v>
      </c>
      <c r="N1" s="52" t="s">
        <v>16</v>
      </c>
      <c r="O1" s="52" t="s">
        <v>16</v>
      </c>
      <c r="P1" s="52" t="s">
        <v>16</v>
      </c>
      <c r="Q1" s="52" t="s">
        <v>16</v>
      </c>
      <c r="R1" s="52" t="s">
        <v>16</v>
      </c>
      <c r="S1" s="52" t="s">
        <v>16</v>
      </c>
      <c r="T1" s="52" t="s">
        <v>16</v>
      </c>
      <c r="U1" s="52" t="s">
        <v>16</v>
      </c>
      <c r="V1" s="52" t="s">
        <v>16</v>
      </c>
    </row>
    <row r="2" spans="1:22" x14ac:dyDescent="0.25">
      <c r="A2" s="51" t="s">
        <v>17</v>
      </c>
      <c r="B2" s="51" t="s">
        <v>152</v>
      </c>
      <c r="C2" s="52" t="s">
        <v>16</v>
      </c>
      <c r="D2" s="52" t="s">
        <v>16</v>
      </c>
      <c r="E2" s="52" t="s">
        <v>16</v>
      </c>
      <c r="F2" s="52" t="s">
        <v>16</v>
      </c>
      <c r="G2" s="52" t="s">
        <v>16</v>
      </c>
      <c r="H2" s="52" t="s">
        <v>16</v>
      </c>
      <c r="I2" s="52" t="s">
        <v>16</v>
      </c>
      <c r="J2" s="52" t="s">
        <v>16</v>
      </c>
      <c r="K2" s="52" t="s">
        <v>16</v>
      </c>
      <c r="L2" s="52" t="s">
        <v>16</v>
      </c>
      <c r="M2" s="52" t="s">
        <v>16</v>
      </c>
      <c r="N2" s="52" t="s">
        <v>16</v>
      </c>
      <c r="O2" s="52" t="s">
        <v>16</v>
      </c>
      <c r="P2" s="52" t="s">
        <v>16</v>
      </c>
      <c r="Q2" s="52" t="s">
        <v>16</v>
      </c>
      <c r="R2" s="52" t="s">
        <v>16</v>
      </c>
      <c r="S2" s="52" t="s">
        <v>16</v>
      </c>
      <c r="T2" s="52" t="s">
        <v>16</v>
      </c>
      <c r="U2" s="52" t="s">
        <v>16</v>
      </c>
      <c r="V2" s="52" t="s">
        <v>16</v>
      </c>
    </row>
    <row r="3" spans="1:22" x14ac:dyDescent="0.25">
      <c r="A3" s="51" t="s">
        <v>18</v>
      </c>
      <c r="B3" s="51" t="s">
        <v>176</v>
      </c>
      <c r="C3" s="52" t="s">
        <v>16</v>
      </c>
      <c r="D3" s="52" t="s">
        <v>16</v>
      </c>
      <c r="E3" s="52" t="s">
        <v>16</v>
      </c>
      <c r="F3" s="52" t="s">
        <v>16</v>
      </c>
      <c r="G3" s="52" t="s">
        <v>16</v>
      </c>
      <c r="H3" s="52" t="s">
        <v>16</v>
      </c>
      <c r="I3" s="52" t="s">
        <v>16</v>
      </c>
      <c r="J3" s="52" t="s">
        <v>16</v>
      </c>
      <c r="K3" s="52" t="s">
        <v>16</v>
      </c>
      <c r="L3" s="52" t="s">
        <v>16</v>
      </c>
      <c r="M3" s="52" t="s">
        <v>16</v>
      </c>
      <c r="N3" s="52" t="s">
        <v>16</v>
      </c>
      <c r="O3" s="52" t="s">
        <v>16</v>
      </c>
      <c r="P3" s="52" t="s">
        <v>16</v>
      </c>
      <c r="Q3" s="52" t="s">
        <v>16</v>
      </c>
      <c r="R3" s="52" t="s">
        <v>16</v>
      </c>
      <c r="S3" s="52" t="s">
        <v>16</v>
      </c>
      <c r="T3" s="52" t="s">
        <v>16</v>
      </c>
      <c r="U3" s="52" t="s">
        <v>16</v>
      </c>
      <c r="V3" s="52" t="s">
        <v>16</v>
      </c>
    </row>
    <row r="4" spans="1:22" ht="24" x14ac:dyDescent="0.25">
      <c r="A4" s="51" t="s">
        <v>19</v>
      </c>
      <c r="B4" s="51" t="s">
        <v>20</v>
      </c>
      <c r="C4" s="51" t="s">
        <v>21</v>
      </c>
      <c r="D4" s="51" t="s">
        <v>22</v>
      </c>
      <c r="E4" s="51" t="s">
        <v>23</v>
      </c>
      <c r="F4" s="51" t="s">
        <v>24</v>
      </c>
      <c r="G4" s="51" t="s">
        <v>25</v>
      </c>
      <c r="H4" s="51" t="s">
        <v>26</v>
      </c>
      <c r="I4" s="51" t="s">
        <v>27</v>
      </c>
      <c r="J4" s="51" t="s">
        <v>28</v>
      </c>
      <c r="K4" s="51" t="s">
        <v>29</v>
      </c>
      <c r="L4" s="51" t="s">
        <v>30</v>
      </c>
      <c r="M4" s="51" t="s">
        <v>31</v>
      </c>
      <c r="N4" s="51" t="s">
        <v>32</v>
      </c>
      <c r="O4" s="51" t="s">
        <v>33</v>
      </c>
      <c r="P4" s="51" t="s">
        <v>34</v>
      </c>
      <c r="Q4" s="51" t="s">
        <v>153</v>
      </c>
      <c r="R4" s="51" t="s">
        <v>154</v>
      </c>
      <c r="S4" s="51" t="s">
        <v>35</v>
      </c>
      <c r="T4" s="51" t="s">
        <v>36</v>
      </c>
      <c r="U4" s="51" t="s">
        <v>37</v>
      </c>
      <c r="V4" s="51" t="s">
        <v>38</v>
      </c>
    </row>
    <row r="5" spans="1:22" ht="22.5" x14ac:dyDescent="0.25">
      <c r="A5" s="43" t="s">
        <v>39</v>
      </c>
      <c r="B5" s="44" t="s">
        <v>40</v>
      </c>
      <c r="C5" s="45" t="s">
        <v>48</v>
      </c>
      <c r="D5" s="43" t="s">
        <v>42</v>
      </c>
      <c r="E5" s="43" t="s">
        <v>43</v>
      </c>
      <c r="F5" s="43" t="s">
        <v>43</v>
      </c>
      <c r="G5" s="43" t="s">
        <v>49</v>
      </c>
      <c r="H5" s="43"/>
      <c r="I5" s="43"/>
      <c r="J5" s="43"/>
      <c r="K5" s="43"/>
      <c r="L5" s="43"/>
      <c r="M5" s="43" t="s">
        <v>44</v>
      </c>
      <c r="N5" s="43" t="s">
        <v>45</v>
      </c>
      <c r="O5" s="43" t="s">
        <v>46</v>
      </c>
      <c r="P5" s="44" t="s">
        <v>50</v>
      </c>
      <c r="Q5" s="46" t="s">
        <v>16</v>
      </c>
      <c r="R5" s="46" t="s">
        <v>16</v>
      </c>
      <c r="S5" s="53">
        <v>488824000</v>
      </c>
      <c r="T5" s="53">
        <v>488824000</v>
      </c>
      <c r="U5" s="53">
        <v>488824000</v>
      </c>
      <c r="V5" s="53">
        <v>488824000</v>
      </c>
    </row>
    <row r="6" spans="1:22" ht="22.5" x14ac:dyDescent="0.25">
      <c r="A6" s="43" t="s">
        <v>39</v>
      </c>
      <c r="B6" s="44" t="s">
        <v>40</v>
      </c>
      <c r="C6" s="45" t="s">
        <v>54</v>
      </c>
      <c r="D6" s="43" t="s">
        <v>42</v>
      </c>
      <c r="E6" s="43" t="s">
        <v>49</v>
      </c>
      <c r="F6" s="43" t="s">
        <v>43</v>
      </c>
      <c r="G6" s="43"/>
      <c r="H6" s="43"/>
      <c r="I6" s="43"/>
      <c r="J6" s="43"/>
      <c r="K6" s="43"/>
      <c r="L6" s="43"/>
      <c r="M6" s="43" t="s">
        <v>44</v>
      </c>
      <c r="N6" s="43" t="s">
        <v>45</v>
      </c>
      <c r="O6" s="43" t="s">
        <v>46</v>
      </c>
      <c r="P6" s="44" t="s">
        <v>55</v>
      </c>
      <c r="Q6" s="46" t="s">
        <v>16</v>
      </c>
      <c r="R6" s="46" t="s">
        <v>16</v>
      </c>
      <c r="S6" s="53">
        <v>454543420</v>
      </c>
      <c r="T6" s="53">
        <v>454543420</v>
      </c>
      <c r="U6" s="53">
        <v>454543420</v>
      </c>
      <c r="V6" s="53">
        <v>454543420</v>
      </c>
    </row>
    <row r="7" spans="1:22" ht="22.5" x14ac:dyDescent="0.25">
      <c r="A7" s="43" t="s">
        <v>39</v>
      </c>
      <c r="B7" s="44" t="s">
        <v>40</v>
      </c>
      <c r="C7" s="45" t="s">
        <v>56</v>
      </c>
      <c r="D7" s="43" t="s">
        <v>42</v>
      </c>
      <c r="E7" s="43" t="s">
        <v>49</v>
      </c>
      <c r="F7" s="43" t="s">
        <v>49</v>
      </c>
      <c r="G7" s="43"/>
      <c r="H7" s="43"/>
      <c r="I7" s="43"/>
      <c r="J7" s="43"/>
      <c r="K7" s="43"/>
      <c r="L7" s="43"/>
      <c r="M7" s="43" t="s">
        <v>44</v>
      </c>
      <c r="N7" s="43" t="s">
        <v>45</v>
      </c>
      <c r="O7" s="43" t="s">
        <v>46</v>
      </c>
      <c r="P7" s="44" t="s">
        <v>57</v>
      </c>
      <c r="Q7" s="46" t="s">
        <v>16</v>
      </c>
      <c r="R7" s="46" t="s">
        <v>16</v>
      </c>
      <c r="S7" s="53">
        <v>1337572564.1900001</v>
      </c>
      <c r="T7" s="53">
        <v>848577662.42999995</v>
      </c>
      <c r="U7" s="53">
        <v>848577662.42999995</v>
      </c>
      <c r="V7" s="53">
        <v>848577662.42999995</v>
      </c>
    </row>
    <row r="8" spans="1:22" ht="22.5" x14ac:dyDescent="0.25">
      <c r="A8" s="43" t="s">
        <v>39</v>
      </c>
      <c r="B8" s="44" t="s">
        <v>40</v>
      </c>
      <c r="C8" s="45" t="s">
        <v>56</v>
      </c>
      <c r="D8" s="43" t="s">
        <v>42</v>
      </c>
      <c r="E8" s="43" t="s">
        <v>49</v>
      </c>
      <c r="F8" s="43" t="s">
        <v>49</v>
      </c>
      <c r="G8" s="43"/>
      <c r="H8" s="43"/>
      <c r="I8" s="43"/>
      <c r="J8" s="43"/>
      <c r="K8" s="43"/>
      <c r="L8" s="43"/>
      <c r="M8" s="43" t="s">
        <v>44</v>
      </c>
      <c r="N8" s="43" t="s">
        <v>58</v>
      </c>
      <c r="O8" s="43" t="s">
        <v>46</v>
      </c>
      <c r="P8" s="44" t="s">
        <v>57</v>
      </c>
      <c r="Q8" s="46" t="s">
        <v>16</v>
      </c>
      <c r="R8" s="46" t="s">
        <v>16</v>
      </c>
      <c r="S8" s="53">
        <v>11589055</v>
      </c>
      <c r="T8" s="53">
        <v>11589055</v>
      </c>
      <c r="U8" s="53">
        <v>11589055</v>
      </c>
      <c r="V8" s="53">
        <v>11589055</v>
      </c>
    </row>
    <row r="9" spans="1:22" ht="22.5" x14ac:dyDescent="0.25">
      <c r="A9" s="43" t="s">
        <v>39</v>
      </c>
      <c r="B9" s="44" t="s">
        <v>40</v>
      </c>
      <c r="C9" s="45" t="s">
        <v>59</v>
      </c>
      <c r="D9" s="43" t="s">
        <v>42</v>
      </c>
      <c r="E9" s="43" t="s">
        <v>52</v>
      </c>
      <c r="F9" s="43" t="s">
        <v>52</v>
      </c>
      <c r="G9" s="43" t="s">
        <v>43</v>
      </c>
      <c r="H9" s="43" t="s">
        <v>60</v>
      </c>
      <c r="I9" s="43"/>
      <c r="J9" s="43"/>
      <c r="K9" s="43"/>
      <c r="L9" s="43"/>
      <c r="M9" s="43" t="s">
        <v>44</v>
      </c>
      <c r="N9" s="43" t="s">
        <v>45</v>
      </c>
      <c r="O9" s="43" t="s">
        <v>46</v>
      </c>
      <c r="P9" s="44" t="s">
        <v>61</v>
      </c>
      <c r="Q9" s="46" t="s">
        <v>16</v>
      </c>
      <c r="R9" s="46" t="s">
        <v>16</v>
      </c>
      <c r="S9" s="53">
        <v>59690897</v>
      </c>
      <c r="T9" s="53">
        <v>2191640</v>
      </c>
      <c r="U9" s="53">
        <v>2191640</v>
      </c>
      <c r="V9" s="53">
        <v>2191640</v>
      </c>
    </row>
    <row r="10" spans="1:22" ht="45" x14ac:dyDescent="0.25">
      <c r="A10" s="43" t="s">
        <v>39</v>
      </c>
      <c r="B10" s="44" t="s">
        <v>40</v>
      </c>
      <c r="C10" s="45" t="s">
        <v>62</v>
      </c>
      <c r="D10" s="43" t="s">
        <v>42</v>
      </c>
      <c r="E10" s="43" t="s">
        <v>52</v>
      </c>
      <c r="F10" s="43" t="s">
        <v>52</v>
      </c>
      <c r="G10" s="43" t="s">
        <v>43</v>
      </c>
      <c r="H10" s="43" t="s">
        <v>63</v>
      </c>
      <c r="I10" s="43"/>
      <c r="J10" s="43"/>
      <c r="K10" s="43"/>
      <c r="L10" s="43"/>
      <c r="M10" s="43" t="s">
        <v>44</v>
      </c>
      <c r="N10" s="43" t="s">
        <v>64</v>
      </c>
      <c r="O10" s="43" t="s">
        <v>46</v>
      </c>
      <c r="P10" s="44" t="s">
        <v>65</v>
      </c>
      <c r="Q10" s="46" t="s">
        <v>16</v>
      </c>
      <c r="R10" s="46" t="s">
        <v>16</v>
      </c>
      <c r="S10" s="53">
        <v>3795976147</v>
      </c>
      <c r="T10" s="53">
        <v>3795976147</v>
      </c>
      <c r="U10" s="53">
        <v>3795976147</v>
      </c>
      <c r="V10" s="53">
        <v>3795976147</v>
      </c>
    </row>
    <row r="11" spans="1:22" ht="56.25" x14ac:dyDescent="0.25">
      <c r="A11" s="43" t="s">
        <v>39</v>
      </c>
      <c r="B11" s="44" t="s">
        <v>40</v>
      </c>
      <c r="C11" s="45" t="s">
        <v>66</v>
      </c>
      <c r="D11" s="43" t="s">
        <v>42</v>
      </c>
      <c r="E11" s="43" t="s">
        <v>52</v>
      </c>
      <c r="F11" s="43" t="s">
        <v>67</v>
      </c>
      <c r="G11" s="43" t="s">
        <v>43</v>
      </c>
      <c r="H11" s="43" t="s">
        <v>68</v>
      </c>
      <c r="I11" s="43"/>
      <c r="J11" s="43"/>
      <c r="K11" s="43"/>
      <c r="L11" s="43"/>
      <c r="M11" s="43" t="s">
        <v>44</v>
      </c>
      <c r="N11" s="43" t="s">
        <v>45</v>
      </c>
      <c r="O11" s="43" t="s">
        <v>46</v>
      </c>
      <c r="P11" s="44" t="s">
        <v>69</v>
      </c>
      <c r="Q11" s="46" t="s">
        <v>16</v>
      </c>
      <c r="R11" s="46" t="s">
        <v>16</v>
      </c>
      <c r="S11" s="53">
        <v>686220220</v>
      </c>
      <c r="T11" s="53">
        <v>686220220</v>
      </c>
      <c r="U11" s="53">
        <v>686220220</v>
      </c>
      <c r="V11" s="53">
        <v>686220220</v>
      </c>
    </row>
    <row r="12" spans="1:22" ht="33.75" x14ac:dyDescent="0.25">
      <c r="A12" s="43" t="s">
        <v>39</v>
      </c>
      <c r="B12" s="44" t="s">
        <v>40</v>
      </c>
      <c r="C12" s="45" t="s">
        <v>155</v>
      </c>
      <c r="D12" s="43" t="s">
        <v>79</v>
      </c>
      <c r="E12" s="43" t="s">
        <v>82</v>
      </c>
      <c r="F12" s="43" t="s">
        <v>80</v>
      </c>
      <c r="G12" s="43" t="s">
        <v>83</v>
      </c>
      <c r="H12" s="43" t="s">
        <v>16</v>
      </c>
      <c r="I12" s="43" t="s">
        <v>16</v>
      </c>
      <c r="J12" s="43" t="s">
        <v>16</v>
      </c>
      <c r="K12" s="43" t="s">
        <v>16</v>
      </c>
      <c r="L12" s="43" t="s">
        <v>16</v>
      </c>
      <c r="M12" s="43" t="s">
        <v>44</v>
      </c>
      <c r="N12" s="43" t="s">
        <v>58</v>
      </c>
      <c r="O12" s="43" t="s">
        <v>46</v>
      </c>
      <c r="P12" s="44" t="s">
        <v>156</v>
      </c>
      <c r="Q12" s="46" t="s">
        <v>16</v>
      </c>
      <c r="R12" s="46" t="s">
        <v>16</v>
      </c>
      <c r="S12" s="53">
        <v>255824800</v>
      </c>
      <c r="T12" s="53">
        <v>255824800</v>
      </c>
      <c r="U12" s="53">
        <v>255824800</v>
      </c>
      <c r="V12" s="53">
        <v>255824800</v>
      </c>
    </row>
    <row r="13" spans="1:22" ht="33.75" x14ac:dyDescent="0.25">
      <c r="A13" s="43" t="s">
        <v>39</v>
      </c>
      <c r="B13" s="44" t="s">
        <v>40</v>
      </c>
      <c r="C13" s="45" t="s">
        <v>157</v>
      </c>
      <c r="D13" s="43" t="s">
        <v>79</v>
      </c>
      <c r="E13" s="43" t="s">
        <v>82</v>
      </c>
      <c r="F13" s="43" t="s">
        <v>80</v>
      </c>
      <c r="G13" s="43" t="s">
        <v>84</v>
      </c>
      <c r="H13" s="43" t="s">
        <v>16</v>
      </c>
      <c r="I13" s="43" t="s">
        <v>16</v>
      </c>
      <c r="J13" s="43" t="s">
        <v>16</v>
      </c>
      <c r="K13" s="43" t="s">
        <v>16</v>
      </c>
      <c r="L13" s="43" t="s">
        <v>16</v>
      </c>
      <c r="M13" s="43" t="s">
        <v>44</v>
      </c>
      <c r="N13" s="43" t="s">
        <v>64</v>
      </c>
      <c r="O13" s="43" t="s">
        <v>46</v>
      </c>
      <c r="P13" s="44" t="s">
        <v>158</v>
      </c>
      <c r="Q13" s="46" t="s">
        <v>16</v>
      </c>
      <c r="R13" s="46" t="s">
        <v>16</v>
      </c>
      <c r="S13" s="53">
        <v>140000000</v>
      </c>
      <c r="T13" s="53">
        <v>140000000</v>
      </c>
      <c r="U13" s="53">
        <v>140000000</v>
      </c>
      <c r="V13" s="53">
        <v>140000000</v>
      </c>
    </row>
    <row r="14" spans="1:22" ht="33.75" x14ac:dyDescent="0.25">
      <c r="A14" s="43" t="s">
        <v>39</v>
      </c>
      <c r="B14" s="44" t="s">
        <v>40</v>
      </c>
      <c r="C14" s="45" t="s">
        <v>157</v>
      </c>
      <c r="D14" s="43" t="s">
        <v>79</v>
      </c>
      <c r="E14" s="43" t="s">
        <v>82</v>
      </c>
      <c r="F14" s="43" t="s">
        <v>80</v>
      </c>
      <c r="G14" s="43" t="s">
        <v>84</v>
      </c>
      <c r="H14" s="43" t="s">
        <v>16</v>
      </c>
      <c r="I14" s="43" t="s">
        <v>16</v>
      </c>
      <c r="J14" s="43" t="s">
        <v>16</v>
      </c>
      <c r="K14" s="43" t="s">
        <v>16</v>
      </c>
      <c r="L14" s="43" t="s">
        <v>16</v>
      </c>
      <c r="M14" s="43" t="s">
        <v>44</v>
      </c>
      <c r="N14" s="43" t="s">
        <v>58</v>
      </c>
      <c r="O14" s="43" t="s">
        <v>46</v>
      </c>
      <c r="P14" s="44" t="s">
        <v>158</v>
      </c>
      <c r="Q14" s="46" t="s">
        <v>16</v>
      </c>
      <c r="R14" s="46" t="s">
        <v>16</v>
      </c>
      <c r="S14" s="53">
        <v>748750000</v>
      </c>
      <c r="T14" s="53">
        <v>748750000</v>
      </c>
      <c r="U14" s="53">
        <v>748750000</v>
      </c>
      <c r="V14" s="53">
        <v>748750000</v>
      </c>
    </row>
    <row r="15" spans="1:22" ht="45" x14ac:dyDescent="0.25">
      <c r="A15" s="43" t="s">
        <v>39</v>
      </c>
      <c r="B15" s="44" t="s">
        <v>40</v>
      </c>
      <c r="C15" s="45" t="s">
        <v>159</v>
      </c>
      <c r="D15" s="43" t="s">
        <v>79</v>
      </c>
      <c r="E15" s="43" t="s">
        <v>82</v>
      </c>
      <c r="F15" s="43" t="s">
        <v>80</v>
      </c>
      <c r="G15" s="43" t="s">
        <v>58</v>
      </c>
      <c r="H15" s="43" t="s">
        <v>16</v>
      </c>
      <c r="I15" s="43" t="s">
        <v>16</v>
      </c>
      <c r="J15" s="43" t="s">
        <v>16</v>
      </c>
      <c r="K15" s="43" t="s">
        <v>16</v>
      </c>
      <c r="L15" s="43" t="s">
        <v>16</v>
      </c>
      <c r="M15" s="43" t="s">
        <v>44</v>
      </c>
      <c r="N15" s="43" t="s">
        <v>58</v>
      </c>
      <c r="O15" s="43" t="s">
        <v>46</v>
      </c>
      <c r="P15" s="44" t="s">
        <v>160</v>
      </c>
      <c r="Q15" s="46" t="s">
        <v>16</v>
      </c>
      <c r="R15" s="46" t="s">
        <v>16</v>
      </c>
      <c r="S15" s="53">
        <v>121162666</v>
      </c>
      <c r="T15" s="53">
        <v>121162666</v>
      </c>
      <c r="U15" s="53">
        <v>121162666</v>
      </c>
      <c r="V15" s="53">
        <v>121162666</v>
      </c>
    </row>
    <row r="16" spans="1:22" ht="33.75" x14ac:dyDescent="0.25">
      <c r="A16" s="43" t="s">
        <v>39</v>
      </c>
      <c r="B16" s="44" t="s">
        <v>40</v>
      </c>
      <c r="C16" s="45" t="s">
        <v>161</v>
      </c>
      <c r="D16" s="43" t="s">
        <v>79</v>
      </c>
      <c r="E16" s="43" t="s">
        <v>86</v>
      </c>
      <c r="F16" s="43" t="s">
        <v>80</v>
      </c>
      <c r="G16" s="43" t="s">
        <v>87</v>
      </c>
      <c r="H16" s="43" t="s">
        <v>16</v>
      </c>
      <c r="I16" s="43" t="s">
        <v>16</v>
      </c>
      <c r="J16" s="43" t="s">
        <v>16</v>
      </c>
      <c r="K16" s="43" t="s">
        <v>16</v>
      </c>
      <c r="L16" s="43" t="s">
        <v>16</v>
      </c>
      <c r="M16" s="43" t="s">
        <v>44</v>
      </c>
      <c r="N16" s="43" t="s">
        <v>58</v>
      </c>
      <c r="O16" s="43" t="s">
        <v>46</v>
      </c>
      <c r="P16" s="44" t="s">
        <v>162</v>
      </c>
      <c r="Q16" s="46" t="s">
        <v>16</v>
      </c>
      <c r="R16" s="46" t="s">
        <v>16</v>
      </c>
      <c r="S16" s="53">
        <v>50000000</v>
      </c>
      <c r="T16" s="53">
        <v>50000000</v>
      </c>
      <c r="U16" s="53">
        <v>50000000</v>
      </c>
      <c r="V16" s="53">
        <v>50000000</v>
      </c>
    </row>
    <row r="17" spans="1:22" ht="67.5" x14ac:dyDescent="0.25">
      <c r="A17" s="43" t="s">
        <v>39</v>
      </c>
      <c r="B17" s="44" t="s">
        <v>40</v>
      </c>
      <c r="C17" s="45" t="s">
        <v>163</v>
      </c>
      <c r="D17" s="43" t="s">
        <v>79</v>
      </c>
      <c r="E17" s="43" t="s">
        <v>88</v>
      </c>
      <c r="F17" s="43" t="s">
        <v>80</v>
      </c>
      <c r="G17" s="43" t="s">
        <v>89</v>
      </c>
      <c r="H17" s="43" t="s">
        <v>16</v>
      </c>
      <c r="I17" s="43" t="s">
        <v>16</v>
      </c>
      <c r="J17" s="43" t="s">
        <v>16</v>
      </c>
      <c r="K17" s="43" t="s">
        <v>16</v>
      </c>
      <c r="L17" s="43" t="s">
        <v>16</v>
      </c>
      <c r="M17" s="43" t="s">
        <v>44</v>
      </c>
      <c r="N17" s="43" t="s">
        <v>64</v>
      </c>
      <c r="O17" s="43" t="s">
        <v>46</v>
      </c>
      <c r="P17" s="44" t="s">
        <v>164</v>
      </c>
      <c r="Q17" s="46" t="s">
        <v>16</v>
      </c>
      <c r="R17" s="46" t="s">
        <v>16</v>
      </c>
      <c r="S17" s="53">
        <v>1184319265.45</v>
      </c>
      <c r="T17" s="53">
        <v>1184319264.45</v>
      </c>
      <c r="U17" s="53">
        <v>1184319264.45</v>
      </c>
      <c r="V17" s="53">
        <v>1184319264.45</v>
      </c>
    </row>
    <row r="18" spans="1:22" ht="45" x14ac:dyDescent="0.25">
      <c r="A18" s="43" t="s">
        <v>39</v>
      </c>
      <c r="B18" s="44" t="s">
        <v>40</v>
      </c>
      <c r="C18" s="45" t="s">
        <v>165</v>
      </c>
      <c r="D18" s="43" t="s">
        <v>79</v>
      </c>
      <c r="E18" s="43" t="s">
        <v>90</v>
      </c>
      <c r="F18" s="43" t="s">
        <v>80</v>
      </c>
      <c r="G18" s="43" t="s">
        <v>91</v>
      </c>
      <c r="H18" s="43" t="s">
        <v>16</v>
      </c>
      <c r="I18" s="43" t="s">
        <v>16</v>
      </c>
      <c r="J18" s="43" t="s">
        <v>16</v>
      </c>
      <c r="K18" s="43" t="s">
        <v>16</v>
      </c>
      <c r="L18" s="43" t="s">
        <v>16</v>
      </c>
      <c r="M18" s="43" t="s">
        <v>44</v>
      </c>
      <c r="N18" s="43" t="s">
        <v>58</v>
      </c>
      <c r="O18" s="43" t="s">
        <v>46</v>
      </c>
      <c r="P18" s="44" t="s">
        <v>166</v>
      </c>
      <c r="Q18" s="46" t="s">
        <v>16</v>
      </c>
      <c r="R18" s="46" t="s">
        <v>16</v>
      </c>
      <c r="S18" s="53">
        <v>133548000</v>
      </c>
      <c r="T18" s="53">
        <v>133548000</v>
      </c>
      <c r="U18" s="53">
        <v>133548000</v>
      </c>
      <c r="V18" s="53">
        <v>133548000</v>
      </c>
    </row>
    <row r="19" spans="1:22" ht="45" x14ac:dyDescent="0.25">
      <c r="A19" s="43" t="s">
        <v>39</v>
      </c>
      <c r="B19" s="44" t="s">
        <v>40</v>
      </c>
      <c r="C19" s="45" t="s">
        <v>167</v>
      </c>
      <c r="D19" s="43" t="s">
        <v>79</v>
      </c>
      <c r="E19" s="43" t="s">
        <v>90</v>
      </c>
      <c r="F19" s="43" t="s">
        <v>80</v>
      </c>
      <c r="G19" s="43" t="s">
        <v>45</v>
      </c>
      <c r="H19" s="43" t="s">
        <v>16</v>
      </c>
      <c r="I19" s="43" t="s">
        <v>16</v>
      </c>
      <c r="J19" s="43" t="s">
        <v>16</v>
      </c>
      <c r="K19" s="43" t="s">
        <v>16</v>
      </c>
      <c r="L19" s="43" t="s">
        <v>16</v>
      </c>
      <c r="M19" s="43" t="s">
        <v>44</v>
      </c>
      <c r="N19" s="43" t="s">
        <v>58</v>
      </c>
      <c r="O19" s="43" t="s">
        <v>46</v>
      </c>
      <c r="P19" s="44" t="s">
        <v>168</v>
      </c>
      <c r="Q19" s="46" t="s">
        <v>16</v>
      </c>
      <c r="R19" s="46" t="s">
        <v>16</v>
      </c>
      <c r="S19" s="53">
        <v>405555747</v>
      </c>
      <c r="T19" s="53">
        <v>405555747</v>
      </c>
      <c r="U19" s="53">
        <v>405555747</v>
      </c>
      <c r="V19" s="53">
        <v>405555747</v>
      </c>
    </row>
    <row r="20" spans="1:22" ht="78.75" x14ac:dyDescent="0.25">
      <c r="A20" s="43" t="s">
        <v>39</v>
      </c>
      <c r="B20" s="44" t="s">
        <v>40</v>
      </c>
      <c r="C20" s="45" t="s">
        <v>169</v>
      </c>
      <c r="D20" s="43" t="s">
        <v>79</v>
      </c>
      <c r="E20" s="43" t="s">
        <v>93</v>
      </c>
      <c r="F20" s="43" t="s">
        <v>80</v>
      </c>
      <c r="G20" s="43" t="s">
        <v>97</v>
      </c>
      <c r="H20" s="43" t="s">
        <v>16</v>
      </c>
      <c r="I20" s="43" t="s">
        <v>16</v>
      </c>
      <c r="J20" s="43" t="s">
        <v>16</v>
      </c>
      <c r="K20" s="43" t="s">
        <v>16</v>
      </c>
      <c r="L20" s="43" t="s">
        <v>16</v>
      </c>
      <c r="M20" s="43" t="s">
        <v>44</v>
      </c>
      <c r="N20" s="43" t="s">
        <v>64</v>
      </c>
      <c r="O20" s="43" t="s">
        <v>46</v>
      </c>
      <c r="P20" s="44" t="s">
        <v>170</v>
      </c>
      <c r="Q20" s="46" t="s">
        <v>16</v>
      </c>
      <c r="R20" s="46" t="s">
        <v>16</v>
      </c>
      <c r="S20" s="53">
        <v>611587147.59000003</v>
      </c>
      <c r="T20" s="53">
        <v>611587147.59000003</v>
      </c>
      <c r="U20" s="53">
        <v>611587147.59000003</v>
      </c>
      <c r="V20" s="53">
        <v>611587147.59000003</v>
      </c>
    </row>
    <row r="21" spans="1:22" ht="78.75" x14ac:dyDescent="0.25">
      <c r="A21" s="43" t="s">
        <v>39</v>
      </c>
      <c r="B21" s="44" t="s">
        <v>40</v>
      </c>
      <c r="C21" s="45" t="s">
        <v>169</v>
      </c>
      <c r="D21" s="43" t="s">
        <v>79</v>
      </c>
      <c r="E21" s="43" t="s">
        <v>93</v>
      </c>
      <c r="F21" s="43" t="s">
        <v>80</v>
      </c>
      <c r="G21" s="43" t="s">
        <v>97</v>
      </c>
      <c r="H21" s="43" t="s">
        <v>16</v>
      </c>
      <c r="I21" s="43" t="s">
        <v>16</v>
      </c>
      <c r="J21" s="43" t="s">
        <v>16</v>
      </c>
      <c r="K21" s="43" t="s">
        <v>16</v>
      </c>
      <c r="L21" s="43" t="s">
        <v>16</v>
      </c>
      <c r="M21" s="43" t="s">
        <v>44</v>
      </c>
      <c r="N21" s="43" t="s">
        <v>58</v>
      </c>
      <c r="O21" s="43" t="s">
        <v>46</v>
      </c>
      <c r="P21" s="44" t="s">
        <v>170</v>
      </c>
      <c r="Q21" s="46" t="s">
        <v>16</v>
      </c>
      <c r="R21" s="46" t="s">
        <v>16</v>
      </c>
      <c r="S21" s="53">
        <v>651463962</v>
      </c>
      <c r="T21" s="53">
        <v>651463962</v>
      </c>
      <c r="U21" s="53">
        <v>651463962</v>
      </c>
      <c r="V21" s="53">
        <v>651463962</v>
      </c>
    </row>
    <row r="22" spans="1:22" ht="22.5" x14ac:dyDescent="0.25">
      <c r="A22" s="43" t="s">
        <v>98</v>
      </c>
      <c r="B22" s="44" t="s">
        <v>99</v>
      </c>
      <c r="C22" s="45" t="s">
        <v>54</v>
      </c>
      <c r="D22" s="43" t="s">
        <v>42</v>
      </c>
      <c r="E22" s="43" t="s">
        <v>49</v>
      </c>
      <c r="F22" s="43" t="s">
        <v>43</v>
      </c>
      <c r="G22" s="43"/>
      <c r="H22" s="43"/>
      <c r="I22" s="43"/>
      <c r="J22" s="43"/>
      <c r="K22" s="43"/>
      <c r="L22" s="43"/>
      <c r="M22" s="43" t="s">
        <v>100</v>
      </c>
      <c r="N22" s="43" t="s">
        <v>101</v>
      </c>
      <c r="O22" s="43" t="s">
        <v>46</v>
      </c>
      <c r="P22" s="44" t="s">
        <v>55</v>
      </c>
      <c r="Q22" s="46" t="s">
        <v>16</v>
      </c>
      <c r="R22" s="46" t="s">
        <v>16</v>
      </c>
      <c r="S22" s="53">
        <v>1126900000</v>
      </c>
      <c r="T22" s="53">
        <v>1126900000</v>
      </c>
      <c r="U22" s="53">
        <v>1126900000</v>
      </c>
      <c r="V22" s="53">
        <v>1126900000</v>
      </c>
    </row>
    <row r="23" spans="1:22" ht="22.5" x14ac:dyDescent="0.25">
      <c r="A23" s="43" t="s">
        <v>98</v>
      </c>
      <c r="B23" s="44" t="s">
        <v>99</v>
      </c>
      <c r="C23" s="45" t="s">
        <v>56</v>
      </c>
      <c r="D23" s="43" t="s">
        <v>42</v>
      </c>
      <c r="E23" s="43" t="s">
        <v>49</v>
      </c>
      <c r="F23" s="43" t="s">
        <v>49</v>
      </c>
      <c r="G23" s="43"/>
      <c r="H23" s="43"/>
      <c r="I23" s="43"/>
      <c r="J23" s="43"/>
      <c r="K23" s="43"/>
      <c r="L23" s="43"/>
      <c r="M23" s="43" t="s">
        <v>100</v>
      </c>
      <c r="N23" s="43" t="s">
        <v>101</v>
      </c>
      <c r="O23" s="43" t="s">
        <v>46</v>
      </c>
      <c r="P23" s="44" t="s">
        <v>57</v>
      </c>
      <c r="Q23" s="46" t="s">
        <v>16</v>
      </c>
      <c r="R23" s="46" t="s">
        <v>16</v>
      </c>
      <c r="S23" s="53">
        <v>5467113478.6800003</v>
      </c>
      <c r="T23" s="53">
        <v>5466716077.6800003</v>
      </c>
      <c r="U23" s="53">
        <v>5466716077.6800003</v>
      </c>
      <c r="V23" s="53">
        <v>5466716077.6800003</v>
      </c>
    </row>
    <row r="24" spans="1:22" ht="22.5" x14ac:dyDescent="0.25">
      <c r="A24" s="43" t="s">
        <v>98</v>
      </c>
      <c r="B24" s="44" t="s">
        <v>99</v>
      </c>
      <c r="C24" s="45" t="s">
        <v>56</v>
      </c>
      <c r="D24" s="43" t="s">
        <v>42</v>
      </c>
      <c r="E24" s="43" t="s">
        <v>49</v>
      </c>
      <c r="F24" s="43" t="s">
        <v>49</v>
      </c>
      <c r="G24" s="43"/>
      <c r="H24" s="43"/>
      <c r="I24" s="43"/>
      <c r="J24" s="43"/>
      <c r="K24" s="43"/>
      <c r="L24" s="43"/>
      <c r="M24" s="43" t="s">
        <v>100</v>
      </c>
      <c r="N24" s="43" t="s">
        <v>103</v>
      </c>
      <c r="O24" s="43" t="s">
        <v>46</v>
      </c>
      <c r="P24" s="44" t="s">
        <v>57</v>
      </c>
      <c r="Q24" s="46" t="s">
        <v>16</v>
      </c>
      <c r="R24" s="46" t="s">
        <v>16</v>
      </c>
      <c r="S24" s="53">
        <v>438711736.74000001</v>
      </c>
      <c r="T24" s="53">
        <v>438711736.74000001</v>
      </c>
      <c r="U24" s="53">
        <v>438711736.74000001</v>
      </c>
      <c r="V24" s="53">
        <v>438711736.74000001</v>
      </c>
    </row>
    <row r="25" spans="1:22" ht="22.5" x14ac:dyDescent="0.25">
      <c r="A25" s="43" t="s">
        <v>98</v>
      </c>
      <c r="B25" s="44" t="s">
        <v>99</v>
      </c>
      <c r="C25" s="45" t="s">
        <v>56</v>
      </c>
      <c r="D25" s="43" t="s">
        <v>42</v>
      </c>
      <c r="E25" s="43" t="s">
        <v>49</v>
      </c>
      <c r="F25" s="43" t="s">
        <v>49</v>
      </c>
      <c r="G25" s="43"/>
      <c r="H25" s="43"/>
      <c r="I25" s="43"/>
      <c r="J25" s="43"/>
      <c r="K25" s="43"/>
      <c r="L25" s="43"/>
      <c r="M25" s="43" t="s">
        <v>100</v>
      </c>
      <c r="N25" s="43" t="s">
        <v>102</v>
      </c>
      <c r="O25" s="43" t="s">
        <v>46</v>
      </c>
      <c r="P25" s="44" t="s">
        <v>57</v>
      </c>
      <c r="Q25" s="46" t="s">
        <v>16</v>
      </c>
      <c r="R25" s="46" t="s">
        <v>16</v>
      </c>
      <c r="S25" s="53">
        <v>528279457.29000002</v>
      </c>
      <c r="T25" s="53">
        <v>528279457.29000002</v>
      </c>
      <c r="U25" s="53">
        <v>528279457.29000002</v>
      </c>
      <c r="V25" s="53">
        <v>528279457.29000002</v>
      </c>
    </row>
    <row r="26" spans="1:22" ht="22.5" x14ac:dyDescent="0.25">
      <c r="A26" s="43" t="s">
        <v>98</v>
      </c>
      <c r="B26" s="44" t="s">
        <v>99</v>
      </c>
      <c r="C26" s="45" t="s">
        <v>171</v>
      </c>
      <c r="D26" s="43" t="s">
        <v>42</v>
      </c>
      <c r="E26" s="43" t="s">
        <v>52</v>
      </c>
      <c r="F26" s="43" t="s">
        <v>67</v>
      </c>
      <c r="G26" s="43" t="s">
        <v>49</v>
      </c>
      <c r="H26" s="43" t="s">
        <v>104</v>
      </c>
      <c r="I26" s="43"/>
      <c r="J26" s="43"/>
      <c r="K26" s="43"/>
      <c r="L26" s="43"/>
      <c r="M26" s="43" t="s">
        <v>100</v>
      </c>
      <c r="N26" s="43" t="s">
        <v>101</v>
      </c>
      <c r="O26" s="43" t="s">
        <v>46</v>
      </c>
      <c r="P26" s="44" t="s">
        <v>174</v>
      </c>
      <c r="Q26" s="46" t="s">
        <v>16</v>
      </c>
      <c r="R26" s="46" t="s">
        <v>16</v>
      </c>
      <c r="S26" s="53">
        <v>4389015</v>
      </c>
      <c r="T26" s="53">
        <v>4389015</v>
      </c>
      <c r="U26" s="53">
        <v>4389015</v>
      </c>
      <c r="V26" s="53">
        <v>4389015</v>
      </c>
    </row>
    <row r="27" spans="1:22" ht="56.25" x14ac:dyDescent="0.25">
      <c r="A27" s="43" t="s">
        <v>98</v>
      </c>
      <c r="B27" s="44" t="s">
        <v>99</v>
      </c>
      <c r="C27" s="45" t="s">
        <v>105</v>
      </c>
      <c r="D27" s="43" t="s">
        <v>79</v>
      </c>
      <c r="E27" s="43" t="s">
        <v>88</v>
      </c>
      <c r="F27" s="43" t="s">
        <v>80</v>
      </c>
      <c r="G27" s="43" t="s">
        <v>81</v>
      </c>
      <c r="H27" s="43"/>
      <c r="I27" s="43"/>
      <c r="J27" s="43"/>
      <c r="K27" s="43"/>
      <c r="L27" s="43"/>
      <c r="M27" s="43" t="s">
        <v>100</v>
      </c>
      <c r="N27" s="43" t="s">
        <v>101</v>
      </c>
      <c r="O27" s="43" t="s">
        <v>46</v>
      </c>
      <c r="P27" s="44" t="s">
        <v>106</v>
      </c>
      <c r="Q27" s="46" t="s">
        <v>16</v>
      </c>
      <c r="R27" s="46" t="s">
        <v>16</v>
      </c>
      <c r="S27" s="53">
        <v>943968667.75999999</v>
      </c>
      <c r="T27" s="53">
        <v>943968667.75999999</v>
      </c>
      <c r="U27" s="53">
        <v>943968667.75999999</v>
      </c>
      <c r="V27" s="53">
        <v>943968667.75999999</v>
      </c>
    </row>
    <row r="28" spans="1:22" ht="45" x14ac:dyDescent="0.25">
      <c r="A28" s="43" t="s">
        <v>98</v>
      </c>
      <c r="B28" s="44" t="s">
        <v>99</v>
      </c>
      <c r="C28" s="45" t="s">
        <v>107</v>
      </c>
      <c r="D28" s="43" t="s">
        <v>79</v>
      </c>
      <c r="E28" s="43" t="s">
        <v>108</v>
      </c>
      <c r="F28" s="43" t="s">
        <v>80</v>
      </c>
      <c r="G28" s="43" t="s">
        <v>64</v>
      </c>
      <c r="H28" s="43"/>
      <c r="I28" s="43"/>
      <c r="J28" s="43"/>
      <c r="K28" s="43"/>
      <c r="L28" s="43"/>
      <c r="M28" s="43" t="s">
        <v>44</v>
      </c>
      <c r="N28" s="43" t="s">
        <v>83</v>
      </c>
      <c r="O28" s="43" t="s">
        <v>46</v>
      </c>
      <c r="P28" s="44" t="s">
        <v>109</v>
      </c>
      <c r="Q28" s="46" t="s">
        <v>16</v>
      </c>
      <c r="R28" s="46" t="s">
        <v>16</v>
      </c>
      <c r="S28" s="53">
        <v>9701647227</v>
      </c>
      <c r="T28" s="53">
        <v>9701647227</v>
      </c>
      <c r="U28" s="53">
        <v>9701647227</v>
      </c>
      <c r="V28" s="53">
        <v>9701647227</v>
      </c>
    </row>
    <row r="29" spans="1:22" ht="45" x14ac:dyDescent="0.25">
      <c r="A29" s="43" t="s">
        <v>98</v>
      </c>
      <c r="B29" s="44" t="s">
        <v>99</v>
      </c>
      <c r="C29" s="45" t="s">
        <v>107</v>
      </c>
      <c r="D29" s="43" t="s">
        <v>79</v>
      </c>
      <c r="E29" s="43" t="s">
        <v>108</v>
      </c>
      <c r="F29" s="43" t="s">
        <v>80</v>
      </c>
      <c r="G29" s="43" t="s">
        <v>64</v>
      </c>
      <c r="H29" s="43"/>
      <c r="I29" s="43"/>
      <c r="J29" s="43"/>
      <c r="K29" s="43"/>
      <c r="L29" s="43"/>
      <c r="M29" s="43" t="s">
        <v>100</v>
      </c>
      <c r="N29" s="43" t="s">
        <v>101</v>
      </c>
      <c r="O29" s="43" t="s">
        <v>46</v>
      </c>
      <c r="P29" s="44" t="s">
        <v>109</v>
      </c>
      <c r="Q29" s="46" t="s">
        <v>16</v>
      </c>
      <c r="R29" s="46" t="s">
        <v>16</v>
      </c>
      <c r="S29" s="53">
        <v>1753117439.26</v>
      </c>
      <c r="T29" s="53">
        <v>1753117439.26</v>
      </c>
      <c r="U29" s="53">
        <v>1753117439.26</v>
      </c>
      <c r="V29" s="53">
        <v>1753117439.26</v>
      </c>
    </row>
    <row r="30" spans="1:22" ht="56.25" x14ac:dyDescent="0.25">
      <c r="A30" s="43" t="s">
        <v>98</v>
      </c>
      <c r="B30" s="44" t="s">
        <v>99</v>
      </c>
      <c r="C30" s="45" t="s">
        <v>110</v>
      </c>
      <c r="D30" s="43" t="s">
        <v>79</v>
      </c>
      <c r="E30" s="43" t="s">
        <v>108</v>
      </c>
      <c r="F30" s="43" t="s">
        <v>80</v>
      </c>
      <c r="G30" s="43" t="s">
        <v>85</v>
      </c>
      <c r="H30" s="43"/>
      <c r="I30" s="43"/>
      <c r="J30" s="43"/>
      <c r="K30" s="43"/>
      <c r="L30" s="43"/>
      <c r="M30" s="43" t="s">
        <v>100</v>
      </c>
      <c r="N30" s="43" t="s">
        <v>101</v>
      </c>
      <c r="O30" s="43" t="s">
        <v>46</v>
      </c>
      <c r="P30" s="44" t="s">
        <v>111</v>
      </c>
      <c r="Q30" s="46" t="s">
        <v>16</v>
      </c>
      <c r="R30" s="46" t="s">
        <v>16</v>
      </c>
      <c r="S30" s="53">
        <v>9148109927.2900009</v>
      </c>
      <c r="T30" s="53">
        <v>9148109927.2900009</v>
      </c>
      <c r="U30" s="53">
        <v>9148109927.2900009</v>
      </c>
      <c r="V30" s="53">
        <v>9148109927.2900009</v>
      </c>
    </row>
    <row r="31" spans="1:22" ht="56.25" x14ac:dyDescent="0.25">
      <c r="A31" s="43" t="s">
        <v>98</v>
      </c>
      <c r="B31" s="44" t="s">
        <v>99</v>
      </c>
      <c r="C31" s="45" t="s">
        <v>112</v>
      </c>
      <c r="D31" s="43" t="s">
        <v>79</v>
      </c>
      <c r="E31" s="43" t="s">
        <v>93</v>
      </c>
      <c r="F31" s="43" t="s">
        <v>80</v>
      </c>
      <c r="G31" s="43" t="s">
        <v>89</v>
      </c>
      <c r="H31" s="43"/>
      <c r="I31" s="43"/>
      <c r="J31" s="43"/>
      <c r="K31" s="43"/>
      <c r="L31" s="43"/>
      <c r="M31" s="43" t="s">
        <v>100</v>
      </c>
      <c r="N31" s="43" t="s">
        <v>101</v>
      </c>
      <c r="O31" s="43" t="s">
        <v>46</v>
      </c>
      <c r="P31" s="44" t="s">
        <v>113</v>
      </c>
      <c r="Q31" s="46" t="s">
        <v>16</v>
      </c>
      <c r="R31" s="46" t="s">
        <v>16</v>
      </c>
      <c r="S31" s="53">
        <v>17895200</v>
      </c>
      <c r="T31" s="53">
        <v>17895200</v>
      </c>
      <c r="U31" s="53">
        <v>17895200</v>
      </c>
      <c r="V31" s="53">
        <v>17895200</v>
      </c>
    </row>
    <row r="32" spans="1:22" ht="67.5" x14ac:dyDescent="0.25">
      <c r="A32" s="43" t="s">
        <v>98</v>
      </c>
      <c r="B32" s="44" t="s">
        <v>99</v>
      </c>
      <c r="C32" s="45" t="s">
        <v>92</v>
      </c>
      <c r="D32" s="43" t="s">
        <v>79</v>
      </c>
      <c r="E32" s="43" t="s">
        <v>93</v>
      </c>
      <c r="F32" s="43" t="s">
        <v>80</v>
      </c>
      <c r="G32" s="43" t="s">
        <v>94</v>
      </c>
      <c r="H32" s="43"/>
      <c r="I32" s="43"/>
      <c r="J32" s="43"/>
      <c r="K32" s="43"/>
      <c r="L32" s="43"/>
      <c r="M32" s="43" t="s">
        <v>100</v>
      </c>
      <c r="N32" s="43" t="s">
        <v>101</v>
      </c>
      <c r="O32" s="43" t="s">
        <v>46</v>
      </c>
      <c r="P32" s="44" t="s">
        <v>114</v>
      </c>
      <c r="Q32" s="46" t="s">
        <v>16</v>
      </c>
      <c r="R32" s="46" t="s">
        <v>16</v>
      </c>
      <c r="S32" s="53">
        <v>99238622.989999995</v>
      </c>
      <c r="T32" s="53">
        <v>99238622.989999995</v>
      </c>
      <c r="U32" s="53">
        <v>99238622.989999995</v>
      </c>
      <c r="V32" s="53">
        <v>99238622.989999995</v>
      </c>
    </row>
    <row r="33" spans="1:22" ht="67.5" x14ac:dyDescent="0.25">
      <c r="A33" s="43" t="s">
        <v>98</v>
      </c>
      <c r="B33" s="44" t="s">
        <v>99</v>
      </c>
      <c r="C33" s="45" t="s">
        <v>92</v>
      </c>
      <c r="D33" s="43" t="s">
        <v>79</v>
      </c>
      <c r="E33" s="43" t="s">
        <v>93</v>
      </c>
      <c r="F33" s="43" t="s">
        <v>80</v>
      </c>
      <c r="G33" s="43" t="s">
        <v>94</v>
      </c>
      <c r="H33" s="43"/>
      <c r="I33" s="43"/>
      <c r="J33" s="43"/>
      <c r="K33" s="43"/>
      <c r="L33" s="43"/>
      <c r="M33" s="43" t="s">
        <v>100</v>
      </c>
      <c r="N33" s="43" t="s">
        <v>103</v>
      </c>
      <c r="O33" s="43" t="s">
        <v>46</v>
      </c>
      <c r="P33" s="44" t="s">
        <v>114</v>
      </c>
      <c r="Q33" s="46" t="s">
        <v>16</v>
      </c>
      <c r="R33" s="46" t="s">
        <v>16</v>
      </c>
      <c r="S33" s="53">
        <v>2726370508.0500002</v>
      </c>
      <c r="T33" s="53">
        <v>2726370508.0500002</v>
      </c>
      <c r="U33" s="53">
        <v>2726370508.0500002</v>
      </c>
      <c r="V33" s="53">
        <v>2726370508.0500002</v>
      </c>
    </row>
    <row r="34" spans="1:22" ht="33.75" x14ac:dyDescent="0.25">
      <c r="A34" s="43" t="s">
        <v>98</v>
      </c>
      <c r="B34" s="44" t="s">
        <v>99</v>
      </c>
      <c r="C34" s="45" t="s">
        <v>95</v>
      </c>
      <c r="D34" s="43" t="s">
        <v>79</v>
      </c>
      <c r="E34" s="43" t="s">
        <v>93</v>
      </c>
      <c r="F34" s="43" t="s">
        <v>80</v>
      </c>
      <c r="G34" s="43" t="s">
        <v>96</v>
      </c>
      <c r="H34" s="43"/>
      <c r="I34" s="43"/>
      <c r="J34" s="43"/>
      <c r="K34" s="43"/>
      <c r="L34" s="43"/>
      <c r="M34" s="43" t="s">
        <v>100</v>
      </c>
      <c r="N34" s="43" t="s">
        <v>101</v>
      </c>
      <c r="O34" s="43" t="s">
        <v>46</v>
      </c>
      <c r="P34" s="44" t="s">
        <v>115</v>
      </c>
      <c r="Q34" s="46" t="s">
        <v>16</v>
      </c>
      <c r="R34" s="46" t="s">
        <v>16</v>
      </c>
      <c r="S34" s="53">
        <v>2472330221.8899999</v>
      </c>
      <c r="T34" s="53">
        <v>338907488.88999999</v>
      </c>
      <c r="U34" s="53">
        <v>338907488.88999999</v>
      </c>
      <c r="V34" s="53">
        <v>338907488.88999999</v>
      </c>
    </row>
    <row r="35" spans="1:22" ht="33.75" x14ac:dyDescent="0.25">
      <c r="A35" s="43" t="s">
        <v>116</v>
      </c>
      <c r="B35" s="44" t="s">
        <v>117</v>
      </c>
      <c r="C35" s="45" t="s">
        <v>41</v>
      </c>
      <c r="D35" s="43" t="s">
        <v>42</v>
      </c>
      <c r="E35" s="43" t="s">
        <v>43</v>
      </c>
      <c r="F35" s="43" t="s">
        <v>43</v>
      </c>
      <c r="G35" s="43" t="s">
        <v>43</v>
      </c>
      <c r="H35" s="43"/>
      <c r="I35" s="43"/>
      <c r="J35" s="43"/>
      <c r="K35" s="43"/>
      <c r="L35" s="43"/>
      <c r="M35" s="43" t="s">
        <v>44</v>
      </c>
      <c r="N35" s="43" t="s">
        <v>45</v>
      </c>
      <c r="O35" s="43" t="s">
        <v>46</v>
      </c>
      <c r="P35" s="44" t="s">
        <v>47</v>
      </c>
      <c r="Q35" s="46" t="s">
        <v>16</v>
      </c>
      <c r="R35" s="46" t="s">
        <v>16</v>
      </c>
      <c r="S35" s="53">
        <v>10967481</v>
      </c>
      <c r="T35" s="53">
        <v>10967481</v>
      </c>
      <c r="U35" s="53">
        <v>10967481</v>
      </c>
      <c r="V35" s="53">
        <v>10967481</v>
      </c>
    </row>
    <row r="36" spans="1:22" ht="33.75" x14ac:dyDescent="0.25">
      <c r="A36" s="43" t="s">
        <v>116</v>
      </c>
      <c r="B36" s="44" t="s">
        <v>117</v>
      </c>
      <c r="C36" s="45" t="s">
        <v>48</v>
      </c>
      <c r="D36" s="43" t="s">
        <v>42</v>
      </c>
      <c r="E36" s="43" t="s">
        <v>43</v>
      </c>
      <c r="F36" s="43" t="s">
        <v>43</v>
      </c>
      <c r="G36" s="43" t="s">
        <v>49</v>
      </c>
      <c r="H36" s="43"/>
      <c r="I36" s="43"/>
      <c r="J36" s="43"/>
      <c r="K36" s="43"/>
      <c r="L36" s="43"/>
      <c r="M36" s="43" t="s">
        <v>44</v>
      </c>
      <c r="N36" s="43" t="s">
        <v>45</v>
      </c>
      <c r="O36" s="43" t="s">
        <v>46</v>
      </c>
      <c r="P36" s="44" t="s">
        <v>50</v>
      </c>
      <c r="Q36" s="46" t="s">
        <v>16</v>
      </c>
      <c r="R36" s="46" t="s">
        <v>16</v>
      </c>
      <c r="S36" s="53">
        <v>1987600</v>
      </c>
      <c r="T36" s="53">
        <v>1987600</v>
      </c>
      <c r="U36" s="53">
        <v>1987600</v>
      </c>
      <c r="V36" s="53">
        <v>1987600</v>
      </c>
    </row>
    <row r="37" spans="1:22" ht="33.75" x14ac:dyDescent="0.25">
      <c r="A37" s="43" t="s">
        <v>116</v>
      </c>
      <c r="B37" s="44" t="s">
        <v>117</v>
      </c>
      <c r="C37" s="45" t="s">
        <v>51</v>
      </c>
      <c r="D37" s="43" t="s">
        <v>42</v>
      </c>
      <c r="E37" s="43" t="s">
        <v>43</v>
      </c>
      <c r="F37" s="43" t="s">
        <v>43</v>
      </c>
      <c r="G37" s="43" t="s">
        <v>52</v>
      </c>
      <c r="H37" s="43"/>
      <c r="I37" s="43"/>
      <c r="J37" s="43"/>
      <c r="K37" s="43"/>
      <c r="L37" s="43"/>
      <c r="M37" s="43" t="s">
        <v>44</v>
      </c>
      <c r="N37" s="43" t="s">
        <v>45</v>
      </c>
      <c r="O37" s="43" t="s">
        <v>46</v>
      </c>
      <c r="P37" s="44" t="s">
        <v>53</v>
      </c>
      <c r="Q37" s="46" t="s">
        <v>16</v>
      </c>
      <c r="R37" s="46" t="s">
        <v>16</v>
      </c>
      <c r="S37" s="53">
        <v>315514199.37</v>
      </c>
      <c r="T37" s="53">
        <v>315514199.37</v>
      </c>
      <c r="U37" s="53">
        <v>315514199.37</v>
      </c>
      <c r="V37" s="53">
        <v>315514199.37</v>
      </c>
    </row>
    <row r="38" spans="1:22" ht="33.75" x14ac:dyDescent="0.25">
      <c r="A38" s="43" t="s">
        <v>116</v>
      </c>
      <c r="B38" s="44" t="s">
        <v>117</v>
      </c>
      <c r="C38" s="45" t="s">
        <v>54</v>
      </c>
      <c r="D38" s="43" t="s">
        <v>42</v>
      </c>
      <c r="E38" s="43" t="s">
        <v>49</v>
      </c>
      <c r="F38" s="43" t="s">
        <v>43</v>
      </c>
      <c r="G38" s="43"/>
      <c r="H38" s="43"/>
      <c r="I38" s="43"/>
      <c r="J38" s="43"/>
      <c r="K38" s="43"/>
      <c r="L38" s="43"/>
      <c r="M38" s="43" t="s">
        <v>44</v>
      </c>
      <c r="N38" s="43" t="s">
        <v>45</v>
      </c>
      <c r="O38" s="43" t="s">
        <v>46</v>
      </c>
      <c r="P38" s="44" t="s">
        <v>55</v>
      </c>
      <c r="Q38" s="46" t="s">
        <v>16</v>
      </c>
      <c r="R38" s="46" t="s">
        <v>16</v>
      </c>
      <c r="S38" s="53">
        <v>699961049</v>
      </c>
      <c r="T38" s="53">
        <v>699961049</v>
      </c>
      <c r="U38" s="53">
        <v>699961049</v>
      </c>
      <c r="V38" s="53">
        <v>699961049</v>
      </c>
    </row>
    <row r="39" spans="1:22" ht="33.75" x14ac:dyDescent="0.25">
      <c r="A39" s="43" t="s">
        <v>116</v>
      </c>
      <c r="B39" s="44" t="s">
        <v>117</v>
      </c>
      <c r="C39" s="45" t="s">
        <v>54</v>
      </c>
      <c r="D39" s="43" t="s">
        <v>42</v>
      </c>
      <c r="E39" s="43" t="s">
        <v>49</v>
      </c>
      <c r="F39" s="43" t="s">
        <v>43</v>
      </c>
      <c r="G39" s="43"/>
      <c r="H39" s="43"/>
      <c r="I39" s="43"/>
      <c r="J39" s="43"/>
      <c r="K39" s="43"/>
      <c r="L39" s="43"/>
      <c r="M39" s="43" t="s">
        <v>100</v>
      </c>
      <c r="N39" s="43" t="s">
        <v>101</v>
      </c>
      <c r="O39" s="43" t="s">
        <v>46</v>
      </c>
      <c r="P39" s="44" t="s">
        <v>55</v>
      </c>
      <c r="Q39" s="46" t="s">
        <v>16</v>
      </c>
      <c r="R39" s="46" t="s">
        <v>16</v>
      </c>
      <c r="S39" s="53">
        <v>67597200</v>
      </c>
      <c r="T39" s="53">
        <v>67597200</v>
      </c>
      <c r="U39" s="53">
        <v>67597200</v>
      </c>
      <c r="V39" s="53">
        <v>67597200</v>
      </c>
    </row>
    <row r="40" spans="1:22" ht="33.75" x14ac:dyDescent="0.25">
      <c r="A40" s="43" t="s">
        <v>116</v>
      </c>
      <c r="B40" s="44" t="s">
        <v>117</v>
      </c>
      <c r="C40" s="45" t="s">
        <v>54</v>
      </c>
      <c r="D40" s="43" t="s">
        <v>42</v>
      </c>
      <c r="E40" s="43" t="s">
        <v>49</v>
      </c>
      <c r="F40" s="43" t="s">
        <v>43</v>
      </c>
      <c r="G40" s="43"/>
      <c r="H40" s="43"/>
      <c r="I40" s="43"/>
      <c r="J40" s="43"/>
      <c r="K40" s="43"/>
      <c r="L40" s="43"/>
      <c r="M40" s="43" t="s">
        <v>100</v>
      </c>
      <c r="N40" s="43" t="s">
        <v>102</v>
      </c>
      <c r="O40" s="43" t="s">
        <v>46</v>
      </c>
      <c r="P40" s="44" t="s">
        <v>55</v>
      </c>
      <c r="Q40" s="46" t="s">
        <v>16</v>
      </c>
      <c r="R40" s="46" t="s">
        <v>16</v>
      </c>
      <c r="S40" s="53">
        <v>85309471.530000001</v>
      </c>
      <c r="T40" s="53">
        <v>85309471.530000001</v>
      </c>
      <c r="U40" s="53">
        <v>85309471.530000001</v>
      </c>
      <c r="V40" s="53">
        <v>85309471.530000001</v>
      </c>
    </row>
    <row r="41" spans="1:22" ht="33.75" x14ac:dyDescent="0.25">
      <c r="A41" s="43" t="s">
        <v>116</v>
      </c>
      <c r="B41" s="44" t="s">
        <v>117</v>
      </c>
      <c r="C41" s="45" t="s">
        <v>56</v>
      </c>
      <c r="D41" s="43" t="s">
        <v>42</v>
      </c>
      <c r="E41" s="43" t="s">
        <v>49</v>
      </c>
      <c r="F41" s="43" t="s">
        <v>49</v>
      </c>
      <c r="G41" s="43"/>
      <c r="H41" s="43"/>
      <c r="I41" s="43"/>
      <c r="J41" s="43"/>
      <c r="K41" s="43"/>
      <c r="L41" s="43"/>
      <c r="M41" s="43" t="s">
        <v>44</v>
      </c>
      <c r="N41" s="43" t="s">
        <v>45</v>
      </c>
      <c r="O41" s="43" t="s">
        <v>46</v>
      </c>
      <c r="P41" s="44" t="s">
        <v>57</v>
      </c>
      <c r="Q41" s="46" t="s">
        <v>16</v>
      </c>
      <c r="R41" s="46" t="s">
        <v>16</v>
      </c>
      <c r="S41" s="53">
        <v>9089198353.3099995</v>
      </c>
      <c r="T41" s="53">
        <v>9089198353.3099995</v>
      </c>
      <c r="U41" s="53">
        <v>9089198353.3099995</v>
      </c>
      <c r="V41" s="53">
        <v>9089198353.3099995</v>
      </c>
    </row>
    <row r="42" spans="1:22" ht="33.75" x14ac:dyDescent="0.25">
      <c r="A42" s="43" t="s">
        <v>116</v>
      </c>
      <c r="B42" s="44" t="s">
        <v>117</v>
      </c>
      <c r="C42" s="45" t="s">
        <v>56</v>
      </c>
      <c r="D42" s="43" t="s">
        <v>42</v>
      </c>
      <c r="E42" s="43" t="s">
        <v>49</v>
      </c>
      <c r="F42" s="43" t="s">
        <v>49</v>
      </c>
      <c r="G42" s="43"/>
      <c r="H42" s="43"/>
      <c r="I42" s="43"/>
      <c r="J42" s="43"/>
      <c r="K42" s="43"/>
      <c r="L42" s="43"/>
      <c r="M42" s="43" t="s">
        <v>100</v>
      </c>
      <c r="N42" s="43" t="s">
        <v>102</v>
      </c>
      <c r="O42" s="43" t="s">
        <v>46</v>
      </c>
      <c r="P42" s="44" t="s">
        <v>57</v>
      </c>
      <c r="Q42" s="46" t="s">
        <v>16</v>
      </c>
      <c r="R42" s="46" t="s">
        <v>16</v>
      </c>
      <c r="S42" s="53">
        <v>360484735.50999999</v>
      </c>
      <c r="T42" s="53">
        <v>360484735.50999999</v>
      </c>
      <c r="U42" s="53">
        <v>360484735.50999999</v>
      </c>
      <c r="V42" s="53">
        <v>360484735.50999999</v>
      </c>
    </row>
    <row r="43" spans="1:22" ht="33.75" x14ac:dyDescent="0.25">
      <c r="A43" s="43" t="s">
        <v>116</v>
      </c>
      <c r="B43" s="44" t="s">
        <v>117</v>
      </c>
      <c r="C43" s="45" t="s">
        <v>118</v>
      </c>
      <c r="D43" s="43" t="s">
        <v>42</v>
      </c>
      <c r="E43" s="43" t="s">
        <v>52</v>
      </c>
      <c r="F43" s="43" t="s">
        <v>52</v>
      </c>
      <c r="G43" s="43" t="s">
        <v>43</v>
      </c>
      <c r="H43" s="43" t="s">
        <v>119</v>
      </c>
      <c r="I43" s="43"/>
      <c r="J43" s="43"/>
      <c r="K43" s="43"/>
      <c r="L43" s="43"/>
      <c r="M43" s="43" t="s">
        <v>44</v>
      </c>
      <c r="N43" s="43" t="s">
        <v>45</v>
      </c>
      <c r="O43" s="43" t="s">
        <v>46</v>
      </c>
      <c r="P43" s="44" t="s">
        <v>120</v>
      </c>
      <c r="Q43" s="46" t="s">
        <v>16</v>
      </c>
      <c r="R43" s="46" t="s">
        <v>16</v>
      </c>
      <c r="S43" s="53">
        <v>787328519.26999998</v>
      </c>
      <c r="T43" s="53">
        <v>787328519.26999998</v>
      </c>
      <c r="U43" s="53">
        <v>787328519.26999998</v>
      </c>
      <c r="V43" s="53">
        <v>787328519.26999998</v>
      </c>
    </row>
    <row r="44" spans="1:22" ht="33.75" x14ac:dyDescent="0.25">
      <c r="A44" s="43" t="s">
        <v>116</v>
      </c>
      <c r="B44" s="44" t="s">
        <v>117</v>
      </c>
      <c r="C44" s="45" t="s">
        <v>118</v>
      </c>
      <c r="D44" s="43" t="s">
        <v>42</v>
      </c>
      <c r="E44" s="43" t="s">
        <v>52</v>
      </c>
      <c r="F44" s="43" t="s">
        <v>52</v>
      </c>
      <c r="G44" s="43" t="s">
        <v>43</v>
      </c>
      <c r="H44" s="43" t="s">
        <v>119</v>
      </c>
      <c r="I44" s="43"/>
      <c r="J44" s="43"/>
      <c r="K44" s="43"/>
      <c r="L44" s="43"/>
      <c r="M44" s="43" t="s">
        <v>100</v>
      </c>
      <c r="N44" s="43" t="s">
        <v>102</v>
      </c>
      <c r="O44" s="43" t="s">
        <v>46</v>
      </c>
      <c r="P44" s="44" t="s">
        <v>120</v>
      </c>
      <c r="Q44" s="46" t="s">
        <v>16</v>
      </c>
      <c r="R44" s="46" t="s">
        <v>16</v>
      </c>
      <c r="S44" s="53">
        <v>92828927</v>
      </c>
      <c r="T44" s="53">
        <v>92828927</v>
      </c>
      <c r="U44" s="53">
        <v>92828927</v>
      </c>
      <c r="V44" s="53">
        <v>92828927</v>
      </c>
    </row>
    <row r="45" spans="1:22" ht="45" x14ac:dyDescent="0.25">
      <c r="A45" s="43" t="s">
        <v>116</v>
      </c>
      <c r="B45" s="44" t="s">
        <v>117</v>
      </c>
      <c r="C45" s="45" t="s">
        <v>121</v>
      </c>
      <c r="D45" s="43" t="s">
        <v>42</v>
      </c>
      <c r="E45" s="43" t="s">
        <v>52</v>
      </c>
      <c r="F45" s="43" t="s">
        <v>52</v>
      </c>
      <c r="G45" s="43" t="s">
        <v>43</v>
      </c>
      <c r="H45" s="43" t="s">
        <v>122</v>
      </c>
      <c r="I45" s="43"/>
      <c r="J45" s="43"/>
      <c r="K45" s="43"/>
      <c r="L45" s="43"/>
      <c r="M45" s="43" t="s">
        <v>44</v>
      </c>
      <c r="N45" s="43" t="s">
        <v>45</v>
      </c>
      <c r="O45" s="43" t="s">
        <v>46</v>
      </c>
      <c r="P45" s="44" t="s">
        <v>123</v>
      </c>
      <c r="Q45" s="46" t="s">
        <v>16</v>
      </c>
      <c r="R45" s="46" t="s">
        <v>16</v>
      </c>
      <c r="S45" s="53">
        <v>57674543.079999998</v>
      </c>
      <c r="T45" s="53">
        <v>57674543.079999998</v>
      </c>
      <c r="U45" s="53">
        <v>57674543.079999998</v>
      </c>
      <c r="V45" s="53">
        <v>57674543.079999998</v>
      </c>
    </row>
    <row r="46" spans="1:22" ht="33.75" x14ac:dyDescent="0.25">
      <c r="A46" s="43" t="s">
        <v>116</v>
      </c>
      <c r="B46" s="44" t="s">
        <v>117</v>
      </c>
      <c r="C46" s="45" t="s">
        <v>72</v>
      </c>
      <c r="D46" s="43" t="s">
        <v>42</v>
      </c>
      <c r="E46" s="43" t="s">
        <v>52</v>
      </c>
      <c r="F46" s="43" t="s">
        <v>45</v>
      </c>
      <c r="G46" s="43" t="s">
        <v>43</v>
      </c>
      <c r="H46" s="43" t="s">
        <v>73</v>
      </c>
      <c r="I46" s="43"/>
      <c r="J46" s="43"/>
      <c r="K46" s="43"/>
      <c r="L46" s="43"/>
      <c r="M46" s="43" t="s">
        <v>44</v>
      </c>
      <c r="N46" s="43" t="s">
        <v>45</v>
      </c>
      <c r="O46" s="43" t="s">
        <v>46</v>
      </c>
      <c r="P46" s="44" t="s">
        <v>74</v>
      </c>
      <c r="Q46" s="46" t="s">
        <v>16</v>
      </c>
      <c r="R46" s="46" t="s">
        <v>16</v>
      </c>
      <c r="S46" s="53">
        <v>16336290703.35</v>
      </c>
      <c r="T46" s="53">
        <v>16336290703.35</v>
      </c>
      <c r="U46" s="53">
        <v>16336290703.35</v>
      </c>
      <c r="V46" s="53">
        <v>16336290703.35</v>
      </c>
    </row>
    <row r="47" spans="1:22" ht="33.75" x14ac:dyDescent="0.25">
      <c r="A47" s="43" t="s">
        <v>116</v>
      </c>
      <c r="B47" s="44" t="s">
        <v>117</v>
      </c>
      <c r="C47" s="45" t="s">
        <v>75</v>
      </c>
      <c r="D47" s="43" t="s">
        <v>42</v>
      </c>
      <c r="E47" s="43" t="s">
        <v>52</v>
      </c>
      <c r="F47" s="43" t="s">
        <v>45</v>
      </c>
      <c r="G47" s="43" t="s">
        <v>43</v>
      </c>
      <c r="H47" s="43" t="s">
        <v>76</v>
      </c>
      <c r="I47" s="43"/>
      <c r="J47" s="43"/>
      <c r="K47" s="43"/>
      <c r="L47" s="43"/>
      <c r="M47" s="43" t="s">
        <v>44</v>
      </c>
      <c r="N47" s="43" t="s">
        <v>45</v>
      </c>
      <c r="O47" s="43" t="s">
        <v>46</v>
      </c>
      <c r="P47" s="44" t="s">
        <v>77</v>
      </c>
      <c r="Q47" s="46" t="s">
        <v>16</v>
      </c>
      <c r="R47" s="46" t="s">
        <v>16</v>
      </c>
      <c r="S47" s="53">
        <v>1052673613.3</v>
      </c>
      <c r="T47" s="53">
        <v>1052673613.3</v>
      </c>
      <c r="U47" s="53">
        <v>1052673613.3</v>
      </c>
      <c r="V47" s="53">
        <v>1052673613.3</v>
      </c>
    </row>
    <row r="48" spans="1:22" ht="33.75" x14ac:dyDescent="0.25">
      <c r="A48" s="43" t="s">
        <v>116</v>
      </c>
      <c r="B48" s="44" t="s">
        <v>117</v>
      </c>
      <c r="C48" s="45" t="s">
        <v>124</v>
      </c>
      <c r="D48" s="43" t="s">
        <v>42</v>
      </c>
      <c r="E48" s="43" t="s">
        <v>125</v>
      </c>
      <c r="F48" s="43" t="s">
        <v>43</v>
      </c>
      <c r="G48" s="43" t="s">
        <v>43</v>
      </c>
      <c r="H48" s="43"/>
      <c r="I48" s="43"/>
      <c r="J48" s="43"/>
      <c r="K48" s="43"/>
      <c r="L48" s="43"/>
      <c r="M48" s="43" t="s">
        <v>100</v>
      </c>
      <c r="N48" s="43" t="s">
        <v>102</v>
      </c>
      <c r="O48" s="43" t="s">
        <v>46</v>
      </c>
      <c r="P48" s="44" t="s">
        <v>126</v>
      </c>
      <c r="Q48" s="46" t="s">
        <v>16</v>
      </c>
      <c r="R48" s="46" t="s">
        <v>16</v>
      </c>
      <c r="S48" s="53">
        <v>3201681622.9099998</v>
      </c>
      <c r="T48" s="53">
        <v>3201681622.9099998</v>
      </c>
      <c r="U48" s="53">
        <v>3201677108.9099998</v>
      </c>
      <c r="V48" s="53">
        <v>3201677108.9099998</v>
      </c>
    </row>
    <row r="49" spans="1:22" ht="33.75" x14ac:dyDescent="0.25">
      <c r="A49" s="43" t="s">
        <v>116</v>
      </c>
      <c r="B49" s="44" t="s">
        <v>117</v>
      </c>
      <c r="C49" s="45" t="s">
        <v>127</v>
      </c>
      <c r="D49" s="43" t="s">
        <v>42</v>
      </c>
      <c r="E49" s="43" t="s">
        <v>125</v>
      </c>
      <c r="F49" s="43" t="s">
        <v>43</v>
      </c>
      <c r="G49" s="43" t="s">
        <v>49</v>
      </c>
      <c r="H49" s="43"/>
      <c r="I49" s="43"/>
      <c r="J49" s="43"/>
      <c r="K49" s="43"/>
      <c r="L49" s="43"/>
      <c r="M49" s="43" t="s">
        <v>100</v>
      </c>
      <c r="N49" s="43" t="s">
        <v>102</v>
      </c>
      <c r="O49" s="43" t="s">
        <v>46</v>
      </c>
      <c r="P49" s="44" t="s">
        <v>128</v>
      </c>
      <c r="Q49" s="46" t="s">
        <v>16</v>
      </c>
      <c r="R49" s="46" t="s">
        <v>16</v>
      </c>
      <c r="S49" s="53">
        <v>221238175.08000001</v>
      </c>
      <c r="T49" s="53">
        <v>221238175.08000001</v>
      </c>
      <c r="U49" s="53">
        <v>220989775.08000001</v>
      </c>
      <c r="V49" s="53">
        <v>220989775.08000001</v>
      </c>
    </row>
    <row r="50" spans="1:22" ht="33.75" x14ac:dyDescent="0.25">
      <c r="A50" s="43" t="s">
        <v>116</v>
      </c>
      <c r="B50" s="44" t="s">
        <v>117</v>
      </c>
      <c r="C50" s="45" t="s">
        <v>129</v>
      </c>
      <c r="D50" s="43" t="s">
        <v>42</v>
      </c>
      <c r="E50" s="43" t="s">
        <v>78</v>
      </c>
      <c r="F50" s="43" t="s">
        <v>52</v>
      </c>
      <c r="G50" s="43"/>
      <c r="H50" s="43"/>
      <c r="I50" s="43"/>
      <c r="J50" s="43"/>
      <c r="K50" s="43"/>
      <c r="L50" s="43"/>
      <c r="M50" s="43" t="s">
        <v>44</v>
      </c>
      <c r="N50" s="43" t="s">
        <v>45</v>
      </c>
      <c r="O50" s="43" t="s">
        <v>46</v>
      </c>
      <c r="P50" s="44" t="s">
        <v>130</v>
      </c>
      <c r="Q50" s="46" t="s">
        <v>16</v>
      </c>
      <c r="R50" s="46" t="s">
        <v>16</v>
      </c>
      <c r="S50" s="53">
        <v>68111864</v>
      </c>
      <c r="T50" s="53">
        <v>68111864</v>
      </c>
      <c r="U50" s="53">
        <v>68111864</v>
      </c>
      <c r="V50" s="53">
        <v>68111864</v>
      </c>
    </row>
    <row r="51" spans="1:22" ht="112.5" x14ac:dyDescent="0.25">
      <c r="A51" s="43" t="s">
        <v>116</v>
      </c>
      <c r="B51" s="44" t="s">
        <v>117</v>
      </c>
      <c r="C51" s="45" t="s">
        <v>133</v>
      </c>
      <c r="D51" s="43" t="s">
        <v>79</v>
      </c>
      <c r="E51" s="43" t="s">
        <v>132</v>
      </c>
      <c r="F51" s="43" t="s">
        <v>80</v>
      </c>
      <c r="G51" s="43" t="s">
        <v>96</v>
      </c>
      <c r="H51" s="43"/>
      <c r="I51" s="43"/>
      <c r="J51" s="43"/>
      <c r="K51" s="43"/>
      <c r="L51" s="43"/>
      <c r="M51" s="43" t="s">
        <v>44</v>
      </c>
      <c r="N51" s="43" t="s">
        <v>64</v>
      </c>
      <c r="O51" s="43" t="s">
        <v>46</v>
      </c>
      <c r="P51" s="44" t="s">
        <v>134</v>
      </c>
      <c r="Q51" s="46" t="s">
        <v>16</v>
      </c>
      <c r="R51" s="46" t="s">
        <v>16</v>
      </c>
      <c r="S51" s="53">
        <v>358399800</v>
      </c>
      <c r="T51" s="53">
        <v>358399800</v>
      </c>
      <c r="U51" s="53">
        <v>358399800</v>
      </c>
      <c r="V51" s="53">
        <v>358399800</v>
      </c>
    </row>
    <row r="52" spans="1:22" ht="33.75" x14ac:dyDescent="0.25">
      <c r="A52" s="43" t="s">
        <v>116</v>
      </c>
      <c r="B52" s="44" t="s">
        <v>117</v>
      </c>
      <c r="C52" s="45" t="s">
        <v>136</v>
      </c>
      <c r="D52" s="43" t="s">
        <v>79</v>
      </c>
      <c r="E52" s="43" t="s">
        <v>132</v>
      </c>
      <c r="F52" s="43" t="s">
        <v>80</v>
      </c>
      <c r="G52" s="43" t="s">
        <v>91</v>
      </c>
      <c r="H52" s="43"/>
      <c r="I52" s="43"/>
      <c r="J52" s="43"/>
      <c r="K52" s="43"/>
      <c r="L52" s="43"/>
      <c r="M52" s="43" t="s">
        <v>44</v>
      </c>
      <c r="N52" s="43" t="s">
        <v>64</v>
      </c>
      <c r="O52" s="43" t="s">
        <v>46</v>
      </c>
      <c r="P52" s="44" t="s">
        <v>172</v>
      </c>
      <c r="Q52" s="46" t="s">
        <v>16</v>
      </c>
      <c r="R52" s="46" t="s">
        <v>16</v>
      </c>
      <c r="S52" s="53">
        <v>140000000</v>
      </c>
      <c r="T52" s="53">
        <v>140000000</v>
      </c>
      <c r="U52" s="53">
        <v>140000000</v>
      </c>
      <c r="V52" s="53">
        <v>140000000</v>
      </c>
    </row>
    <row r="53" spans="1:22" ht="56.25" x14ac:dyDescent="0.25">
      <c r="A53" s="43" t="s">
        <v>116</v>
      </c>
      <c r="B53" s="44" t="s">
        <v>117</v>
      </c>
      <c r="C53" s="45" t="s">
        <v>112</v>
      </c>
      <c r="D53" s="43" t="s">
        <v>79</v>
      </c>
      <c r="E53" s="43" t="s">
        <v>93</v>
      </c>
      <c r="F53" s="43" t="s">
        <v>80</v>
      </c>
      <c r="G53" s="43" t="s">
        <v>89</v>
      </c>
      <c r="H53" s="43"/>
      <c r="I53" s="43"/>
      <c r="J53" s="43"/>
      <c r="K53" s="43"/>
      <c r="L53" s="43"/>
      <c r="M53" s="43" t="s">
        <v>44</v>
      </c>
      <c r="N53" s="43" t="s">
        <v>64</v>
      </c>
      <c r="O53" s="43" t="s">
        <v>46</v>
      </c>
      <c r="P53" s="44" t="s">
        <v>137</v>
      </c>
      <c r="Q53" s="46" t="s">
        <v>16</v>
      </c>
      <c r="R53" s="46" t="s">
        <v>16</v>
      </c>
      <c r="S53" s="53">
        <v>32390030.399999999</v>
      </c>
      <c r="T53" s="53">
        <v>32390030.399999999</v>
      </c>
      <c r="U53" s="53">
        <v>32390030.399999999</v>
      </c>
      <c r="V53" s="53">
        <v>32390030.399999999</v>
      </c>
    </row>
    <row r="54" spans="1:22" ht="56.25" x14ac:dyDescent="0.25">
      <c r="A54" s="43" t="s">
        <v>116</v>
      </c>
      <c r="B54" s="44" t="s">
        <v>117</v>
      </c>
      <c r="C54" s="45" t="s">
        <v>92</v>
      </c>
      <c r="D54" s="43" t="s">
        <v>79</v>
      </c>
      <c r="E54" s="43" t="s">
        <v>93</v>
      </c>
      <c r="F54" s="43" t="s">
        <v>80</v>
      </c>
      <c r="G54" s="43" t="s">
        <v>94</v>
      </c>
      <c r="H54" s="43" t="s">
        <v>16</v>
      </c>
      <c r="I54" s="43" t="s">
        <v>16</v>
      </c>
      <c r="J54" s="43" t="s">
        <v>16</v>
      </c>
      <c r="K54" s="43" t="s">
        <v>16</v>
      </c>
      <c r="L54" s="43" t="s">
        <v>16</v>
      </c>
      <c r="M54" s="43" t="s">
        <v>44</v>
      </c>
      <c r="N54" s="43" t="s">
        <v>64</v>
      </c>
      <c r="O54" s="43" t="s">
        <v>46</v>
      </c>
      <c r="P54" s="44" t="s">
        <v>173</v>
      </c>
      <c r="Q54" s="46" t="s">
        <v>16</v>
      </c>
      <c r="R54" s="46" t="s">
        <v>16</v>
      </c>
      <c r="S54" s="53">
        <v>79361016.230000004</v>
      </c>
      <c r="T54" s="53">
        <v>79361016.230000004</v>
      </c>
      <c r="U54" s="53">
        <v>79361016.230000004</v>
      </c>
      <c r="V54" s="53">
        <v>79361016.230000004</v>
      </c>
    </row>
    <row r="55" spans="1:22" ht="33.75" x14ac:dyDescent="0.25">
      <c r="A55" s="43" t="s">
        <v>139</v>
      </c>
      <c r="B55" s="44" t="s">
        <v>140</v>
      </c>
      <c r="C55" s="45" t="s">
        <v>41</v>
      </c>
      <c r="D55" s="43" t="s">
        <v>42</v>
      </c>
      <c r="E55" s="43" t="s">
        <v>43</v>
      </c>
      <c r="F55" s="43" t="s">
        <v>43</v>
      </c>
      <c r="G55" s="43" t="s">
        <v>43</v>
      </c>
      <c r="H55" s="43"/>
      <c r="I55" s="43"/>
      <c r="J55" s="43"/>
      <c r="K55" s="43"/>
      <c r="L55" s="43"/>
      <c r="M55" s="43" t="s">
        <v>44</v>
      </c>
      <c r="N55" s="43" t="s">
        <v>45</v>
      </c>
      <c r="O55" s="43" t="s">
        <v>46</v>
      </c>
      <c r="P55" s="44" t="s">
        <v>47</v>
      </c>
      <c r="Q55" s="46" t="s">
        <v>16</v>
      </c>
      <c r="R55" s="46" t="s">
        <v>16</v>
      </c>
      <c r="S55" s="53">
        <v>8615475</v>
      </c>
      <c r="T55" s="53">
        <v>8615475</v>
      </c>
      <c r="U55" s="53">
        <v>8615475</v>
      </c>
      <c r="V55" s="53">
        <v>8615475</v>
      </c>
    </row>
    <row r="56" spans="1:22" ht="33.75" x14ac:dyDescent="0.25">
      <c r="A56" s="43" t="s">
        <v>139</v>
      </c>
      <c r="B56" s="44" t="s">
        <v>140</v>
      </c>
      <c r="C56" s="45" t="s">
        <v>48</v>
      </c>
      <c r="D56" s="43" t="s">
        <v>42</v>
      </c>
      <c r="E56" s="43" t="s">
        <v>43</v>
      </c>
      <c r="F56" s="43" t="s">
        <v>43</v>
      </c>
      <c r="G56" s="43" t="s">
        <v>49</v>
      </c>
      <c r="H56" s="43"/>
      <c r="I56" s="43"/>
      <c r="J56" s="43"/>
      <c r="K56" s="43"/>
      <c r="L56" s="43"/>
      <c r="M56" s="43" t="s">
        <v>44</v>
      </c>
      <c r="N56" s="43" t="s">
        <v>45</v>
      </c>
      <c r="O56" s="43" t="s">
        <v>46</v>
      </c>
      <c r="P56" s="44" t="s">
        <v>50</v>
      </c>
      <c r="Q56" s="46" t="s">
        <v>16</v>
      </c>
      <c r="R56" s="46" t="s">
        <v>16</v>
      </c>
      <c r="S56" s="53">
        <v>42734808</v>
      </c>
      <c r="T56" s="53">
        <v>42734808</v>
      </c>
      <c r="U56" s="53">
        <v>42734808</v>
      </c>
      <c r="V56" s="53">
        <v>42734808</v>
      </c>
    </row>
    <row r="57" spans="1:22" ht="33.75" x14ac:dyDescent="0.25">
      <c r="A57" s="43" t="s">
        <v>139</v>
      </c>
      <c r="B57" s="44" t="s">
        <v>140</v>
      </c>
      <c r="C57" s="45" t="s">
        <v>51</v>
      </c>
      <c r="D57" s="43" t="s">
        <v>42</v>
      </c>
      <c r="E57" s="43" t="s">
        <v>43</v>
      </c>
      <c r="F57" s="43" t="s">
        <v>43</v>
      </c>
      <c r="G57" s="43" t="s">
        <v>52</v>
      </c>
      <c r="H57" s="43"/>
      <c r="I57" s="43"/>
      <c r="J57" s="43"/>
      <c r="K57" s="43"/>
      <c r="L57" s="43"/>
      <c r="M57" s="43" t="s">
        <v>44</v>
      </c>
      <c r="N57" s="43" t="s">
        <v>45</v>
      </c>
      <c r="O57" s="43" t="s">
        <v>46</v>
      </c>
      <c r="P57" s="44" t="s">
        <v>53</v>
      </c>
      <c r="Q57" s="46" t="s">
        <v>16</v>
      </c>
      <c r="R57" s="46" t="s">
        <v>16</v>
      </c>
      <c r="S57" s="53">
        <v>0</v>
      </c>
      <c r="T57" s="53">
        <v>0</v>
      </c>
      <c r="U57" s="53">
        <v>0</v>
      </c>
      <c r="V57" s="53">
        <v>0</v>
      </c>
    </row>
    <row r="58" spans="1:22" ht="33.75" x14ac:dyDescent="0.25">
      <c r="A58" s="43" t="s">
        <v>139</v>
      </c>
      <c r="B58" s="44" t="s">
        <v>140</v>
      </c>
      <c r="C58" s="45" t="s">
        <v>54</v>
      </c>
      <c r="D58" s="43" t="s">
        <v>42</v>
      </c>
      <c r="E58" s="43" t="s">
        <v>49</v>
      </c>
      <c r="F58" s="43" t="s">
        <v>43</v>
      </c>
      <c r="G58" s="43"/>
      <c r="H58" s="43"/>
      <c r="I58" s="43"/>
      <c r="J58" s="43"/>
      <c r="K58" s="43"/>
      <c r="L58" s="43"/>
      <c r="M58" s="43" t="s">
        <v>44</v>
      </c>
      <c r="N58" s="43" t="s">
        <v>45</v>
      </c>
      <c r="O58" s="43" t="s">
        <v>46</v>
      </c>
      <c r="P58" s="44" t="s">
        <v>55</v>
      </c>
      <c r="Q58" s="46" t="s">
        <v>16</v>
      </c>
      <c r="R58" s="46" t="s">
        <v>16</v>
      </c>
      <c r="S58" s="53">
        <v>1066007423.65</v>
      </c>
      <c r="T58" s="53">
        <v>1066007423.65</v>
      </c>
      <c r="U58" s="53">
        <v>1066007423.65</v>
      </c>
      <c r="V58" s="53">
        <v>1066007423.65</v>
      </c>
    </row>
    <row r="59" spans="1:22" ht="33.75" x14ac:dyDescent="0.25">
      <c r="A59" s="43" t="s">
        <v>139</v>
      </c>
      <c r="B59" s="44" t="s">
        <v>140</v>
      </c>
      <c r="C59" s="45" t="s">
        <v>54</v>
      </c>
      <c r="D59" s="43" t="s">
        <v>42</v>
      </c>
      <c r="E59" s="43" t="s">
        <v>49</v>
      </c>
      <c r="F59" s="43" t="s">
        <v>43</v>
      </c>
      <c r="G59" s="43"/>
      <c r="H59" s="43"/>
      <c r="I59" s="43"/>
      <c r="J59" s="43"/>
      <c r="K59" s="43"/>
      <c r="L59" s="43"/>
      <c r="M59" s="43" t="s">
        <v>44</v>
      </c>
      <c r="N59" s="43" t="s">
        <v>64</v>
      </c>
      <c r="O59" s="43" t="s">
        <v>46</v>
      </c>
      <c r="P59" s="44" t="s">
        <v>55</v>
      </c>
      <c r="Q59" s="46" t="s">
        <v>16</v>
      </c>
      <c r="R59" s="46" t="s">
        <v>16</v>
      </c>
      <c r="S59" s="53">
        <v>6518645903.5</v>
      </c>
      <c r="T59" s="53">
        <v>6518645903.5</v>
      </c>
      <c r="U59" s="53">
        <v>6518645903.5</v>
      </c>
      <c r="V59" s="53">
        <v>6518645903.5</v>
      </c>
    </row>
    <row r="60" spans="1:22" ht="33.75" x14ac:dyDescent="0.25">
      <c r="A60" s="43" t="s">
        <v>139</v>
      </c>
      <c r="B60" s="44" t="s">
        <v>140</v>
      </c>
      <c r="C60" s="45" t="s">
        <v>56</v>
      </c>
      <c r="D60" s="43" t="s">
        <v>42</v>
      </c>
      <c r="E60" s="43" t="s">
        <v>49</v>
      </c>
      <c r="F60" s="43" t="s">
        <v>49</v>
      </c>
      <c r="G60" s="43"/>
      <c r="H60" s="43"/>
      <c r="I60" s="43"/>
      <c r="J60" s="43"/>
      <c r="K60" s="43"/>
      <c r="L60" s="43"/>
      <c r="M60" s="43" t="s">
        <v>44</v>
      </c>
      <c r="N60" s="43" t="s">
        <v>45</v>
      </c>
      <c r="O60" s="43" t="s">
        <v>46</v>
      </c>
      <c r="P60" s="44" t="s">
        <v>57</v>
      </c>
      <c r="Q60" s="46" t="s">
        <v>16</v>
      </c>
      <c r="R60" s="46" t="s">
        <v>16</v>
      </c>
      <c r="S60" s="53">
        <v>5929258151.29</v>
      </c>
      <c r="T60" s="53">
        <v>5760662694.8199997</v>
      </c>
      <c r="U60" s="53">
        <v>5760662694.8199997</v>
      </c>
      <c r="V60" s="53">
        <v>5760662694.8199997</v>
      </c>
    </row>
    <row r="61" spans="1:22" ht="33.75" x14ac:dyDescent="0.25">
      <c r="A61" s="43" t="s">
        <v>139</v>
      </c>
      <c r="B61" s="44" t="s">
        <v>140</v>
      </c>
      <c r="C61" s="45" t="s">
        <v>56</v>
      </c>
      <c r="D61" s="43" t="s">
        <v>42</v>
      </c>
      <c r="E61" s="43" t="s">
        <v>49</v>
      </c>
      <c r="F61" s="43" t="s">
        <v>49</v>
      </c>
      <c r="G61" s="43"/>
      <c r="H61" s="43"/>
      <c r="I61" s="43"/>
      <c r="J61" s="43"/>
      <c r="K61" s="43"/>
      <c r="L61" s="43"/>
      <c r="M61" s="43" t="s">
        <v>44</v>
      </c>
      <c r="N61" s="43" t="s">
        <v>64</v>
      </c>
      <c r="O61" s="43" t="s">
        <v>46</v>
      </c>
      <c r="P61" s="44" t="s">
        <v>57</v>
      </c>
      <c r="Q61" s="46" t="s">
        <v>16</v>
      </c>
      <c r="R61" s="46" t="s">
        <v>16</v>
      </c>
      <c r="S61" s="53">
        <v>501109465.54000002</v>
      </c>
      <c r="T61" s="53">
        <v>501109465.54000002</v>
      </c>
      <c r="U61" s="53">
        <v>501109465.54000002</v>
      </c>
      <c r="V61" s="53">
        <v>501109465.54000002</v>
      </c>
    </row>
    <row r="62" spans="1:22" ht="45" x14ac:dyDescent="0.25">
      <c r="A62" s="43" t="s">
        <v>139</v>
      </c>
      <c r="B62" s="44" t="s">
        <v>140</v>
      </c>
      <c r="C62" s="45" t="s">
        <v>141</v>
      </c>
      <c r="D62" s="43" t="s">
        <v>42</v>
      </c>
      <c r="E62" s="43" t="s">
        <v>52</v>
      </c>
      <c r="F62" s="43" t="s">
        <v>67</v>
      </c>
      <c r="G62" s="43" t="s">
        <v>43</v>
      </c>
      <c r="H62" s="43" t="s">
        <v>142</v>
      </c>
      <c r="I62" s="43"/>
      <c r="J62" s="43"/>
      <c r="K62" s="43"/>
      <c r="L62" s="43"/>
      <c r="M62" s="43" t="s">
        <v>44</v>
      </c>
      <c r="N62" s="43" t="s">
        <v>45</v>
      </c>
      <c r="O62" s="43" t="s">
        <v>46</v>
      </c>
      <c r="P62" s="44" t="s">
        <v>143</v>
      </c>
      <c r="Q62" s="46" t="s">
        <v>16</v>
      </c>
      <c r="R62" s="46" t="s">
        <v>16</v>
      </c>
      <c r="S62" s="53">
        <v>81945574537</v>
      </c>
      <c r="T62" s="53">
        <v>441261200</v>
      </c>
      <c r="U62" s="53">
        <v>441261200</v>
      </c>
      <c r="V62" s="53">
        <v>441261200</v>
      </c>
    </row>
    <row r="63" spans="1:22" ht="45" x14ac:dyDescent="0.25">
      <c r="A63" s="43" t="s">
        <v>139</v>
      </c>
      <c r="B63" s="44" t="s">
        <v>140</v>
      </c>
      <c r="C63" s="45" t="s">
        <v>141</v>
      </c>
      <c r="D63" s="43" t="s">
        <v>42</v>
      </c>
      <c r="E63" s="43" t="s">
        <v>52</v>
      </c>
      <c r="F63" s="43" t="s">
        <v>67</v>
      </c>
      <c r="G63" s="43" t="s">
        <v>43</v>
      </c>
      <c r="H63" s="43" t="s">
        <v>142</v>
      </c>
      <c r="I63" s="43"/>
      <c r="J63" s="43"/>
      <c r="K63" s="43"/>
      <c r="L63" s="43"/>
      <c r="M63" s="43" t="s">
        <v>44</v>
      </c>
      <c r="N63" s="43" t="s">
        <v>64</v>
      </c>
      <c r="O63" s="43" t="s">
        <v>46</v>
      </c>
      <c r="P63" s="44" t="s">
        <v>143</v>
      </c>
      <c r="Q63" s="46" t="s">
        <v>16</v>
      </c>
      <c r="R63" s="46" t="s">
        <v>16</v>
      </c>
      <c r="S63" s="53">
        <v>11930945325</v>
      </c>
      <c r="T63" s="53">
        <v>11930945325</v>
      </c>
      <c r="U63" s="53">
        <v>11930945325</v>
      </c>
      <c r="V63" s="53">
        <v>11930945325</v>
      </c>
    </row>
    <row r="64" spans="1:22" ht="33.75" x14ac:dyDescent="0.25">
      <c r="A64" s="43" t="s">
        <v>139</v>
      </c>
      <c r="B64" s="44" t="s">
        <v>140</v>
      </c>
      <c r="C64" s="45" t="s">
        <v>144</v>
      </c>
      <c r="D64" s="43" t="s">
        <v>42</v>
      </c>
      <c r="E64" s="43" t="s">
        <v>52</v>
      </c>
      <c r="F64" s="43" t="s">
        <v>67</v>
      </c>
      <c r="G64" s="43" t="s">
        <v>43</v>
      </c>
      <c r="H64" s="43" t="s">
        <v>104</v>
      </c>
      <c r="I64" s="43"/>
      <c r="J64" s="43"/>
      <c r="K64" s="43"/>
      <c r="L64" s="43"/>
      <c r="M64" s="43" t="s">
        <v>44</v>
      </c>
      <c r="N64" s="43" t="s">
        <v>45</v>
      </c>
      <c r="O64" s="43" t="s">
        <v>46</v>
      </c>
      <c r="P64" s="44" t="s">
        <v>145</v>
      </c>
      <c r="Q64" s="46" t="s">
        <v>16</v>
      </c>
      <c r="R64" s="46" t="s">
        <v>16</v>
      </c>
      <c r="S64" s="53">
        <v>154317788608.66</v>
      </c>
      <c r="T64" s="53">
        <v>141696597954.92999</v>
      </c>
      <c r="U64" s="53">
        <v>141696597954.92999</v>
      </c>
      <c r="V64" s="53">
        <v>141696597954.92999</v>
      </c>
    </row>
    <row r="65" spans="1:22" ht="33.75" x14ac:dyDescent="0.25">
      <c r="A65" s="43" t="s">
        <v>139</v>
      </c>
      <c r="B65" s="44" t="s">
        <v>140</v>
      </c>
      <c r="C65" s="45" t="s">
        <v>70</v>
      </c>
      <c r="D65" s="43" t="s">
        <v>42</v>
      </c>
      <c r="E65" s="43" t="s">
        <v>52</v>
      </c>
      <c r="F65" s="43" t="s">
        <v>67</v>
      </c>
      <c r="G65" s="43" t="s">
        <v>49</v>
      </c>
      <c r="H65" s="43" t="s">
        <v>68</v>
      </c>
      <c r="I65" s="43"/>
      <c r="J65" s="43"/>
      <c r="K65" s="43"/>
      <c r="L65" s="43"/>
      <c r="M65" s="43" t="s">
        <v>44</v>
      </c>
      <c r="N65" s="43" t="s">
        <v>45</v>
      </c>
      <c r="O65" s="43" t="s">
        <v>46</v>
      </c>
      <c r="P65" s="44" t="s">
        <v>71</v>
      </c>
      <c r="Q65" s="46" t="s">
        <v>16</v>
      </c>
      <c r="R65" s="46" t="s">
        <v>16</v>
      </c>
      <c r="S65" s="53">
        <v>0</v>
      </c>
      <c r="T65" s="53">
        <v>0</v>
      </c>
      <c r="U65" s="53">
        <v>0</v>
      </c>
      <c r="V65" s="53">
        <v>0</v>
      </c>
    </row>
    <row r="66" spans="1:22" ht="33.75" x14ac:dyDescent="0.25">
      <c r="A66" s="43" t="s">
        <v>139</v>
      </c>
      <c r="B66" s="44" t="s">
        <v>140</v>
      </c>
      <c r="C66" s="45" t="s">
        <v>72</v>
      </c>
      <c r="D66" s="43" t="s">
        <v>42</v>
      </c>
      <c r="E66" s="43" t="s">
        <v>52</v>
      </c>
      <c r="F66" s="43" t="s">
        <v>45</v>
      </c>
      <c r="G66" s="43" t="s">
        <v>43</v>
      </c>
      <c r="H66" s="43" t="s">
        <v>73</v>
      </c>
      <c r="I66" s="43"/>
      <c r="J66" s="43"/>
      <c r="K66" s="43"/>
      <c r="L66" s="43"/>
      <c r="M66" s="43" t="s">
        <v>44</v>
      </c>
      <c r="N66" s="43" t="s">
        <v>64</v>
      </c>
      <c r="O66" s="43" t="s">
        <v>46</v>
      </c>
      <c r="P66" s="44" t="s">
        <v>74</v>
      </c>
      <c r="Q66" s="46" t="s">
        <v>16</v>
      </c>
      <c r="R66" s="46" t="s">
        <v>16</v>
      </c>
      <c r="S66" s="53">
        <v>500930953.14999998</v>
      </c>
      <c r="T66" s="53">
        <v>500930953.14999998</v>
      </c>
      <c r="U66" s="53">
        <v>500930953.14999998</v>
      </c>
      <c r="V66" s="53">
        <v>500930953.14999998</v>
      </c>
    </row>
    <row r="67" spans="1:22" ht="67.5" x14ac:dyDescent="0.25">
      <c r="A67" s="43" t="s">
        <v>139</v>
      </c>
      <c r="B67" s="44" t="s">
        <v>140</v>
      </c>
      <c r="C67" s="45" t="s">
        <v>131</v>
      </c>
      <c r="D67" s="43" t="s">
        <v>79</v>
      </c>
      <c r="E67" s="43" t="s">
        <v>132</v>
      </c>
      <c r="F67" s="43" t="s">
        <v>80</v>
      </c>
      <c r="G67" s="43" t="s">
        <v>94</v>
      </c>
      <c r="H67" s="43"/>
      <c r="I67" s="43"/>
      <c r="J67" s="43"/>
      <c r="K67" s="43"/>
      <c r="L67" s="43"/>
      <c r="M67" s="43" t="s">
        <v>44</v>
      </c>
      <c r="N67" s="43" t="s">
        <v>64</v>
      </c>
      <c r="O67" s="43" t="s">
        <v>46</v>
      </c>
      <c r="P67" s="44" t="s">
        <v>146</v>
      </c>
      <c r="Q67" s="46" t="s">
        <v>16</v>
      </c>
      <c r="R67" s="46" t="s">
        <v>16</v>
      </c>
      <c r="S67" s="53">
        <v>1015652487</v>
      </c>
      <c r="T67" s="53">
        <v>618924207</v>
      </c>
      <c r="U67" s="53">
        <v>618924207</v>
      </c>
      <c r="V67" s="53">
        <v>618924207</v>
      </c>
    </row>
    <row r="68" spans="1:22" ht="67.5" x14ac:dyDescent="0.25">
      <c r="A68" s="43" t="s">
        <v>139</v>
      </c>
      <c r="B68" s="44" t="s">
        <v>140</v>
      </c>
      <c r="C68" s="45" t="s">
        <v>131</v>
      </c>
      <c r="D68" s="43" t="s">
        <v>79</v>
      </c>
      <c r="E68" s="43" t="s">
        <v>132</v>
      </c>
      <c r="F68" s="43" t="s">
        <v>80</v>
      </c>
      <c r="G68" s="43" t="s">
        <v>94</v>
      </c>
      <c r="H68" s="43"/>
      <c r="I68" s="43"/>
      <c r="J68" s="43"/>
      <c r="K68" s="43"/>
      <c r="L68" s="43"/>
      <c r="M68" s="43" t="s">
        <v>44</v>
      </c>
      <c r="N68" s="43" t="s">
        <v>58</v>
      </c>
      <c r="O68" s="43" t="s">
        <v>46</v>
      </c>
      <c r="P68" s="44" t="s">
        <v>146</v>
      </c>
      <c r="Q68" s="46" t="s">
        <v>16</v>
      </c>
      <c r="R68" s="46" t="s">
        <v>16</v>
      </c>
      <c r="S68" s="53">
        <v>245320254555.42001</v>
      </c>
      <c r="T68" s="53">
        <v>242095900728.57999</v>
      </c>
      <c r="U68" s="53">
        <v>242095900728.57999</v>
      </c>
      <c r="V68" s="53">
        <v>242095900728.57999</v>
      </c>
    </row>
    <row r="69" spans="1:22" ht="45" x14ac:dyDescent="0.25">
      <c r="A69" s="43" t="s">
        <v>139</v>
      </c>
      <c r="B69" s="44" t="s">
        <v>140</v>
      </c>
      <c r="C69" s="45" t="s">
        <v>133</v>
      </c>
      <c r="D69" s="43" t="s">
        <v>79</v>
      </c>
      <c r="E69" s="43" t="s">
        <v>132</v>
      </c>
      <c r="F69" s="43" t="s">
        <v>80</v>
      </c>
      <c r="G69" s="43" t="s">
        <v>96</v>
      </c>
      <c r="H69" s="43"/>
      <c r="I69" s="43"/>
      <c r="J69" s="43"/>
      <c r="K69" s="43"/>
      <c r="L69" s="43"/>
      <c r="M69" s="43" t="s">
        <v>44</v>
      </c>
      <c r="N69" s="43" t="s">
        <v>58</v>
      </c>
      <c r="O69" s="43" t="s">
        <v>46</v>
      </c>
      <c r="P69" s="44" t="s">
        <v>147</v>
      </c>
      <c r="Q69" s="46" t="s">
        <v>16</v>
      </c>
      <c r="R69" s="46" t="s">
        <v>16</v>
      </c>
      <c r="S69" s="53">
        <v>64064678656.510002</v>
      </c>
      <c r="T69" s="53">
        <v>52635244446.970001</v>
      </c>
      <c r="U69" s="53">
        <v>52635244446.970001</v>
      </c>
      <c r="V69" s="53">
        <v>52635244446.970001</v>
      </c>
    </row>
    <row r="70" spans="1:22" ht="78.75" x14ac:dyDescent="0.25">
      <c r="A70" s="43" t="s">
        <v>139</v>
      </c>
      <c r="B70" s="44" t="s">
        <v>140</v>
      </c>
      <c r="C70" s="45" t="s">
        <v>135</v>
      </c>
      <c r="D70" s="43" t="s">
        <v>79</v>
      </c>
      <c r="E70" s="43" t="s">
        <v>132</v>
      </c>
      <c r="F70" s="43" t="s">
        <v>80</v>
      </c>
      <c r="G70" s="43" t="s">
        <v>97</v>
      </c>
      <c r="H70" s="43"/>
      <c r="I70" s="43"/>
      <c r="J70" s="43"/>
      <c r="K70" s="43"/>
      <c r="L70" s="43"/>
      <c r="M70" s="43" t="s">
        <v>44</v>
      </c>
      <c r="N70" s="43" t="s">
        <v>58</v>
      </c>
      <c r="O70" s="43" t="s">
        <v>46</v>
      </c>
      <c r="P70" s="44" t="s">
        <v>148</v>
      </c>
      <c r="Q70" s="46" t="s">
        <v>16</v>
      </c>
      <c r="R70" s="46" t="s">
        <v>16</v>
      </c>
      <c r="S70" s="53">
        <v>3266772323</v>
      </c>
      <c r="T70" s="53">
        <v>3266772323</v>
      </c>
      <c r="U70" s="53">
        <v>3266772323</v>
      </c>
      <c r="V70" s="53">
        <v>3266772323</v>
      </c>
    </row>
    <row r="71" spans="1:22" ht="56.25" x14ac:dyDescent="0.25">
      <c r="A71" s="43" t="s">
        <v>139</v>
      </c>
      <c r="B71" s="44" t="s">
        <v>140</v>
      </c>
      <c r="C71" s="45" t="s">
        <v>136</v>
      </c>
      <c r="D71" s="43" t="s">
        <v>79</v>
      </c>
      <c r="E71" s="43" t="s">
        <v>132</v>
      </c>
      <c r="F71" s="43" t="s">
        <v>80</v>
      </c>
      <c r="G71" s="43" t="s">
        <v>91</v>
      </c>
      <c r="H71" s="43"/>
      <c r="I71" s="43"/>
      <c r="J71" s="43"/>
      <c r="K71" s="43"/>
      <c r="L71" s="43"/>
      <c r="M71" s="43" t="s">
        <v>44</v>
      </c>
      <c r="N71" s="43" t="s">
        <v>58</v>
      </c>
      <c r="O71" s="43" t="s">
        <v>46</v>
      </c>
      <c r="P71" s="44" t="s">
        <v>149</v>
      </c>
      <c r="Q71" s="46" t="s">
        <v>16</v>
      </c>
      <c r="R71" s="46" t="s">
        <v>16</v>
      </c>
      <c r="S71" s="53">
        <v>1761193068</v>
      </c>
      <c r="T71" s="53">
        <v>1761193068</v>
      </c>
      <c r="U71" s="53">
        <v>1761193068</v>
      </c>
      <c r="V71" s="53">
        <v>1761193068</v>
      </c>
    </row>
    <row r="72" spans="1:22" ht="56.25" x14ac:dyDescent="0.25">
      <c r="A72" s="43" t="s">
        <v>139</v>
      </c>
      <c r="B72" s="44" t="s">
        <v>140</v>
      </c>
      <c r="C72" s="45" t="s">
        <v>150</v>
      </c>
      <c r="D72" s="43" t="s">
        <v>79</v>
      </c>
      <c r="E72" s="43" t="s">
        <v>93</v>
      </c>
      <c r="F72" s="43" t="s">
        <v>80</v>
      </c>
      <c r="G72" s="43" t="s">
        <v>138</v>
      </c>
      <c r="H72" s="43"/>
      <c r="I72" s="43"/>
      <c r="J72" s="43"/>
      <c r="K72" s="43"/>
      <c r="L72" s="43"/>
      <c r="M72" s="43" t="s">
        <v>44</v>
      </c>
      <c r="N72" s="43" t="s">
        <v>58</v>
      </c>
      <c r="O72" s="43" t="s">
        <v>46</v>
      </c>
      <c r="P72" s="44" t="s">
        <v>151</v>
      </c>
      <c r="Q72" s="46" t="s">
        <v>16</v>
      </c>
      <c r="R72" s="46" t="s">
        <v>16</v>
      </c>
      <c r="S72" s="53">
        <v>507752614</v>
      </c>
      <c r="T72" s="53">
        <v>507752614</v>
      </c>
      <c r="U72" s="53">
        <v>507752614</v>
      </c>
      <c r="V72" s="53">
        <v>507752614</v>
      </c>
    </row>
    <row r="73" spans="1:22" x14ac:dyDescent="0.25">
      <c r="A73" s="43" t="s">
        <v>16</v>
      </c>
      <c r="B73" s="44" t="s">
        <v>16</v>
      </c>
      <c r="C73" s="45" t="s">
        <v>16</v>
      </c>
      <c r="D73" s="43" t="s">
        <v>16</v>
      </c>
      <c r="E73" s="43" t="s">
        <v>16</v>
      </c>
      <c r="F73" s="43" t="s">
        <v>16</v>
      </c>
      <c r="G73" s="43" t="s">
        <v>16</v>
      </c>
      <c r="H73" s="43" t="s">
        <v>16</v>
      </c>
      <c r="I73" s="43" t="s">
        <v>16</v>
      </c>
      <c r="J73" s="43" t="s">
        <v>16</v>
      </c>
      <c r="K73" s="43" t="s">
        <v>16</v>
      </c>
      <c r="L73" s="43" t="s">
        <v>16</v>
      </c>
      <c r="M73" s="43" t="s">
        <v>16</v>
      </c>
      <c r="N73" s="43" t="s">
        <v>16</v>
      </c>
      <c r="O73" s="43" t="s">
        <v>16</v>
      </c>
      <c r="P73" s="44" t="s">
        <v>16</v>
      </c>
      <c r="Q73" s="46" t="s">
        <v>16</v>
      </c>
      <c r="R73" s="46" t="s">
        <v>16</v>
      </c>
      <c r="S73" s="53">
        <v>657321612652.23999</v>
      </c>
      <c r="T73" s="53">
        <v>545296682594.90002</v>
      </c>
      <c r="U73" s="53">
        <v>545296429680.90002</v>
      </c>
      <c r="V73" s="53">
        <v>545296429680.90002</v>
      </c>
    </row>
    <row r="74" spans="1:22" x14ac:dyDescent="0.25">
      <c r="A74" s="43" t="s">
        <v>16</v>
      </c>
      <c r="B74" s="47" t="s">
        <v>16</v>
      </c>
      <c r="C74" s="45" t="s">
        <v>16</v>
      </c>
      <c r="D74" s="43" t="s">
        <v>16</v>
      </c>
      <c r="E74" s="43" t="s">
        <v>16</v>
      </c>
      <c r="F74" s="43" t="s">
        <v>16</v>
      </c>
      <c r="G74" s="43" t="s">
        <v>16</v>
      </c>
      <c r="H74" s="43" t="s">
        <v>16</v>
      </c>
      <c r="I74" s="43" t="s">
        <v>16</v>
      </c>
      <c r="J74" s="43" t="s">
        <v>16</v>
      </c>
      <c r="K74" s="43" t="s">
        <v>16</v>
      </c>
      <c r="L74" s="43" t="s">
        <v>16</v>
      </c>
      <c r="M74" s="43" t="s">
        <v>16</v>
      </c>
      <c r="N74" s="43" t="s">
        <v>16</v>
      </c>
      <c r="O74" s="43" t="s">
        <v>16</v>
      </c>
      <c r="P74" s="44" t="s">
        <v>16</v>
      </c>
      <c r="Q74" s="46" t="s">
        <v>16</v>
      </c>
      <c r="R74" s="46" t="s">
        <v>16</v>
      </c>
      <c r="S74" s="48" t="s">
        <v>16</v>
      </c>
      <c r="T74" s="48" t="s">
        <v>16</v>
      </c>
      <c r="U74" s="48" t="s">
        <v>16</v>
      </c>
      <c r="V74" s="48" t="s">
        <v>16</v>
      </c>
    </row>
  </sheetData>
  <autoFilter ref="A4:W74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98"/>
  <sheetViews>
    <sheetView showGridLines="0" tabSelected="1" view="pageBreakPreview" zoomScale="91" zoomScaleNormal="80" zoomScaleSheetLayoutView="91" workbookViewId="0">
      <selection activeCell="A83" sqref="A83:XFD85"/>
    </sheetView>
  </sheetViews>
  <sheetFormatPr baseColWidth="10" defaultRowHeight="15" x14ac:dyDescent="0.25"/>
  <cols>
    <col min="1" max="1" width="6" customWidth="1"/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.28515625" customWidth="1"/>
  </cols>
  <sheetData>
    <row r="8" spans="2:7" ht="24" x14ac:dyDescent="0.35">
      <c r="C8" s="13"/>
      <c r="D8" s="49" t="s">
        <v>175</v>
      </c>
      <c r="E8" s="49"/>
      <c r="F8" s="49"/>
      <c r="G8" s="49"/>
    </row>
    <row r="12" spans="2:7" s="11" customFormat="1" ht="21" customHeight="1" x14ac:dyDescent="0.35">
      <c r="B12" s="50" t="s">
        <v>0</v>
      </c>
      <c r="C12" s="50"/>
      <c r="D12" s="50"/>
      <c r="E12" s="50"/>
      <c r="F12" s="50"/>
      <c r="G12" s="50"/>
    </row>
    <row r="13" spans="2:7" s="1" customFormat="1" ht="9.75" customHeight="1" x14ac:dyDescent="0.3">
      <c r="B13" s="2"/>
      <c r="C13" s="2"/>
      <c r="D13" s="2"/>
      <c r="E13" s="2"/>
      <c r="F13" s="2"/>
      <c r="G13" s="2"/>
    </row>
    <row r="14" spans="2:7" s="3" customFormat="1" x14ac:dyDescent="0.25">
      <c r="B14" s="7" t="s">
        <v>1</v>
      </c>
      <c r="C14" s="7" t="s">
        <v>2</v>
      </c>
      <c r="D14" s="7" t="s">
        <v>4</v>
      </c>
      <c r="E14" s="7" t="s">
        <v>3</v>
      </c>
      <c r="F14" s="7" t="s">
        <v>5</v>
      </c>
      <c r="G14" s="7" t="s">
        <v>3</v>
      </c>
    </row>
    <row r="15" spans="2:7" s="1" customFormat="1" ht="6" customHeight="1" x14ac:dyDescent="0.3">
      <c r="B15" s="4"/>
      <c r="C15" s="4"/>
      <c r="D15" s="4"/>
      <c r="E15" s="4"/>
      <c r="F15" s="4"/>
      <c r="G15" s="4"/>
    </row>
    <row r="16" spans="2:7" s="5" customFormat="1" ht="18" x14ac:dyDescent="0.25">
      <c r="B16" s="14" t="s">
        <v>6</v>
      </c>
      <c r="C16" s="15">
        <f>+C17+C18+C19+C20+C21</f>
        <v>309610268699.39996</v>
      </c>
      <c r="D16" s="15">
        <f>+D17+D18+D19+D20+D21</f>
        <v>214769277692.43997</v>
      </c>
      <c r="E16" s="31">
        <f>+D16/C16</f>
        <v>0.69367620975439637</v>
      </c>
      <c r="F16" s="15">
        <f>+F17+F18+F19+F20+F21</f>
        <v>214769024778.43997</v>
      </c>
      <c r="G16" s="31">
        <f>+F16/C16</f>
        <v>0.69367539287580549</v>
      </c>
    </row>
    <row r="17" spans="2:7" s="1" customFormat="1" ht="18" customHeight="1" x14ac:dyDescent="0.25">
      <c r="B17" s="18" t="s">
        <v>7</v>
      </c>
      <c r="C17" s="28">
        <f>+C39+C73+C92</f>
        <v>868643563.37</v>
      </c>
      <c r="D17" s="28">
        <f>+D39+D73+D92</f>
        <v>868643563.37</v>
      </c>
      <c r="E17" s="32">
        <f>+D17/C17</f>
        <v>1</v>
      </c>
      <c r="F17" s="28">
        <f>+F39+F73+F92</f>
        <v>868643563.37</v>
      </c>
      <c r="G17" s="32">
        <f>+F17/C17</f>
        <v>1</v>
      </c>
    </row>
    <row r="18" spans="2:7" s="1" customFormat="1" ht="18" customHeight="1" x14ac:dyDescent="0.25">
      <c r="B18" s="18" t="s">
        <v>12</v>
      </c>
      <c r="C18" s="28">
        <f>+C40+C57+C74+C93</f>
        <v>33682281465.23</v>
      </c>
      <c r="D18" s="28">
        <f>+D40+D57+D74+D93</f>
        <v>33024293706</v>
      </c>
      <c r="E18" s="32">
        <f t="shared" ref="E18:E21" si="0">+D18/C18</f>
        <v>0.98046486964045965</v>
      </c>
      <c r="F18" s="28">
        <f>+F40+F57+F74+F93</f>
        <v>33024293706</v>
      </c>
      <c r="G18" s="32">
        <f t="shared" ref="G18:G21" si="1">+F18/C18</f>
        <v>0.98046486964045965</v>
      </c>
    </row>
    <row r="19" spans="2:7" s="1" customFormat="1" ht="18" customHeight="1" x14ac:dyDescent="0.25">
      <c r="B19" s="18" t="s">
        <v>13</v>
      </c>
      <c r="C19" s="28">
        <f>+C41+C58+C75+C94</f>
        <v>271568312008.81</v>
      </c>
      <c r="D19" s="28">
        <f>+D41+D58+D75+D94</f>
        <v>177385308761.07999</v>
      </c>
      <c r="E19" s="32">
        <f t="shared" si="0"/>
        <v>0.65318853826850531</v>
      </c>
      <c r="F19" s="28">
        <f>+F41+F58+F75+F94</f>
        <v>177385308761.07999</v>
      </c>
      <c r="G19" s="32">
        <f t="shared" si="1"/>
        <v>0.65318853826850531</v>
      </c>
    </row>
    <row r="20" spans="2:7" s="21" customFormat="1" ht="24.95" customHeight="1" x14ac:dyDescent="0.25">
      <c r="B20" s="18" t="s">
        <v>8</v>
      </c>
      <c r="C20" s="28">
        <f t="shared" ref="C20:D20" si="2">+C76</f>
        <v>3422919797.9899998</v>
      </c>
      <c r="D20" s="28">
        <f t="shared" si="2"/>
        <v>3422919797.9899998</v>
      </c>
      <c r="E20" s="32">
        <f t="shared" si="0"/>
        <v>1</v>
      </c>
      <c r="F20" s="28">
        <f>+F76</f>
        <v>3422666883.9899998</v>
      </c>
      <c r="G20" s="32">
        <f t="shared" si="1"/>
        <v>0.99992611161963285</v>
      </c>
    </row>
    <row r="21" spans="2:7" s="1" customFormat="1" ht="30" customHeight="1" x14ac:dyDescent="0.3">
      <c r="B21" s="19" t="s">
        <v>14</v>
      </c>
      <c r="C21" s="30">
        <f>+C77</f>
        <v>68111864</v>
      </c>
      <c r="D21" s="30">
        <f>+D77</f>
        <v>68111864</v>
      </c>
      <c r="E21" s="32">
        <f t="shared" si="0"/>
        <v>1</v>
      </c>
      <c r="F21" s="28">
        <f>+F77</f>
        <v>68111864</v>
      </c>
      <c r="G21" s="32">
        <f t="shared" si="1"/>
        <v>1</v>
      </c>
    </row>
    <row r="22" spans="2:7" s="5" customFormat="1" ht="18" x14ac:dyDescent="0.25">
      <c r="B22" s="14" t="s">
        <v>9</v>
      </c>
      <c r="C22" s="15">
        <f>+C42+C59+C78+C95</f>
        <v>347711343952.83997</v>
      </c>
      <c r="D22" s="15">
        <f>+D42+D59+D78+D95</f>
        <v>330527404902.45996</v>
      </c>
      <c r="E22" s="31">
        <f>+D22/C22</f>
        <v>0.95057987221518248</v>
      </c>
      <c r="F22" s="15">
        <f>+F42+F59+F78+F95</f>
        <v>330527404902.45996</v>
      </c>
      <c r="G22" s="31">
        <f>+F22/C22</f>
        <v>0.95057987221518248</v>
      </c>
    </row>
    <row r="23" spans="2:7" s="1" customFormat="1" ht="6" customHeight="1" x14ac:dyDescent="0.3">
      <c r="B23" s="4"/>
      <c r="C23" s="4"/>
      <c r="D23" s="4"/>
      <c r="E23" s="33"/>
      <c r="F23" s="4"/>
      <c r="G23" s="33"/>
    </row>
    <row r="24" spans="2:7" s="5" customFormat="1" ht="18" x14ac:dyDescent="0.25">
      <c r="B24" s="16" t="s">
        <v>10</v>
      </c>
      <c r="C24" s="17">
        <f>+C22+C16</f>
        <v>657321612652.23999</v>
      </c>
      <c r="D24" s="17">
        <f>+D22+D16</f>
        <v>545296682594.8999</v>
      </c>
      <c r="E24" s="34">
        <f>+D24/C24</f>
        <v>0.82957363959884345</v>
      </c>
      <c r="F24" s="17">
        <f>+F22+F16</f>
        <v>545296429680.8999</v>
      </c>
      <c r="G24" s="34">
        <f>+F24/C24</f>
        <v>0.82957325483437638</v>
      </c>
    </row>
    <row r="26" spans="2:7" x14ac:dyDescent="0.25">
      <c r="C26" s="12"/>
      <c r="D26" s="12"/>
      <c r="E26" s="12"/>
      <c r="F26" s="12"/>
      <c r="G26" s="12"/>
    </row>
    <row r="27" spans="2:7" x14ac:dyDescent="0.25">
      <c r="C27" s="12"/>
      <c r="D27" s="12"/>
      <c r="E27" s="12"/>
      <c r="F27" s="12"/>
      <c r="G27" s="12"/>
    </row>
    <row r="32" spans="2:7" ht="24" x14ac:dyDescent="0.35">
      <c r="B32" s="6"/>
      <c r="C32" s="13"/>
      <c r="D32" s="49" t="s">
        <v>175</v>
      </c>
      <c r="E32" s="49"/>
      <c r="F32" s="49"/>
      <c r="G32" s="49"/>
    </row>
    <row r="36" spans="2:7" x14ac:dyDescent="0.25">
      <c r="B36" s="7" t="s">
        <v>1</v>
      </c>
      <c r="C36" s="7" t="s">
        <v>2</v>
      </c>
      <c r="D36" s="7" t="s">
        <v>4</v>
      </c>
      <c r="E36" s="7" t="s">
        <v>3</v>
      </c>
      <c r="F36" s="7" t="s">
        <v>5</v>
      </c>
      <c r="G36" s="7" t="s">
        <v>3</v>
      </c>
    </row>
    <row r="37" spans="2:7" ht="6" customHeight="1" x14ac:dyDescent="0.3">
      <c r="B37" s="8"/>
      <c r="C37" s="8"/>
      <c r="D37" s="8"/>
      <c r="E37" s="8"/>
      <c r="F37" s="8"/>
      <c r="G37" s="8"/>
    </row>
    <row r="38" spans="2:7" ht="18" x14ac:dyDescent="0.25">
      <c r="B38" s="22" t="s">
        <v>6</v>
      </c>
      <c r="C38" s="23">
        <f>+C39+C40+C41</f>
        <v>6834416303.1900005</v>
      </c>
      <c r="D38" s="23">
        <f>+D39+D40+D41</f>
        <v>6287922144.4300003</v>
      </c>
      <c r="E38" s="35">
        <f>+D38/C38</f>
        <v>0.92003791772167565</v>
      </c>
      <c r="F38" s="23">
        <f>+F39+F40+F41</f>
        <v>6287922144.4300003</v>
      </c>
      <c r="G38" s="35">
        <f>+F38/C38</f>
        <v>0.92003791772167565</v>
      </c>
    </row>
    <row r="39" spans="2:7" ht="16.5" x14ac:dyDescent="0.25">
      <c r="B39" s="18" t="s">
        <v>7</v>
      </c>
      <c r="C39" s="29">
        <f>SUM('REP_EPG034_EjecucionPresupu (2'!S5)</f>
        <v>488824000</v>
      </c>
      <c r="D39" s="29">
        <f>SUM('REP_EPG034_EjecucionPresupu (2'!T5)</f>
        <v>488824000</v>
      </c>
      <c r="E39" s="36">
        <f>+D39/C39</f>
        <v>1</v>
      </c>
      <c r="F39" s="29">
        <f>SUM('REP_EPG034_EjecucionPresupu (2'!V5)</f>
        <v>488824000</v>
      </c>
      <c r="G39" s="36">
        <f>+F39/C39</f>
        <v>1</v>
      </c>
    </row>
    <row r="40" spans="2:7" ht="18" customHeight="1" x14ac:dyDescent="0.25">
      <c r="B40" s="18" t="s">
        <v>12</v>
      </c>
      <c r="C40" s="29">
        <f>SUM('REP_EPG034_EjecucionPresupu (2'!S6:S8)</f>
        <v>1803705039.1900001</v>
      </c>
      <c r="D40" s="29">
        <f>SUM('REP_EPG034_EjecucionPresupu (2'!T6:T8)</f>
        <v>1314710137.4299998</v>
      </c>
      <c r="E40" s="36">
        <f>+D40/C40</f>
        <v>0.72889419770119623</v>
      </c>
      <c r="F40" s="29">
        <f>SUM('REP_EPG034_EjecucionPresupu (2'!V6:V8)</f>
        <v>1314710137.4299998</v>
      </c>
      <c r="G40" s="36">
        <f>+F40/C40</f>
        <v>0.72889419770119623</v>
      </c>
    </row>
    <row r="41" spans="2:7" ht="18" customHeight="1" x14ac:dyDescent="0.25">
      <c r="B41" s="18" t="s">
        <v>13</v>
      </c>
      <c r="C41" s="29">
        <f>SUM('REP_EPG034_EjecucionPresupu (2'!S9:S11)</f>
        <v>4541887264</v>
      </c>
      <c r="D41" s="29">
        <f>SUM('REP_EPG034_EjecucionPresupu (2'!T9:T11)</f>
        <v>4484388007</v>
      </c>
      <c r="E41" s="36">
        <f>+D41/C41</f>
        <v>0.98734022804666421</v>
      </c>
      <c r="F41" s="29">
        <f>SUM('REP_EPG034_EjecucionPresupu (2'!V9:V11)</f>
        <v>4484388007</v>
      </c>
      <c r="G41" s="36">
        <f>+F41/C41</f>
        <v>0.98734022804666421</v>
      </c>
    </row>
    <row r="42" spans="2:7" ht="18" x14ac:dyDescent="0.25">
      <c r="B42" s="22" t="s">
        <v>9</v>
      </c>
      <c r="C42" s="24">
        <f>SUM('REP_EPG034_EjecucionPresupu (2'!S12:S21)</f>
        <v>4302211588.04</v>
      </c>
      <c r="D42" s="24">
        <f>SUM('REP_EPG034_EjecucionPresupu (2'!T12:T21)</f>
        <v>4302211587.04</v>
      </c>
      <c r="E42" s="35">
        <f>+D42/C42</f>
        <v>0.99999999976756138</v>
      </c>
      <c r="F42" s="24">
        <f>SUM('REP_EPG034_EjecucionPresupu (2'!V12:V21)</f>
        <v>4302211587.04</v>
      </c>
      <c r="G42" s="35">
        <f>+F42/C42</f>
        <v>0.99999999976756138</v>
      </c>
    </row>
    <row r="43" spans="2:7" ht="6" customHeight="1" x14ac:dyDescent="0.3">
      <c r="B43" s="8"/>
      <c r="C43" s="8"/>
      <c r="D43" s="9"/>
      <c r="E43" s="37"/>
      <c r="F43" s="9"/>
      <c r="G43" s="37"/>
    </row>
    <row r="44" spans="2:7" ht="18" x14ac:dyDescent="0.25">
      <c r="B44" s="25" t="s">
        <v>10</v>
      </c>
      <c r="C44" s="26">
        <f>+C42+C38</f>
        <v>11136627891.23</v>
      </c>
      <c r="D44" s="26">
        <f>+D42+D38</f>
        <v>10590133731.470001</v>
      </c>
      <c r="E44" s="38">
        <f>+D44/C44</f>
        <v>0.95092821946665218</v>
      </c>
      <c r="F44" s="26">
        <f>+F42+F38</f>
        <v>10590133731.470001</v>
      </c>
      <c r="G44" s="38">
        <f>+F44/C44</f>
        <v>0.95092821946665218</v>
      </c>
    </row>
    <row r="49" spans="2:7" ht="24" x14ac:dyDescent="0.35">
      <c r="C49" s="13"/>
      <c r="D49" s="49" t="s">
        <v>175</v>
      </c>
      <c r="E49" s="49"/>
      <c r="F49" s="49"/>
      <c r="G49" s="49"/>
    </row>
    <row r="53" spans="2:7" ht="16.5" x14ac:dyDescent="0.3">
      <c r="B53" s="2"/>
      <c r="C53" s="2"/>
      <c r="D53" s="2"/>
      <c r="E53" s="2"/>
      <c r="F53" s="2"/>
      <c r="G53" s="2"/>
    </row>
    <row r="54" spans="2:7" ht="21" customHeight="1" x14ac:dyDescent="0.25">
      <c r="B54" s="10" t="s">
        <v>1</v>
      </c>
      <c r="C54" s="10" t="s">
        <v>2</v>
      </c>
      <c r="D54" s="10" t="s">
        <v>4</v>
      </c>
      <c r="E54" s="10" t="s">
        <v>11</v>
      </c>
      <c r="F54" s="10" t="s">
        <v>5</v>
      </c>
      <c r="G54" s="10" t="s">
        <v>11</v>
      </c>
    </row>
    <row r="55" spans="2:7" ht="6" customHeight="1" x14ac:dyDescent="0.3">
      <c r="B55" s="4"/>
      <c r="C55" s="4"/>
      <c r="D55" s="4"/>
      <c r="E55" s="4"/>
      <c r="F55" s="4"/>
      <c r="G55" s="4"/>
    </row>
    <row r="56" spans="2:7" ht="18" x14ac:dyDescent="0.25">
      <c r="B56" s="14" t="s">
        <v>6</v>
      </c>
      <c r="C56" s="27">
        <f>+C57+C58</f>
        <v>7565393687.71</v>
      </c>
      <c r="D56" s="27">
        <f>+D57+D58</f>
        <v>7564996286.71</v>
      </c>
      <c r="E56" s="31">
        <f>+D56/C56</f>
        <v>0.99994747120686589</v>
      </c>
      <c r="F56" s="27">
        <f>+F57+F58</f>
        <v>7564996286.71</v>
      </c>
      <c r="G56" s="31">
        <f>+F56/C56</f>
        <v>0.99994747120686589</v>
      </c>
    </row>
    <row r="57" spans="2:7" ht="18" customHeight="1" x14ac:dyDescent="0.25">
      <c r="B57" s="18" t="s">
        <v>12</v>
      </c>
      <c r="C57" s="28">
        <f>SUM('REP_EPG034_EjecucionPresupu (2'!S22:S25)</f>
        <v>7561004672.71</v>
      </c>
      <c r="D57" s="28">
        <f>SUM('REP_EPG034_EjecucionPresupu (2'!T22:T25)</f>
        <v>7560607271.71</v>
      </c>
      <c r="E57" s="32">
        <f>+D57/C57</f>
        <v>0.99994744071493114</v>
      </c>
      <c r="F57" s="28">
        <f>SUM('REP_EPG034_EjecucionPresupu (2'!V22:V25)</f>
        <v>7560607271.71</v>
      </c>
      <c r="G57" s="32">
        <f t="shared" ref="G57:G58" si="3">+F57/C57</f>
        <v>0.99994744071493114</v>
      </c>
    </row>
    <row r="58" spans="2:7" ht="18" customHeight="1" x14ac:dyDescent="0.25">
      <c r="B58" s="18" t="s">
        <v>13</v>
      </c>
      <c r="C58" s="28">
        <f>SUM('REP_EPG034_EjecucionPresupu (2'!S26)</f>
        <v>4389015</v>
      </c>
      <c r="D58" s="28">
        <f>SUM('REP_EPG034_EjecucionPresupu (2'!T26)</f>
        <v>4389015</v>
      </c>
      <c r="E58" s="32">
        <f>+D58/C58</f>
        <v>1</v>
      </c>
      <c r="F58" s="28">
        <f>SUM('REP_EPG034_EjecucionPresupu (2'!V26)</f>
        <v>4389015</v>
      </c>
      <c r="G58" s="32">
        <f t="shared" si="3"/>
        <v>1</v>
      </c>
    </row>
    <row r="59" spans="2:7" ht="18" x14ac:dyDescent="0.25">
      <c r="B59" s="14" t="s">
        <v>9</v>
      </c>
      <c r="C59" s="15">
        <f>SUM('REP_EPG034_EjecucionPresupu (2'!S27:S34)</f>
        <v>26862677814.240002</v>
      </c>
      <c r="D59" s="15">
        <f>SUM('REP_EPG034_EjecucionPresupu (2'!T27:T34)</f>
        <v>24729255081.240002</v>
      </c>
      <c r="E59" s="31">
        <f>+D59/C59</f>
        <v>0.92058041466480067</v>
      </c>
      <c r="F59" s="15">
        <f>SUM('REP_EPG034_EjecucionPresupu (2'!V27:V34)</f>
        <v>24729255081.240002</v>
      </c>
      <c r="G59" s="31">
        <f>+F59/C59</f>
        <v>0.92058041466480067</v>
      </c>
    </row>
    <row r="60" spans="2:7" ht="6" customHeight="1" x14ac:dyDescent="0.3">
      <c r="B60" s="4"/>
      <c r="C60" s="4"/>
      <c r="D60" s="4"/>
      <c r="E60" s="33"/>
      <c r="F60" s="4"/>
      <c r="G60" s="33"/>
    </row>
    <row r="61" spans="2:7" ht="18" x14ac:dyDescent="0.25">
      <c r="B61" s="16" t="s">
        <v>10</v>
      </c>
      <c r="C61" s="17">
        <f>+C56+C59</f>
        <v>34428071501.950005</v>
      </c>
      <c r="D61" s="17">
        <f>+D59+D56</f>
        <v>32294251367.950001</v>
      </c>
      <c r="E61" s="34">
        <f>+D61/C61</f>
        <v>0.93802092185502917</v>
      </c>
      <c r="F61" s="17">
        <f>+F59+F56</f>
        <v>32294251367.950001</v>
      </c>
      <c r="G61" s="34">
        <f>+F61/C61</f>
        <v>0.93802092185502917</v>
      </c>
    </row>
    <row r="66" spans="2:7" ht="24" x14ac:dyDescent="0.35">
      <c r="B66" s="6"/>
      <c r="C66" s="13"/>
      <c r="D66" s="49" t="s">
        <v>175</v>
      </c>
      <c r="E66" s="49"/>
      <c r="F66" s="49"/>
      <c r="G66" s="49"/>
    </row>
    <row r="70" spans="2:7" x14ac:dyDescent="0.25">
      <c r="B70" s="7" t="s">
        <v>1</v>
      </c>
      <c r="C70" s="7" t="s">
        <v>2</v>
      </c>
      <c r="D70" s="7" t="s">
        <v>4</v>
      </c>
      <c r="E70" s="7" t="s">
        <v>3</v>
      </c>
      <c r="F70" s="7" t="s">
        <v>5</v>
      </c>
      <c r="G70" s="7" t="s">
        <v>3</v>
      </c>
    </row>
    <row r="71" spans="2:7" ht="6" customHeight="1" x14ac:dyDescent="0.3">
      <c r="B71" s="8"/>
      <c r="C71" s="8"/>
      <c r="D71" s="8"/>
      <c r="E71" s="8"/>
      <c r="F71" s="8"/>
      <c r="G71" s="8"/>
    </row>
    <row r="72" spans="2:7" ht="18" x14ac:dyDescent="0.25">
      <c r="B72" s="22" t="s">
        <v>6</v>
      </c>
      <c r="C72" s="23">
        <f>+C73+C74+C75+C76+C77</f>
        <v>32448848057.709999</v>
      </c>
      <c r="D72" s="23">
        <f>+D73+D74+D75+D76+D77</f>
        <v>32448848057.709999</v>
      </c>
      <c r="E72" s="35">
        <f>+D72/C72</f>
        <v>1</v>
      </c>
      <c r="F72" s="23">
        <f>+F73+F74+F75+F76+F77</f>
        <v>32448595143.709999</v>
      </c>
      <c r="G72" s="35">
        <f>+F72/C72</f>
        <v>0.99999220576337411</v>
      </c>
    </row>
    <row r="73" spans="2:7" ht="18" customHeight="1" x14ac:dyDescent="0.25">
      <c r="B73" s="18" t="s">
        <v>7</v>
      </c>
      <c r="C73" s="29">
        <f>SUM('REP_EPG034_EjecucionPresupu (2'!S35:S37)</f>
        <v>328469280.37</v>
      </c>
      <c r="D73" s="29">
        <f>SUM('REP_EPG034_EjecucionPresupu (2'!T35:T37)</f>
        <v>328469280.37</v>
      </c>
      <c r="E73" s="39">
        <f>+D73/C73</f>
        <v>1</v>
      </c>
      <c r="F73" s="29">
        <f>SUM('REP_EPG034_EjecucionPresupu (2'!V35:V37)</f>
        <v>328469280.37</v>
      </c>
      <c r="G73" s="39">
        <f t="shared" ref="G73:G78" si="4">+F73/C73</f>
        <v>1</v>
      </c>
    </row>
    <row r="74" spans="2:7" ht="18" customHeight="1" x14ac:dyDescent="0.25">
      <c r="B74" s="18" t="s">
        <v>12</v>
      </c>
      <c r="C74" s="29">
        <f>SUM('REP_EPG034_EjecucionPresupu (2'!S38:S42)</f>
        <v>10302550809.35</v>
      </c>
      <c r="D74" s="29">
        <f>SUM('REP_EPG034_EjecucionPresupu (2'!T38:T42)</f>
        <v>10302550809.35</v>
      </c>
      <c r="E74" s="39">
        <f t="shared" ref="E74:E77" si="5">+D74/C74</f>
        <v>1</v>
      </c>
      <c r="F74" s="29">
        <f>SUM('REP_EPG034_EjecucionPresupu (2'!V38:V42)</f>
        <v>10302550809.35</v>
      </c>
      <c r="G74" s="39">
        <f t="shared" si="4"/>
        <v>1</v>
      </c>
    </row>
    <row r="75" spans="2:7" ht="18" customHeight="1" x14ac:dyDescent="0.25">
      <c r="B75" s="18" t="s">
        <v>13</v>
      </c>
      <c r="C75" s="29">
        <f>SUM('REP_EPG034_EjecucionPresupu (2'!S43:S47)</f>
        <v>18326796306</v>
      </c>
      <c r="D75" s="29">
        <f>SUM('REP_EPG034_EjecucionPresupu (2'!T43:T47)</f>
        <v>18326796306</v>
      </c>
      <c r="E75" s="39">
        <f t="shared" si="5"/>
        <v>1</v>
      </c>
      <c r="F75" s="29">
        <f>SUM('REP_EPG034_EjecucionPresupu (2'!V43:V47)</f>
        <v>18326796306</v>
      </c>
      <c r="G75" s="39">
        <f t="shared" si="4"/>
        <v>1</v>
      </c>
    </row>
    <row r="76" spans="2:7" ht="24.95" customHeight="1" x14ac:dyDescent="0.25">
      <c r="B76" s="18" t="s">
        <v>8</v>
      </c>
      <c r="C76" s="41">
        <f>SUM('REP_EPG034_EjecucionPresupu (2'!S48:S49)</f>
        <v>3422919797.9899998</v>
      </c>
      <c r="D76" s="41">
        <f>SUM('REP_EPG034_EjecucionPresupu (2'!T48:T49)</f>
        <v>3422919797.9899998</v>
      </c>
      <c r="E76" s="39">
        <f t="shared" si="5"/>
        <v>1</v>
      </c>
      <c r="F76" s="41">
        <f>SUM('REP_EPG034_EjecucionPresupu (2'!V48:V49)</f>
        <v>3422666883.9899998</v>
      </c>
      <c r="G76" s="39">
        <f t="shared" si="4"/>
        <v>0.99992611161963285</v>
      </c>
    </row>
    <row r="77" spans="2:7" ht="30" customHeight="1" x14ac:dyDescent="0.3">
      <c r="B77" s="19" t="s">
        <v>14</v>
      </c>
      <c r="C77" s="20">
        <f>SUM('REP_EPG034_EjecucionPresupu (2'!S50)</f>
        <v>68111864</v>
      </c>
      <c r="D77" s="20">
        <f>SUM('REP_EPG034_EjecucionPresupu (2'!T50)</f>
        <v>68111864</v>
      </c>
      <c r="E77" s="39">
        <f t="shared" si="5"/>
        <v>1</v>
      </c>
      <c r="F77" s="20">
        <f>SUM('REP_EPG034_EjecucionPresupu (2'!V50)</f>
        <v>68111864</v>
      </c>
      <c r="G77" s="39">
        <f t="shared" si="4"/>
        <v>1</v>
      </c>
    </row>
    <row r="78" spans="2:7" ht="18" x14ac:dyDescent="0.25">
      <c r="B78" s="22" t="s">
        <v>9</v>
      </c>
      <c r="C78" s="24">
        <f>SUM('REP_EPG034_EjecucionPresupu (2'!S51:S54)</f>
        <v>610150846.63</v>
      </c>
      <c r="D78" s="24">
        <f>SUM('REP_EPG034_EjecucionPresupu (2'!T51:T54)</f>
        <v>610150846.63</v>
      </c>
      <c r="E78" s="35">
        <f>+D78/C78</f>
        <v>1</v>
      </c>
      <c r="F78" s="24">
        <f>SUM('REP_EPG034_EjecucionPresupu (2'!V51:V54)</f>
        <v>610150846.63</v>
      </c>
      <c r="G78" s="35">
        <f t="shared" si="4"/>
        <v>1</v>
      </c>
    </row>
    <row r="79" spans="2:7" ht="6" customHeight="1" x14ac:dyDescent="0.3">
      <c r="B79" s="8"/>
      <c r="C79" s="8"/>
      <c r="D79" s="9"/>
      <c r="E79" s="37"/>
      <c r="F79" s="9"/>
      <c r="G79" s="37"/>
    </row>
    <row r="80" spans="2:7" ht="18" x14ac:dyDescent="0.25">
      <c r="B80" s="25" t="s">
        <v>10</v>
      </c>
      <c r="C80" s="26">
        <f>+C78+C72</f>
        <v>33058998904.34</v>
      </c>
      <c r="D80" s="26">
        <f>+D78+D72</f>
        <v>33058998904.34</v>
      </c>
      <c r="E80" s="38">
        <f>+D80/C80</f>
        <v>1</v>
      </c>
      <c r="F80" s="26">
        <f>+F78+F72</f>
        <v>33058745990.34</v>
      </c>
      <c r="G80" s="38">
        <f>+F80/C80</f>
        <v>0.99999234961709726</v>
      </c>
    </row>
    <row r="84" spans="2:7" ht="24" x14ac:dyDescent="0.35">
      <c r="C84" s="13"/>
      <c r="D84" s="49" t="s">
        <v>175</v>
      </c>
      <c r="E84" s="49"/>
      <c r="F84" s="49"/>
      <c r="G84" s="49"/>
    </row>
    <row r="88" spans="2:7" ht="16.5" x14ac:dyDescent="0.3">
      <c r="B88" s="2"/>
      <c r="C88" s="2"/>
      <c r="D88" s="2"/>
      <c r="E88" s="2"/>
      <c r="F88" s="2"/>
      <c r="G88" s="2"/>
    </row>
    <row r="89" spans="2:7" ht="22.5" customHeight="1" x14ac:dyDescent="0.25">
      <c r="B89" s="10" t="s">
        <v>1</v>
      </c>
      <c r="C89" s="7" t="s">
        <v>2</v>
      </c>
      <c r="D89" s="7" t="s">
        <v>4</v>
      </c>
      <c r="E89" s="7" t="s">
        <v>3</v>
      </c>
      <c r="F89" s="7" t="s">
        <v>5</v>
      </c>
      <c r="G89" s="7" t="s">
        <v>3</v>
      </c>
    </row>
    <row r="90" spans="2:7" ht="6" customHeight="1" x14ac:dyDescent="0.3">
      <c r="B90" s="4"/>
      <c r="C90" s="4"/>
      <c r="D90" s="4"/>
      <c r="E90" s="4"/>
      <c r="F90" s="4"/>
      <c r="G90" s="4"/>
    </row>
    <row r="91" spans="2:7" ht="18" x14ac:dyDescent="0.25">
      <c r="B91" s="14" t="s">
        <v>6</v>
      </c>
      <c r="C91" s="27">
        <f>+C92+C93+C94</f>
        <v>262761610650.79001</v>
      </c>
      <c r="D91" s="27">
        <f>+D92+D93+D94</f>
        <v>168467511203.59</v>
      </c>
      <c r="E91" s="31">
        <f>+D91/C91</f>
        <v>0.64114202522332375</v>
      </c>
      <c r="F91" s="27">
        <f>+F92+F93+F94</f>
        <v>168467511203.59</v>
      </c>
      <c r="G91" s="31">
        <f>+F91/C91</f>
        <v>0.64114202522332375</v>
      </c>
    </row>
    <row r="92" spans="2:7" ht="18" customHeight="1" x14ac:dyDescent="0.25">
      <c r="B92" s="18" t="s">
        <v>7</v>
      </c>
      <c r="C92" s="28">
        <f>SUM('REP_EPG034_EjecucionPresupu (2'!S55:S57)</f>
        <v>51350283</v>
      </c>
      <c r="D92" s="28">
        <f>SUM('REP_EPG034_EjecucionPresupu (2'!T55:T57)</f>
        <v>51350283</v>
      </c>
      <c r="E92" s="32">
        <f t="shared" ref="E92" si="6">+D92/C92</f>
        <v>1</v>
      </c>
      <c r="F92" s="28">
        <f>SUM('REP_EPG034_EjecucionPresupu (2'!V55:V57)</f>
        <v>51350283</v>
      </c>
      <c r="G92" s="32">
        <f>+F92/C92</f>
        <v>1</v>
      </c>
    </row>
    <row r="93" spans="2:7" ht="18" customHeight="1" x14ac:dyDescent="0.25">
      <c r="B93" s="18" t="s">
        <v>12</v>
      </c>
      <c r="C93" s="28">
        <f>SUM('REP_EPG034_EjecucionPresupu (2'!S58:S61)</f>
        <v>14015020943.98</v>
      </c>
      <c r="D93" s="28">
        <f>SUM('REP_EPG034_EjecucionPresupu (2'!T58:T61)</f>
        <v>13846425487.51</v>
      </c>
      <c r="E93" s="32">
        <f t="shared" ref="E93:E94" si="7">+D93/C93</f>
        <v>0.9879703742760072</v>
      </c>
      <c r="F93" s="28">
        <f>SUM('REP_EPG034_EjecucionPresupu (2'!V58:V61)</f>
        <v>13846425487.51</v>
      </c>
      <c r="G93" s="32">
        <f>+F93/C93</f>
        <v>0.9879703742760072</v>
      </c>
    </row>
    <row r="94" spans="2:7" ht="18" customHeight="1" x14ac:dyDescent="0.25">
      <c r="B94" s="18" t="s">
        <v>13</v>
      </c>
      <c r="C94" s="28">
        <f>SUM('REP_EPG034_EjecucionPresupu (2'!S62:S66)</f>
        <v>248695239423.81</v>
      </c>
      <c r="D94" s="28">
        <f>SUM('REP_EPG034_EjecucionPresupu (2'!T62:T66)</f>
        <v>154569735433.07999</v>
      </c>
      <c r="E94" s="32">
        <f t="shared" si="7"/>
        <v>0.62152269497074064</v>
      </c>
      <c r="F94" s="28">
        <f>SUM('REP_EPG034_EjecucionPresupu (2'!V62:V66)</f>
        <v>154569735433.07999</v>
      </c>
      <c r="G94" s="32">
        <f>+F94/C94</f>
        <v>0.62152269497074064</v>
      </c>
    </row>
    <row r="95" spans="2:7" ht="18" x14ac:dyDescent="0.25">
      <c r="B95" s="14" t="s">
        <v>9</v>
      </c>
      <c r="C95" s="15">
        <f>SUM('REP_EPG034_EjecucionPresupu (2'!S67:S72)</f>
        <v>315936303703.92999</v>
      </c>
      <c r="D95" s="15">
        <f>SUM('REP_EPG034_EjecucionPresupu (2'!T67:T72)</f>
        <v>300885787387.54999</v>
      </c>
      <c r="E95" s="31">
        <f>+D95/C95</f>
        <v>0.95236218142729134</v>
      </c>
      <c r="F95" s="15">
        <f>SUM('REP_EPG034_EjecucionPresupu (2'!V67:V72)</f>
        <v>300885787387.54999</v>
      </c>
      <c r="G95" s="31">
        <f>+F95/C95</f>
        <v>0.95236218142729134</v>
      </c>
    </row>
    <row r="96" spans="2:7" ht="6" customHeight="1" x14ac:dyDescent="0.3">
      <c r="B96" s="4"/>
      <c r="C96" s="4"/>
      <c r="D96" s="4"/>
      <c r="E96" s="33"/>
      <c r="F96" s="4"/>
      <c r="G96" s="33"/>
    </row>
    <row r="97" spans="2:7" ht="18" x14ac:dyDescent="0.25">
      <c r="B97" s="16" t="s">
        <v>10</v>
      </c>
      <c r="C97" s="17">
        <f>+C95+C91</f>
        <v>578697914354.71997</v>
      </c>
      <c r="D97" s="17">
        <f>+D95+D91</f>
        <v>469353298591.14001</v>
      </c>
      <c r="E97" s="34">
        <f>+D97/C97</f>
        <v>0.81105061371180986</v>
      </c>
      <c r="F97" s="17">
        <f>+F95+F91</f>
        <v>469353298591.14001</v>
      </c>
      <c r="G97" s="34">
        <f>+F97/C97</f>
        <v>0.81105061371180986</v>
      </c>
    </row>
    <row r="98" spans="2:7" x14ac:dyDescent="0.25">
      <c r="E98" s="40"/>
    </row>
  </sheetData>
  <mergeCells count="6">
    <mergeCell ref="D84:G84"/>
    <mergeCell ref="D8:G8"/>
    <mergeCell ref="D32:G32"/>
    <mergeCell ref="D66:G66"/>
    <mergeCell ref="B12:G12"/>
    <mergeCell ref="D49:G49"/>
  </mergeCells>
  <pageMargins left="0.7" right="0.7" top="0.75" bottom="0.75" header="0.3" footer="0.3"/>
  <pageSetup paperSize="9" scale="48" orientation="portrait" r:id="rId1"/>
  <ignoredErrors>
    <ignoredError sqref="D23:E23 E38 E56 D79:D80 F79:F80 E91 E16:E17 E22 E95:E97 E18:E20 E24 E21 E80 E44 E61 E7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FBA7F62C14F041A0FB3EFC7596E368" ma:contentTypeVersion="1" ma:contentTypeDescription="Crear nuevo documento." ma:contentTypeScope="" ma:versionID="348b18b5fc41e64fad00b1cd561ffcbc">
  <xsd:schema xmlns:xsd="http://www.w3.org/2001/XMLSchema" xmlns:xs="http://www.w3.org/2001/XMLSchema" xmlns:p="http://schemas.microsoft.com/office/2006/metadata/properties" xmlns:ns1="http://schemas.microsoft.com/sharepoint/v3" xmlns:ns2="81cc8fc0-8d1e-4295-8f37-5d076116407c" targetNamespace="http://schemas.microsoft.com/office/2006/metadata/properties" ma:root="true" ma:fieldsID="0ca9f3ac2d15db8bb029348aee8f1b74" ns1:_="" ns2:_="">
    <xsd:import namespace="http://schemas.microsoft.com/sharepoint/v3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1cc8fc0-8d1e-4295-8f37-5d076116407c">2TV4CCKVFCYA-1167877901-1034</_dlc_DocId>
    <_dlc_DocIdUrl xmlns="81cc8fc0-8d1e-4295-8f37-5d076116407c">
      <Url>https://www.minjusticia.gov.co/ministerio/_layouts/15/DocIdRedir.aspx?ID=2TV4CCKVFCYA-1167877901-1034</Url>
      <Description>2TV4CCKVFCYA-1167877901-1034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1D014B1-8884-4BA9-880D-15972AF63A77}"/>
</file>

<file path=customXml/itemProps2.xml><?xml version="1.0" encoding="utf-8"?>
<ds:datastoreItem xmlns:ds="http://schemas.openxmlformats.org/officeDocument/2006/customXml" ds:itemID="{6342E1BC-8401-40C6-AA3E-E9760D4F5C93}"/>
</file>

<file path=customXml/itemProps3.xml><?xml version="1.0" encoding="utf-8"?>
<ds:datastoreItem xmlns:ds="http://schemas.openxmlformats.org/officeDocument/2006/customXml" ds:itemID="{937A1023-8F3A-42C8-BCA1-4B15F747CBAC}"/>
</file>

<file path=customXml/itemProps4.xml><?xml version="1.0" encoding="utf-8"?>
<ds:datastoreItem xmlns:ds="http://schemas.openxmlformats.org/officeDocument/2006/customXml" ds:itemID="{BFE3A51E-443E-4921-8852-C9EEB074D5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 (2</vt:lpstr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YORGETH RONCANCIO ENCISO</dc:creator>
  <cp:lastModifiedBy>ADRIANA</cp:lastModifiedBy>
  <cp:lastPrinted>2018-06-05T16:42:59Z</cp:lastPrinted>
  <dcterms:created xsi:type="dcterms:W3CDTF">2018-02-21T20:39:46Z</dcterms:created>
  <dcterms:modified xsi:type="dcterms:W3CDTF">2023-02-01T01:20:37Z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0x01010020FBA7F62C14F041A0FB3EFC7596E368</vt:lpwstr>
  </property>
  <property fmtid="{D5CDD505-2E9C-101B-9397-08002B2CF9AE}" pid="3" name="_dlc_DocIdItemGuid">
    <vt:lpwstr>0cacd654-b2aa-4675-bd7c-1386c62ed138</vt:lpwstr>
  </property>
</Properties>
</file>