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\Documents\MINJUSTICIA\Informe  de gestion Minjusticia\2021\Presupuesto 2021\INFORMES PARA PUBLICAR Y MINHACIENDA\PUBLICACIONES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E63" i="1"/>
  <c r="E87" i="1" l="1"/>
  <c r="E65" i="1"/>
  <c r="E62" i="1"/>
  <c r="F127" i="1"/>
  <c r="G85" i="1" l="1"/>
  <c r="E85" i="1"/>
  <c r="D20" i="1"/>
  <c r="C20" i="1"/>
  <c r="G107" i="1"/>
  <c r="G87" i="1"/>
  <c r="G86" i="1"/>
  <c r="G84" i="1"/>
  <c r="G82" i="1"/>
  <c r="G65" i="1"/>
  <c r="E41" i="1"/>
  <c r="G41" i="1"/>
  <c r="E40" i="1"/>
  <c r="G40" i="1"/>
  <c r="E82" i="1"/>
  <c r="F22" i="1"/>
  <c r="F21" i="1"/>
  <c r="F20" i="1"/>
  <c r="F19" i="1"/>
  <c r="F18" i="1"/>
  <c r="F17" i="1"/>
  <c r="D17" i="1"/>
  <c r="D18" i="1"/>
  <c r="D19" i="1"/>
  <c r="D21" i="1"/>
  <c r="C22" i="1"/>
  <c r="C21" i="1"/>
  <c r="C19" i="1"/>
  <c r="C18" i="1"/>
  <c r="C17" i="1"/>
  <c r="E129" i="1"/>
  <c r="E130" i="1"/>
  <c r="E83" i="1"/>
  <c r="E84" i="1"/>
  <c r="E86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C112" i="1" s="1"/>
  <c r="F81" i="1"/>
  <c r="D81" i="1"/>
  <c r="F60" i="1"/>
  <c r="F67" i="1" s="1"/>
  <c r="D60" i="1"/>
  <c r="D67" i="1" s="1"/>
  <c r="C60" i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D22" i="1"/>
  <c r="E17" i="1" l="1"/>
  <c r="G60" i="1"/>
  <c r="E20" i="1"/>
  <c r="G22" i="1"/>
  <c r="E21" i="1"/>
  <c r="E81" i="1"/>
  <c r="C67" i="1"/>
  <c r="G67" i="1" s="1"/>
  <c r="G17" i="1"/>
  <c r="G105" i="1"/>
  <c r="G112" i="1"/>
  <c r="E105" i="1"/>
  <c r="G21" i="1"/>
  <c r="G20" i="1"/>
  <c r="G81" i="1"/>
  <c r="D89" i="1"/>
  <c r="E89" i="1" s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E67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<sst xmlns="http://schemas.openxmlformats.org/spreadsheetml/2006/main" count="87" uniqueCount="16">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</sst>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2" fontId="5" fillId="0" borderId="0" xfId="3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142874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-1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topLeftCell="A2" zoomScale="80" zoomScaleNormal="80" workbookViewId="0">
      <selection activeCell="I5" sqref="I5"/>
    </sheetView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 x14ac:dyDescent="0.35">
      <c r="C8" s="14"/>
      <c r="D8" s="45" t="s">
        <v>15</v>
      </c>
      <c r="E8" s="45"/>
      <c r="F8" s="45"/>
      <c r="G8" s="45"/>
    </row>
    <row r="12" spans="2:7" s="12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189047993047.44</v>
      </c>
      <c r="D16" s="16">
        <f>+D17+D18+D19+D20+D21</f>
        <v>121261020547.95</v>
      </c>
      <c r="E16" s="33">
        <f>+D16/C16</f>
        <v>0.64142982209560173</v>
      </c>
      <c r="F16" s="16">
        <f>+F17+F18+F19+F20+F21</f>
        <v>106396796825.86</v>
      </c>
      <c r="G16" s="33">
        <f>+F16/C16</f>
        <v>0.56280310153390845</v>
      </c>
    </row>
    <row r="17" spans="2:7" s="1" customFormat="1" ht="18" customHeight="1" x14ac:dyDescent="0.25">
      <c r="B17" s="19" t="s">
        <v>7</v>
      </c>
      <c r="C17" s="29">
        <f t="shared" ref="C17:D19" si="0">+C39+C61+C82+C106+C128</f>
        <v>815502263</v>
      </c>
      <c r="D17" s="29">
        <f t="shared" si="0"/>
        <v>796447280.45000005</v>
      </c>
      <c r="E17" s="34">
        <f>+D17/C17</f>
        <v>0.97663405312953744</v>
      </c>
      <c r="F17" s="29">
        <f>+F39+F61+F82+F106+F128</f>
        <v>769077982.45000005</v>
      </c>
      <c r="G17" s="34">
        <f>+F17/C17</f>
        <v>0.94307277532349421</v>
      </c>
    </row>
    <row r="18" spans="2:7" s="1" customFormat="1" ht="18" customHeight="1" x14ac:dyDescent="0.25">
      <c r="B18" s="19" t="s">
        <v>12</v>
      </c>
      <c r="C18" s="29">
        <f t="shared" si="0"/>
        <v>62909886543.680008</v>
      </c>
      <c r="D18" s="29">
        <f t="shared" si="0"/>
        <v>33356313213.779999</v>
      </c>
      <c r="E18" s="34">
        <f t="shared" ref="E18:E21" si="1">+D18/C18</f>
        <v>0.53022370642203942</v>
      </c>
      <c r="F18" s="29">
        <f>+F40+F62+F83+F107+F129</f>
        <v>26422269317.829998</v>
      </c>
      <c r="G18" s="34">
        <f t="shared" ref="G18:G21" si="2">+F18/C18</f>
        <v>0.42000185931799944</v>
      </c>
    </row>
    <row r="19" spans="2:7" s="1" customFormat="1" ht="18" customHeight="1" x14ac:dyDescent="0.25">
      <c r="B19" s="19" t="s">
        <v>13</v>
      </c>
      <c r="C19" s="29">
        <f t="shared" si="0"/>
        <v>123212714905.75999</v>
      </c>
      <c r="D19" s="29">
        <f t="shared" si="0"/>
        <v>85001785248.710007</v>
      </c>
      <c r="E19" s="34">
        <f t="shared" si="1"/>
        <v>0.68987835641576556</v>
      </c>
      <c r="F19" s="29">
        <f>+F41+F63+F84+F108+F130</f>
        <v>77425404060.199997</v>
      </c>
      <c r="G19" s="34">
        <f t="shared" si="2"/>
        <v>0.62838810198622197</v>
      </c>
    </row>
    <row r="20" spans="2:7" s="22" customFormat="1" ht="24.95" customHeight="1" x14ac:dyDescent="0.25">
      <c r="B20" s="19" t="s">
        <v>8</v>
      </c>
      <c r="C20" s="29">
        <f t="shared" ref="C20:D20" si="3">+C85</f>
        <v>1956414744</v>
      </c>
      <c r="D20" s="29">
        <f t="shared" si="3"/>
        <v>1954681120.01</v>
      </c>
      <c r="E20" s="34">
        <f t="shared" si="1"/>
        <v>0.99911387705734855</v>
      </c>
      <c r="F20" s="29">
        <f>+F85</f>
        <v>1671374491.3800001</v>
      </c>
      <c r="G20" s="34">
        <f t="shared" si="2"/>
        <v>0.85430479222558964</v>
      </c>
    </row>
    <row r="21" spans="2:7" s="1" customFormat="1" ht="30" customHeight="1" x14ac:dyDescent="0.3">
      <c r="B21" s="20" t="s">
        <v>14</v>
      </c>
      <c r="C21" s="32">
        <f>+C42+C64+C86+C109+C131</f>
        <v>153474591</v>
      </c>
      <c r="D21" s="32">
        <f>+D42+D64+D86+D109+D131</f>
        <v>151793685</v>
      </c>
      <c r="E21" s="34">
        <f t="shared" si="1"/>
        <v>0.98904765936141181</v>
      </c>
      <c r="F21" s="29">
        <f>+F42+F64+F86+F109+F131</f>
        <v>108670974</v>
      </c>
      <c r="G21" s="34">
        <f t="shared" si="2"/>
        <v>0.70807143574665077</v>
      </c>
    </row>
    <row r="22" spans="2:7" s="5" customFormat="1" ht="18" x14ac:dyDescent="0.25">
      <c r="B22" s="15" t="s">
        <v>9</v>
      </c>
      <c r="C22" s="16">
        <f>+C43+C65+C87+C110+C132</f>
        <v>280770377284.31</v>
      </c>
      <c r="D22" s="16">
        <f>+D43+D65+D87+D110+D132</f>
        <v>22588542075.669998</v>
      </c>
      <c r="E22" s="33">
        <f>+D22/C22</f>
        <v>8.0452013115317675E-2</v>
      </c>
      <c r="F22" s="16">
        <f>+F43+F65+F87+F110+F132</f>
        <v>20783613693.98</v>
      </c>
      <c r="G22" s="33">
        <f>+F22/C22</f>
        <v>7.4023527321524993E-2</v>
      </c>
    </row>
    <row r="23" spans="2:7" s="1" customFormat="1" ht="6" customHeight="1" x14ac:dyDescent="0.3">
      <c r="B23" s="4"/>
      <c r="C23" s="4"/>
      <c r="D23" s="4"/>
      <c r="E23" s="35"/>
      <c r="F23" s="4"/>
      <c r="G23" s="35"/>
    </row>
    <row r="24" spans="2:7" s="5" customFormat="1" ht="18" x14ac:dyDescent="0.25">
      <c r="B24" s="17" t="s">
        <v>10</v>
      </c>
      <c r="C24" s="18">
        <f>+C22+C16</f>
        <v>469818370331.75</v>
      </c>
      <c r="D24" s="18">
        <f>+D22+D16</f>
        <v>143849562623.62</v>
      </c>
      <c r="E24" s="36">
        <f>+D24/C24</f>
        <v>0.30618122173904005</v>
      </c>
      <c r="F24" s="18">
        <f>+F22+F16</f>
        <v>127180410519.84</v>
      </c>
      <c r="G24" s="36">
        <f>+F24/C24</f>
        <v>0.27070122956246873</v>
      </c>
    </row>
    <row r="26" spans="2:7" x14ac:dyDescent="0.25">
      <c r="C26" s="13"/>
      <c r="D26" s="13"/>
      <c r="E26" s="13"/>
      <c r="F26" s="13"/>
      <c r="G26" s="13"/>
    </row>
    <row r="27" spans="2:7" x14ac:dyDescent="0.25">
      <c r="C27" s="13"/>
      <c r="D27" s="13"/>
      <c r="E27" s="13"/>
      <c r="F27" s="13"/>
      <c r="G27" s="13"/>
    </row>
    <row r="32" spans="2:7" ht="24" x14ac:dyDescent="0.35">
      <c r="B32" s="7"/>
      <c r="C32" s="14"/>
      <c r="D32" s="45" t="s">
        <v>15</v>
      </c>
      <c r="E32" s="45"/>
      <c r="F32" s="45"/>
      <c r="G32" s="45"/>
    </row>
    <row r="36" spans="2:7" x14ac:dyDescent="0.25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 x14ac:dyDescent="0.3">
      <c r="B37" s="9"/>
      <c r="C37" s="9"/>
      <c r="D37" s="9"/>
      <c r="E37" s="9"/>
      <c r="F37" s="9"/>
      <c r="G37" s="9"/>
    </row>
    <row r="38" spans="2:7" ht="18" x14ac:dyDescent="0.25">
      <c r="B38" s="23" t="s">
        <v>6</v>
      </c>
      <c r="C38" s="24">
        <f>+C39+C40+C41+C42</f>
        <v>1572747758.8600001</v>
      </c>
      <c r="D38" s="24">
        <f>+D39+D40+D41+D42</f>
        <v>1522185617.46</v>
      </c>
      <c r="E38" s="37">
        <f>+D38/C38</f>
        <v>0.96785108030505163</v>
      </c>
      <c r="F38" s="24">
        <f>+F39+F40+F41+F42</f>
        <v>1522185617.46</v>
      </c>
      <c r="G38" s="37">
        <f>+F38/C38</f>
        <v>0.96785108030505163</v>
      </c>
    </row>
    <row r="39" spans="2:7" ht="16.5" x14ac:dyDescent="0.25">
      <c r="B39" s="19" t="s">
        <v>7</v>
      </c>
      <c r="C39" s="30">
        <v>0</v>
      </c>
      <c r="D39" s="30">
        <v>0</v>
      </c>
      <c r="E39" s="38">
        <v>0</v>
      </c>
      <c r="F39" s="30">
        <v>0</v>
      </c>
      <c r="G39" s="38">
        <v>0</v>
      </c>
    </row>
    <row r="40" spans="2:7" ht="18" customHeight="1" x14ac:dyDescent="0.25">
      <c r="B40" s="19" t="s">
        <v>12</v>
      </c>
      <c r="C40" s="30">
        <v>640546881.86000001</v>
      </c>
      <c r="D40" s="30">
        <v>589984740.46000004</v>
      </c>
      <c r="E40" s="38">
        <f>+D40/C40</f>
        <v>0.92106410501417291</v>
      </c>
      <c r="F40" s="30">
        <v>589984740.46000004</v>
      </c>
      <c r="G40" s="38">
        <f>+F40/C40</f>
        <v>0.92106410501417291</v>
      </c>
    </row>
    <row r="41" spans="2:7" ht="18" customHeight="1" x14ac:dyDescent="0.25">
      <c r="B41" s="19" t="s">
        <v>13</v>
      </c>
      <c r="C41" s="30">
        <v>932200877</v>
      </c>
      <c r="D41" s="30">
        <v>932200877</v>
      </c>
      <c r="E41" s="38">
        <f>+D41/C41</f>
        <v>1</v>
      </c>
      <c r="F41" s="30">
        <v>932200877</v>
      </c>
      <c r="G41" s="38">
        <f>+F41/C41</f>
        <v>1</v>
      </c>
    </row>
    <row r="42" spans="2:7" ht="33" x14ac:dyDescent="0.3">
      <c r="B42" s="20" t="s">
        <v>14</v>
      </c>
      <c r="C42" s="30">
        <v>0</v>
      </c>
      <c r="D42" s="30">
        <v>0</v>
      </c>
      <c r="E42" s="38">
        <v>0</v>
      </c>
      <c r="F42" s="30">
        <v>0</v>
      </c>
      <c r="G42" s="41">
        <v>0</v>
      </c>
    </row>
    <row r="43" spans="2:7" ht="18" x14ac:dyDescent="0.25">
      <c r="B43" s="23" t="s">
        <v>9</v>
      </c>
      <c r="C43" s="25">
        <v>4403813198.4300003</v>
      </c>
      <c r="D43" s="25">
        <v>3189563488.79</v>
      </c>
      <c r="E43" s="37">
        <f>+D43/C43</f>
        <v>0.72427311174940578</v>
      </c>
      <c r="F43" s="25">
        <v>3180663050.3899999</v>
      </c>
      <c r="G43" s="37">
        <f>+F43/C43</f>
        <v>0.72225203637700508</v>
      </c>
    </row>
    <row r="44" spans="2:7" ht="6" customHeight="1" x14ac:dyDescent="0.3">
      <c r="B44" s="9"/>
      <c r="C44" s="9"/>
      <c r="D44" s="10"/>
      <c r="E44" s="39"/>
      <c r="F44" s="10"/>
      <c r="G44" s="39"/>
    </row>
    <row r="45" spans="2:7" ht="18" x14ac:dyDescent="0.25">
      <c r="B45" s="26" t="s">
        <v>10</v>
      </c>
      <c r="C45" s="27">
        <f>+C43+C38</f>
        <v>5976560957.2900009</v>
      </c>
      <c r="D45" s="27">
        <f>+D43+D38</f>
        <v>4711749106.25</v>
      </c>
      <c r="E45" s="40">
        <f>+D45/C45</f>
        <v>0.78837129578721565</v>
      </c>
      <c r="F45" s="27">
        <f>+F43+F38</f>
        <v>4702848667.8500004</v>
      </c>
      <c r="G45" s="40">
        <f>+F45/C45</f>
        <v>0.78688207172280733</v>
      </c>
    </row>
    <row r="53" spans="2:7" ht="24" x14ac:dyDescent="0.35">
      <c r="C53" s="14"/>
      <c r="D53" s="45" t="s">
        <v>15</v>
      </c>
      <c r="E53" s="45"/>
      <c r="F53" s="45"/>
      <c r="G53" s="45"/>
    </row>
    <row r="57" spans="2:7" ht="16.5" x14ac:dyDescent="0.3">
      <c r="B57" s="2"/>
      <c r="C57" s="2"/>
      <c r="D57" s="2"/>
      <c r="E57" s="2"/>
      <c r="F57" s="2"/>
      <c r="G57" s="2"/>
    </row>
    <row r="58" spans="2:7" ht="21" customHeight="1" x14ac:dyDescent="0.25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 x14ac:dyDescent="0.3">
      <c r="B59" s="4"/>
      <c r="C59" s="4"/>
      <c r="D59" s="4"/>
      <c r="E59" s="4"/>
      <c r="F59" s="4"/>
      <c r="G59" s="4"/>
    </row>
    <row r="60" spans="2:7" ht="18" x14ac:dyDescent="0.25">
      <c r="B60" s="15" t="s">
        <v>6</v>
      </c>
      <c r="C60" s="28">
        <f>+C61+C62+C63+C64</f>
        <v>7210899213.2700005</v>
      </c>
      <c r="D60" s="28">
        <f>+D61+D62+D63+D64</f>
        <v>3598736594.5</v>
      </c>
      <c r="E60" s="33">
        <f>+D60/C60</f>
        <v>0.49906904646196598</v>
      </c>
      <c r="F60" s="28">
        <f>+F61+F62+F63+F64</f>
        <v>3598736594.5</v>
      </c>
      <c r="G60" s="33">
        <f>+F60/C60</f>
        <v>0.49906904646196598</v>
      </c>
    </row>
    <row r="61" spans="2:7" ht="18" customHeight="1" x14ac:dyDescent="0.25">
      <c r="B61" s="19" t="s">
        <v>7</v>
      </c>
      <c r="C61" s="29">
        <v>0</v>
      </c>
      <c r="D61" s="29">
        <v>0</v>
      </c>
      <c r="E61" s="34">
        <v>0</v>
      </c>
      <c r="F61" s="29">
        <v>0</v>
      </c>
      <c r="G61" s="34">
        <v>0</v>
      </c>
    </row>
    <row r="62" spans="2:7" ht="18" customHeight="1" x14ac:dyDescent="0.25">
      <c r="B62" s="19" t="s">
        <v>12</v>
      </c>
      <c r="C62" s="29">
        <v>6411199213.2700005</v>
      </c>
      <c r="D62" s="29">
        <v>3320704994.5</v>
      </c>
      <c r="E62" s="34">
        <f>+D62/C62</f>
        <v>0.51795379991106072</v>
      </c>
      <c r="F62" s="29">
        <v>3320704994.5</v>
      </c>
      <c r="G62" s="34">
        <f t="shared" ref="G62:G63" si="4">+F62/C62</f>
        <v>0.51795379991106072</v>
      </c>
    </row>
    <row r="63" spans="2:7" ht="18" customHeight="1" x14ac:dyDescent="0.25">
      <c r="B63" s="19" t="s">
        <v>13</v>
      </c>
      <c r="C63" s="29">
        <v>799700000</v>
      </c>
      <c r="D63" s="29">
        <v>278031600</v>
      </c>
      <c r="E63" s="34">
        <f>+D63/C63</f>
        <v>0.34766987620357637</v>
      </c>
      <c r="F63" s="29">
        <v>278031600</v>
      </c>
      <c r="G63" s="34">
        <f t="shared" si="4"/>
        <v>0.34766987620357637</v>
      </c>
    </row>
    <row r="64" spans="2:7" ht="30" customHeight="1" x14ac:dyDescent="0.3">
      <c r="B64" s="20" t="s">
        <v>14</v>
      </c>
      <c r="C64" s="29">
        <v>0</v>
      </c>
      <c r="D64" s="29">
        <v>0</v>
      </c>
      <c r="E64" s="34">
        <v>0</v>
      </c>
      <c r="F64" s="29">
        <v>0</v>
      </c>
      <c r="G64" s="34">
        <v>0</v>
      </c>
    </row>
    <row r="65" spans="2:7" ht="18" x14ac:dyDescent="0.25">
      <c r="B65" s="15" t="s">
        <v>9</v>
      </c>
      <c r="C65" s="16">
        <v>18951069644.98</v>
      </c>
      <c r="D65" s="16">
        <v>2896036255.0599999</v>
      </c>
      <c r="E65" s="33">
        <f>+D65/C65</f>
        <v>0.15281650636681285</v>
      </c>
      <c r="F65" s="16">
        <v>1954093917.0599999</v>
      </c>
      <c r="G65" s="33">
        <f>+F65/C65</f>
        <v>0.10311259225294574</v>
      </c>
    </row>
    <row r="66" spans="2:7" ht="6" customHeight="1" x14ac:dyDescent="0.3">
      <c r="B66" s="4"/>
      <c r="C66" s="4"/>
      <c r="D66" s="4"/>
      <c r="E66" s="35"/>
      <c r="F66" s="4"/>
      <c r="G66" s="35"/>
    </row>
    <row r="67" spans="2:7" ht="18" x14ac:dyDescent="0.25">
      <c r="B67" s="17" t="s">
        <v>10</v>
      </c>
      <c r="C67" s="18">
        <f>+C65+C60</f>
        <v>26161968858.25</v>
      </c>
      <c r="D67" s="18">
        <f>+D65+D60</f>
        <v>6494772849.5599995</v>
      </c>
      <c r="E67" s="36">
        <f>+D67/C67</f>
        <v>0.24825244937603069</v>
      </c>
      <c r="F67" s="18">
        <f>+F65+F60</f>
        <v>5552830511.5599995</v>
      </c>
      <c r="G67" s="36">
        <f>+F67/C67</f>
        <v>0.21224818902759882</v>
      </c>
    </row>
    <row r="75" spans="2:7" ht="24" x14ac:dyDescent="0.35">
      <c r="B75" s="7"/>
      <c r="C75" s="14"/>
      <c r="D75" s="45" t="s">
        <v>15</v>
      </c>
      <c r="E75" s="45"/>
      <c r="F75" s="45"/>
      <c r="G75" s="45"/>
    </row>
    <row r="79" spans="2:7" x14ac:dyDescent="0.25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 x14ac:dyDescent="0.3">
      <c r="B80" s="9"/>
      <c r="C80" s="9"/>
      <c r="D80" s="9"/>
      <c r="E80" s="9"/>
      <c r="F80" s="9"/>
      <c r="G80" s="9"/>
    </row>
    <row r="81" spans="2:7" ht="18" x14ac:dyDescent="0.25">
      <c r="B81" s="23" t="s">
        <v>6</v>
      </c>
      <c r="C81" s="24">
        <f>+C82+C83+C84+C85+C86</f>
        <v>30517293258</v>
      </c>
      <c r="D81" s="24">
        <f>+D82+D83+D84+D85+D86</f>
        <v>24195173514.470001</v>
      </c>
      <c r="E81" s="37">
        <f>+D81/C81</f>
        <v>0.79283484645635549</v>
      </c>
      <c r="F81" s="24">
        <f>+F82+F83+F84+F85+F86</f>
        <v>20142176072.5</v>
      </c>
      <c r="G81" s="37">
        <f>+F81/C81</f>
        <v>0.66002498656134256</v>
      </c>
    </row>
    <row r="82" spans="2:7" ht="18" customHeight="1" x14ac:dyDescent="0.25">
      <c r="B82" s="19" t="s">
        <v>7</v>
      </c>
      <c r="C82" s="30">
        <v>806916828</v>
      </c>
      <c r="D82" s="30">
        <v>787861845.45000005</v>
      </c>
      <c r="E82" s="41">
        <f>+D82/C82</f>
        <v>0.97638544408941241</v>
      </c>
      <c r="F82" s="30">
        <v>760492547.45000005</v>
      </c>
      <c r="G82" s="41">
        <f t="shared" ref="G82:G87" si="5">+F82/C82</f>
        <v>0.94246708094430776</v>
      </c>
    </row>
    <row r="83" spans="2:7" ht="18" customHeight="1" x14ac:dyDescent="0.25">
      <c r="B83" s="19" t="s">
        <v>12</v>
      </c>
      <c r="C83" s="30">
        <v>19392568194</v>
      </c>
      <c r="D83" s="30">
        <v>14310693540.290001</v>
      </c>
      <c r="E83" s="41">
        <f t="shared" ref="E83:E86" si="6">+D83/C83</f>
        <v>0.73794731038860983</v>
      </c>
      <c r="F83" s="30">
        <v>11181707256.049999</v>
      </c>
      <c r="G83" s="41">
        <f t="shared" si="5"/>
        <v>0.57659754727636248</v>
      </c>
    </row>
    <row r="84" spans="2:7" ht="18" customHeight="1" x14ac:dyDescent="0.25">
      <c r="B84" s="19" t="s">
        <v>13</v>
      </c>
      <c r="C84" s="30">
        <v>8208234701</v>
      </c>
      <c r="D84" s="30">
        <v>6990143323.7200003</v>
      </c>
      <c r="E84" s="41">
        <f t="shared" si="6"/>
        <v>0.85160129776362259</v>
      </c>
      <c r="F84" s="30">
        <v>6419930803.6199999</v>
      </c>
      <c r="G84" s="41">
        <f t="shared" si="5"/>
        <v>0.78213294788438092</v>
      </c>
    </row>
    <row r="85" spans="2:7" ht="24.95" customHeight="1" x14ac:dyDescent="0.25">
      <c r="B85" s="19" t="s">
        <v>8</v>
      </c>
      <c r="C85" s="44">
        <v>1956414744</v>
      </c>
      <c r="D85" s="44">
        <v>1954681120.01</v>
      </c>
      <c r="E85" s="41">
        <f t="shared" si="6"/>
        <v>0.99911387705734855</v>
      </c>
      <c r="F85" s="30">
        <v>1671374491.3800001</v>
      </c>
      <c r="G85" s="41">
        <f t="shared" si="5"/>
        <v>0.85430479222558964</v>
      </c>
    </row>
    <row r="86" spans="2:7" ht="30" customHeight="1" x14ac:dyDescent="0.3">
      <c r="B86" s="20" t="s">
        <v>14</v>
      </c>
      <c r="C86" s="21">
        <v>153158791</v>
      </c>
      <c r="D86" s="21">
        <v>151793685</v>
      </c>
      <c r="E86" s="41">
        <f t="shared" si="6"/>
        <v>0.99108698892772007</v>
      </c>
      <c r="F86" s="30">
        <v>108670974</v>
      </c>
      <c r="G86" s="41">
        <f t="shared" si="5"/>
        <v>0.7095314169723369</v>
      </c>
    </row>
    <row r="87" spans="2:7" ht="18" x14ac:dyDescent="0.25">
      <c r="B87" s="23" t="s">
        <v>9</v>
      </c>
      <c r="C87" s="25">
        <v>907840396</v>
      </c>
      <c r="D87" s="25">
        <v>620840396</v>
      </c>
      <c r="E87" s="37">
        <f>+D87/C87</f>
        <v>0.68386513613566935</v>
      </c>
      <c r="F87" s="25">
        <v>80840396</v>
      </c>
      <c r="G87" s="37">
        <f t="shared" si="5"/>
        <v>8.9046925380482853E-2</v>
      </c>
    </row>
    <row r="88" spans="2:7" ht="6" customHeight="1" x14ac:dyDescent="0.3">
      <c r="B88" s="9"/>
      <c r="C88" s="9"/>
      <c r="D88" s="10"/>
      <c r="E88" s="39"/>
      <c r="F88" s="10"/>
      <c r="G88" s="39"/>
    </row>
    <row r="89" spans="2:7" ht="18" x14ac:dyDescent="0.25">
      <c r="B89" s="26" t="s">
        <v>10</v>
      </c>
      <c r="C89" s="27">
        <f>+C87+C81</f>
        <v>31425133654</v>
      </c>
      <c r="D89" s="27">
        <f>+D87+D81</f>
        <v>24816013910.470001</v>
      </c>
      <c r="E89" s="40">
        <f>+D89/C89</f>
        <v>0.78968682150095659</v>
      </c>
      <c r="F89" s="27">
        <f>+F87+F81</f>
        <v>20223016468.5</v>
      </c>
      <c r="G89" s="40">
        <f>+F89/C89</f>
        <v>0.64353000662340476</v>
      </c>
    </row>
    <row r="98" spans="2:7" ht="24" x14ac:dyDescent="0.35">
      <c r="C98" s="14"/>
      <c r="D98" s="45" t="s">
        <v>15</v>
      </c>
      <c r="E98" s="45"/>
      <c r="F98" s="45"/>
      <c r="G98" s="45"/>
    </row>
    <row r="102" spans="2:7" ht="16.5" x14ac:dyDescent="0.3">
      <c r="B102" s="2"/>
      <c r="C102" s="2"/>
      <c r="D102" s="2"/>
      <c r="E102" s="2"/>
      <c r="F102" s="2"/>
      <c r="G102" s="2"/>
    </row>
    <row r="103" spans="2:7" ht="23.25" customHeight="1" x14ac:dyDescent="0.25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 x14ac:dyDescent="0.3">
      <c r="B104" s="4"/>
      <c r="C104" s="4"/>
      <c r="D104" s="4"/>
      <c r="E104" s="4"/>
      <c r="F104" s="4"/>
      <c r="G104" s="4"/>
    </row>
    <row r="105" spans="2:7" ht="18" x14ac:dyDescent="0.25">
      <c r="B105" s="15" t="s">
        <v>6</v>
      </c>
      <c r="C105" s="28">
        <f>+C106+C107+C108+C109</f>
        <v>63791781</v>
      </c>
      <c r="D105" s="28">
        <f>+D106+D107+D108+D109</f>
        <v>63791781</v>
      </c>
      <c r="E105" s="33">
        <f>+D105/C105</f>
        <v>1</v>
      </c>
      <c r="F105" s="28">
        <f>+F106+F107+F108+F109</f>
        <v>63791781</v>
      </c>
      <c r="G105" s="33">
        <f>+F105/C105</f>
        <v>1</v>
      </c>
    </row>
    <row r="106" spans="2:7" ht="18" customHeight="1" x14ac:dyDescent="0.3">
      <c r="B106" s="19" t="s">
        <v>7</v>
      </c>
      <c r="C106" s="6">
        <v>0</v>
      </c>
      <c r="D106" s="6">
        <v>0</v>
      </c>
      <c r="E106" s="42">
        <v>0</v>
      </c>
      <c r="F106" s="6">
        <v>0</v>
      </c>
      <c r="G106" s="42">
        <v>0</v>
      </c>
    </row>
    <row r="107" spans="2:7" ht="18" customHeight="1" x14ac:dyDescent="0.3">
      <c r="B107" s="19" t="s">
        <v>12</v>
      </c>
      <c r="C107" s="6">
        <v>63791781</v>
      </c>
      <c r="D107" s="6">
        <v>63791781</v>
      </c>
      <c r="E107" s="42">
        <f>+D107/C107</f>
        <v>1</v>
      </c>
      <c r="F107" s="6">
        <v>63791781</v>
      </c>
      <c r="G107" s="42">
        <f>+F107/C107</f>
        <v>1</v>
      </c>
    </row>
    <row r="108" spans="2:7" ht="18" customHeight="1" x14ac:dyDescent="0.3">
      <c r="B108" s="19" t="s">
        <v>13</v>
      </c>
      <c r="C108" s="6">
        <v>0</v>
      </c>
      <c r="D108" s="6">
        <v>0</v>
      </c>
      <c r="E108" s="42">
        <v>0</v>
      </c>
      <c r="F108" s="6">
        <v>0</v>
      </c>
      <c r="G108" s="42">
        <v>0</v>
      </c>
    </row>
    <row r="109" spans="2:7" ht="30" customHeight="1" x14ac:dyDescent="0.3">
      <c r="B109" s="20" t="s">
        <v>14</v>
      </c>
      <c r="C109" s="29">
        <v>0</v>
      </c>
      <c r="D109" s="29">
        <v>0</v>
      </c>
      <c r="E109" s="34">
        <v>0</v>
      </c>
      <c r="F109" s="29">
        <v>0</v>
      </c>
      <c r="G109" s="34">
        <v>0</v>
      </c>
    </row>
    <row r="110" spans="2:7" ht="18" x14ac:dyDescent="0.25">
      <c r="B110" s="15" t="s">
        <v>9</v>
      </c>
      <c r="C110" s="16">
        <v>0</v>
      </c>
      <c r="D110" s="16">
        <v>0</v>
      </c>
      <c r="E110" s="33">
        <v>0</v>
      </c>
      <c r="F110" s="16">
        <v>0</v>
      </c>
      <c r="G110" s="33">
        <v>0</v>
      </c>
    </row>
    <row r="111" spans="2:7" ht="6" customHeight="1" x14ac:dyDescent="0.3">
      <c r="B111" s="4"/>
      <c r="C111" s="4"/>
      <c r="D111" s="4"/>
      <c r="E111" s="35"/>
      <c r="F111" s="4"/>
      <c r="G111" s="35"/>
    </row>
    <row r="112" spans="2:7" ht="18" x14ac:dyDescent="0.25">
      <c r="B112" s="17" t="s">
        <v>10</v>
      </c>
      <c r="C112" s="18">
        <f>+C105+C110</f>
        <v>63791781</v>
      </c>
      <c r="D112" s="18">
        <f>+D105+D110</f>
        <v>63791781</v>
      </c>
      <c r="E112" s="36">
        <f>+D112/C112</f>
        <v>1</v>
      </c>
      <c r="F112" s="18">
        <f>+F105+F110</f>
        <v>63791781</v>
      </c>
      <c r="G112" s="36">
        <f>+F112/C112</f>
        <v>1</v>
      </c>
    </row>
    <row r="120" spans="2:7" ht="24" x14ac:dyDescent="0.35">
      <c r="C120" s="14"/>
      <c r="D120" s="45" t="s">
        <v>15</v>
      </c>
      <c r="E120" s="45"/>
      <c r="F120" s="45"/>
      <c r="G120" s="45"/>
    </row>
    <row r="124" spans="2:7" ht="16.5" x14ac:dyDescent="0.3">
      <c r="B124" s="2"/>
      <c r="C124" s="2"/>
      <c r="D124" s="2"/>
      <c r="E124" s="2"/>
      <c r="F124" s="2"/>
      <c r="G124" s="2"/>
    </row>
    <row r="125" spans="2:7" ht="22.5" customHeight="1" x14ac:dyDescent="0.25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 x14ac:dyDescent="0.3">
      <c r="B126" s="4"/>
      <c r="C126" s="4"/>
      <c r="D126" s="4"/>
      <c r="E126" s="4"/>
      <c r="F126" s="4"/>
      <c r="G126" s="4"/>
    </row>
    <row r="127" spans="2:7" ht="18" x14ac:dyDescent="0.25">
      <c r="B127" s="15" t="s">
        <v>6</v>
      </c>
      <c r="C127" s="28">
        <f>+C128+C129+C130+C131</f>
        <v>149683261036.31</v>
      </c>
      <c r="D127" s="28">
        <f>+D128+D129+D130+D131</f>
        <v>91881133040.520004</v>
      </c>
      <c r="E127" s="33">
        <f>+D127/C127</f>
        <v>0.61383706103404301</v>
      </c>
      <c r="F127" s="28">
        <f>+F128+F129+F130+F131</f>
        <v>81069906760.399994</v>
      </c>
      <c r="G127" s="33">
        <f>+F127/C127</f>
        <v>0.54160970437926359</v>
      </c>
    </row>
    <row r="128" spans="2:7" ht="18" customHeight="1" x14ac:dyDescent="0.25">
      <c r="B128" s="19" t="s">
        <v>7</v>
      </c>
      <c r="C128" s="29">
        <v>8585435</v>
      </c>
      <c r="D128" s="29">
        <v>8585435</v>
      </c>
      <c r="E128" s="34">
        <f>+D128/C128</f>
        <v>1</v>
      </c>
      <c r="F128" s="29">
        <v>8585435</v>
      </c>
      <c r="G128" s="34">
        <f>+F128/C128</f>
        <v>1</v>
      </c>
    </row>
    <row r="129" spans="2:7" ht="18" customHeight="1" x14ac:dyDescent="0.25">
      <c r="B129" s="19" t="s">
        <v>12</v>
      </c>
      <c r="C129" s="29">
        <v>36401780473.550003</v>
      </c>
      <c r="D129" s="29">
        <v>15071138157.530001</v>
      </c>
      <c r="E129" s="34">
        <f t="shared" ref="E129:E130" si="7">+D129/C129</f>
        <v>0.41402200555769192</v>
      </c>
      <c r="F129" s="29">
        <v>11266080545.82</v>
      </c>
      <c r="G129" s="34">
        <f>+F129/C129</f>
        <v>0.30949256874965436</v>
      </c>
    </row>
    <row r="130" spans="2:7" ht="18" customHeight="1" x14ac:dyDescent="0.25">
      <c r="B130" s="19" t="s">
        <v>13</v>
      </c>
      <c r="C130" s="29">
        <v>113272579327.75999</v>
      </c>
      <c r="D130" s="29">
        <v>76801409447.990005</v>
      </c>
      <c r="E130" s="34">
        <f t="shared" si="7"/>
        <v>0.67802295934094703</v>
      </c>
      <c r="F130" s="29">
        <v>69795240779.580002</v>
      </c>
      <c r="G130" s="34">
        <f>+F130/C130</f>
        <v>0.61617066719760927</v>
      </c>
    </row>
    <row r="131" spans="2:7" ht="30" customHeight="1" x14ac:dyDescent="0.3">
      <c r="B131" s="20" t="s">
        <v>14</v>
      </c>
      <c r="C131" s="29">
        <v>315800</v>
      </c>
      <c r="D131" s="29">
        <v>0</v>
      </c>
      <c r="E131" s="34">
        <v>0</v>
      </c>
      <c r="F131" s="31">
        <v>0</v>
      </c>
      <c r="G131" s="34">
        <v>0</v>
      </c>
    </row>
    <row r="132" spans="2:7" ht="18" x14ac:dyDescent="0.25">
      <c r="B132" s="15" t="s">
        <v>9</v>
      </c>
      <c r="C132" s="16">
        <v>256507654044.89999</v>
      </c>
      <c r="D132" s="16">
        <v>15882101935.82</v>
      </c>
      <c r="E132" s="33">
        <f>+D132/C132</f>
        <v>6.1916678451396E-2</v>
      </c>
      <c r="F132" s="16">
        <v>15568016330.530001</v>
      </c>
      <c r="G132" s="33">
        <f>+F132/C132</f>
        <v>6.0692209706166976E-2</v>
      </c>
    </row>
    <row r="133" spans="2:7" ht="6" customHeight="1" x14ac:dyDescent="0.3">
      <c r="B133" s="4"/>
      <c r="C133" s="4"/>
      <c r="D133" s="4"/>
      <c r="E133" s="35"/>
      <c r="F133" s="4"/>
      <c r="G133" s="35"/>
    </row>
    <row r="134" spans="2:7" ht="18" x14ac:dyDescent="0.25">
      <c r="B134" s="17" t="s">
        <v>10</v>
      </c>
      <c r="C134" s="18">
        <f>+C132+C127</f>
        <v>406190915081.20996</v>
      </c>
      <c r="D134" s="18">
        <f>+D132+D127</f>
        <v>107763234976.34</v>
      </c>
      <c r="E134" s="36">
        <f>+D134/C134</f>
        <v>0.26530193309418265</v>
      </c>
      <c r="F134" s="18">
        <f>+F132+F127</f>
        <v>96637923090.929993</v>
      </c>
      <c r="G134" s="36">
        <f>+F134/C134</f>
        <v>0.23791256648763087</v>
      </c>
    </row>
    <row r="135" spans="2:7" x14ac:dyDescent="0.25">
      <c r="E135" s="43"/>
    </row>
  </sheetData>
  <mergeCells count="7">
    <mergeCell ref="D120:G120"/>
    <mergeCell ref="D8:G8"/>
    <mergeCell ref="D32:G32"/>
    <mergeCell ref="D75:G75"/>
    <mergeCell ref="D98:G98"/>
    <mergeCell ref="B12:G12"/>
    <mergeCell ref="D53:G53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2TV4CCKVFCYA-1167877901-601</_dlc_DocId>
    <_dlc_DocIdUrl xmlns="81cc8fc0-8d1e-4295-8f37-5d076116407c">
      <Url>https://www.minjusticia.gov.co/ministerio/_layouts/15/DocIdRedir.aspx?ID=2TV4CCKVFCYA-1167877901-601</Url>
      <Description>2TV4CCKVFCYA-1167877901-601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52F990-ABFF-493E-AC7E-FC83B95F7AC4}"/>
</file>

<file path=customXml/itemProps2.xml><?xml version="1.0" encoding="utf-8"?>
<ds:datastoreItem xmlns:ds="http://schemas.openxmlformats.org/officeDocument/2006/customXml" ds:itemID="{608BF563-0DE9-4836-9B5D-D2C2842BD362}"/>
</file>

<file path=customXml/itemProps3.xml><?xml version="1.0" encoding="utf-8"?>
<ds:datastoreItem xmlns:ds="http://schemas.openxmlformats.org/officeDocument/2006/customXml" ds:itemID="{1C2368D0-EA35-4AE7-BC01-8C6AC38B4EEC}"/>
</file>

<file path=customXml/itemProps4.xml><?xml version="1.0" encoding="utf-8"?>
<ds:datastoreItem xmlns:ds="http://schemas.openxmlformats.org/officeDocument/2006/customXml" ds:itemID="{7EB01CE0-8665-49FC-9F94-7781FBB9D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2018-06-05T16:42:59Z</cp:lastPrinted>
  <dcterms:created xsi:type="dcterms:W3CDTF">2018-02-21T20:39:46Z</dcterms:created>
  <dcterms:modified xsi:type="dcterms:W3CDTF">2021-04-09T17:59:48Z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8f17a03b-7853-457f-b090-727ab54ef323</vt:lpwstr>
  </property>
</Properties>
</file>