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D:\MINJUSTICIA\TRABAJO EN CASA COVID 19\PMA INFORME JUNIO 2020\CUARTO INF PMA JUNIO\INFORME FINAL QUE SE ENVIA\"/>
    </mc:Choice>
  </mc:AlternateContent>
  <xr:revisionPtr revIDLastSave="0" documentId="8_{92610496-469B-45D6-BC55-1BE8D1BD1316}" xr6:coauthVersionLast="45" xr6:coauthVersionMax="45" xr10:uidLastSave="{00000000-0000-0000-0000-000000000000}"/>
  <bookViews>
    <workbookView xWindow="-120" yWindow="-120" windowWidth="20730" windowHeight="11160" xr2:uid="{00000000-000D-0000-FFFF-FFFF00000000}"/>
  </bookViews>
  <sheets>
    <sheet name="PMA" sheetId="1" r:id="rId1"/>
    <sheet name="Instructivo PMA" sheetId="4" r:id="rId2"/>
  </sheets>
  <definedNames>
    <definedName name="_xlnm.Print_Titles" localSheetId="0">PMA!$8:$10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6" i="1" l="1"/>
  <c r="L25" i="1" l="1"/>
  <c r="I14" i="1" l="1"/>
  <c r="L11" i="1"/>
  <c r="I24" i="1"/>
  <c r="L21" i="1"/>
  <c r="I31" i="1"/>
  <c r="I33" i="1"/>
  <c r="L30" i="1"/>
  <c r="I32" i="1"/>
  <c r="L28" i="1"/>
  <c r="I13" i="1"/>
  <c r="L15" i="1"/>
  <c r="I12" i="1"/>
  <c r="I16" i="1" l="1"/>
  <c r="I15" i="1" l="1"/>
  <c r="I17" i="1"/>
  <c r="I18" i="1"/>
  <c r="I19" i="1"/>
  <c r="I20" i="1"/>
  <c r="I21" i="1"/>
  <c r="I22" i="1"/>
  <c r="I23" i="1"/>
  <c r="I25" i="1"/>
  <c r="I27" i="1"/>
  <c r="I28" i="1"/>
  <c r="I29" i="1"/>
  <c r="I30" i="1"/>
  <c r="I34" i="1"/>
  <c r="I35" i="1"/>
  <c r="I36" i="1"/>
  <c r="I37" i="1"/>
  <c r="I38" i="1"/>
  <c r="I11" i="1"/>
  <c r="L37" i="1" l="1"/>
  <c r="F48" i="1" s="1"/>
  <c r="L36" i="1"/>
  <c r="F47" i="1" s="1"/>
  <c r="L34" i="1"/>
  <c r="F46" i="1" s="1"/>
  <c r="F45" i="1"/>
  <c r="F44" i="1"/>
  <c r="F43" i="1"/>
  <c r="F42" i="1"/>
  <c r="L19" i="1"/>
  <c r="F41" i="1" s="1"/>
  <c r="F40" i="1"/>
  <c r="F39" i="1"/>
  <c r="E5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Elvira Zea</author>
    <author>HERNAN ALONSO RODRIGUEZ MORA</author>
  </authors>
  <commentList>
    <comment ref="P9" authorId="0" shapeId="0" xr:uid="{00000000-0006-0000-0000-000001000000}">
      <text>
        <r>
          <rPr>
            <sz val="9"/>
            <color indexed="81"/>
            <rFont val="Tahoma"/>
            <family val="2"/>
          </rPr>
          <t xml:space="preserve">Dejar las observaciones frente al cumplimiento y efectividad de las tareas implementadas. 
</t>
        </r>
      </text>
    </comment>
    <comment ref="R9" authorId="1" shapeId="0" xr:uid="{00000000-0006-0000-0000-000002000000}">
      <text>
        <r>
          <rPr>
            <b/>
            <sz val="9"/>
            <color indexed="81"/>
            <rFont val="Tahoma"/>
            <family val="2"/>
          </rPr>
          <t xml:space="preserve">Fecha en que se cierra completamente el hallazgo
</t>
        </r>
      </text>
    </comment>
    <comment ref="S9" authorId="1" shapeId="0" xr:uid="{00000000-0006-0000-0000-000003000000}">
      <text>
        <r>
          <rPr>
            <b/>
            <sz val="9"/>
            <color indexed="81"/>
            <rFont val="Tahoma"/>
            <family val="2"/>
          </rPr>
          <t>Número de radicado con el cual la entidad realiza el cierre del hallazgo</t>
        </r>
      </text>
    </comment>
  </commentList>
</comments>
</file>

<file path=xl/sharedStrings.xml><?xml version="1.0" encoding="utf-8"?>
<sst xmlns="http://schemas.openxmlformats.org/spreadsheetml/2006/main" count="289" uniqueCount="214">
  <si>
    <t xml:space="preserve">Entidad: </t>
  </si>
  <si>
    <t xml:space="preserve">NIT: </t>
  </si>
  <si>
    <t xml:space="preserve">Representante Legal: </t>
  </si>
  <si>
    <t xml:space="preserve">Fecha de iniciación: </t>
  </si>
  <si>
    <t>Responsable del proceso:</t>
  </si>
  <si>
    <t>Fecha de finalización:</t>
  </si>
  <si>
    <t xml:space="preserve">Cargo: </t>
  </si>
  <si>
    <t>ITEM</t>
  </si>
  <si>
    <t>HALLAZGO</t>
  </si>
  <si>
    <t>OBJETIVOS</t>
  </si>
  <si>
    <t>Descripción  de  las Tareas</t>
  </si>
  <si>
    <t>EJECUCIÓN DE LAS  TAREAS</t>
  </si>
  <si>
    <t>PLAZO EN SEMANAS</t>
  </si>
  <si>
    <t>PORCENTAJE DE AVANCE DE LAS TAREAS</t>
  </si>
  <si>
    <t xml:space="preserve">PRODUCTOS </t>
  </si>
  <si>
    <t>AVANCE DE CUMPLIMIENTO DEL OBJETIVO</t>
  </si>
  <si>
    <t>DESCRIPCIÓN DE LOS AVANCES</t>
  </si>
  <si>
    <t>AREAS Y PERSONAS RESPONSABLES</t>
  </si>
  <si>
    <t>FECHA CIERRE HALLAZGO</t>
  </si>
  <si>
    <t>No. RADICADO</t>
  </si>
  <si>
    <t>EVIDENCIAS</t>
  </si>
  <si>
    <t>INICIO</t>
  </si>
  <si>
    <t>FINALIZACIÓN</t>
  </si>
  <si>
    <t>AVANCE DEL PLAN DE CUMPLIMIENTO (ACCIONES)</t>
  </si>
  <si>
    <t>Acción 1</t>
  </si>
  <si>
    <t>Acción 2</t>
  </si>
  <si>
    <t>Acción 3</t>
  </si>
  <si>
    <t>Acción 4</t>
  </si>
  <si>
    <t>Acción 5</t>
  </si>
  <si>
    <t>Acción 6</t>
  </si>
  <si>
    <t xml:space="preserve">Accion 7 </t>
  </si>
  <si>
    <t>Acción 8</t>
  </si>
  <si>
    <t>Acción 9</t>
  </si>
  <si>
    <t>Acción 10</t>
  </si>
  <si>
    <t>CUMPLIMIENTO DEL PLAN DE MEJORAMIENTO</t>
  </si>
  <si>
    <t>sobre 100%</t>
  </si>
  <si>
    <t>OBSERVACIONES OFICINA DE CONTROL INTERNO</t>
  </si>
  <si>
    <t>Seguimiento AGN</t>
  </si>
  <si>
    <t>Seguimiento Control Interno</t>
  </si>
  <si>
    <t>Plan de Mejoramiento</t>
  </si>
  <si>
    <t>OBSERVACIONES</t>
  </si>
  <si>
    <t>Fecha y número de Acta de aprobación del PMA</t>
  </si>
  <si>
    <t>N° INFORME DE SEGUIMIENTO Y FECHA</t>
  </si>
  <si>
    <t>N°. DE ACCIÓN</t>
  </si>
  <si>
    <t>M1</t>
  </si>
  <si>
    <t>M2</t>
  </si>
  <si>
    <t>M3</t>
  </si>
  <si>
    <t>ACCION 1</t>
  </si>
  <si>
    <t xml:space="preserve">ACCION 2 </t>
  </si>
  <si>
    <t>ACCION 3</t>
  </si>
  <si>
    <t>ACCION 4</t>
  </si>
  <si>
    <t>ACCION 5</t>
  </si>
  <si>
    <t>ACCION 6</t>
  </si>
  <si>
    <t>ACCION 7</t>
  </si>
  <si>
    <t>ACCION 8</t>
  </si>
  <si>
    <t>ACCION 9</t>
  </si>
  <si>
    <t>ACCION 10</t>
  </si>
  <si>
    <t>Establecer  el / los objetivos según el número de acciones que permitan subsanar el hallazgo</t>
  </si>
  <si>
    <t>No. TAREA</t>
  </si>
  <si>
    <t>T1</t>
  </si>
  <si>
    <t>Columna "A" ITEM</t>
  </si>
  <si>
    <t>Columna "B" HALLAZGO</t>
  </si>
  <si>
    <t>Columna "C" NÚMERO DE ACCIÓN"</t>
  </si>
  <si>
    <t>Columna "D" OBJETIVO</t>
  </si>
  <si>
    <t>Columna "E" NÚMERO DE TAREA</t>
  </si>
  <si>
    <t>Columna "F" DESCRIPCIÓN DE LAS TAREAS</t>
  </si>
  <si>
    <t>Describir las tareas idóneas necesarias para subsanar el hallazgo, (teniendo en cuenta la normatividad vigente)</t>
  </si>
  <si>
    <t>Columna "G Y H" EJECUCIÓN DE LAS TAREAS</t>
  </si>
  <si>
    <t>Indicar las fechas inicial y final de ejecución de cada una de las tareas, teniendo en cuenta la fecha de inicio y finalizacion del PMA</t>
  </si>
  <si>
    <t>Columna "I" PLAZO EN SEMANAS</t>
  </si>
  <si>
    <t>Autocalculado</t>
  </si>
  <si>
    <t>Columna "J" PORCENTAJE DE AVANCE DE LAS TAREAS</t>
  </si>
  <si>
    <t>Establecer el porcentaje según el avance de la tareas propuestas. Estas cifras consolidan el porcentaje promedio por acción propuesta (columna L)</t>
  </si>
  <si>
    <t>Columna "K" PRODUCTOS</t>
  </si>
  <si>
    <t>Relacionar el entregable o producto por cada  una de las tareas</t>
  </si>
  <si>
    <t>Columna "L" AVANCE DEL CUMPLIMIENTO DEL OBJETIVO</t>
  </si>
  <si>
    <t>Fecha de iniciación y finalización del PMA</t>
  </si>
  <si>
    <t>La fecha de inicio cuenta a partir de la aprobación del PMA por parte del Comité Interno de Archivo ó Comité de Desarrollo Adminstraivo según corresponda; esto mediante acto administrativo</t>
  </si>
  <si>
    <t>Diligenciamiento columans A - L</t>
  </si>
  <si>
    <t>Número consecutivo de los hallazgos segun informe de inspección, control o vigilancia</t>
  </si>
  <si>
    <t>Descripción del hallazgo según informe de inspección, control o vigilancia</t>
  </si>
  <si>
    <t>Enumerar la cantidad de acciones necesarias para subsanar el hallazgo. Se pueden agregar la cantidad de acciones que considere la entidad</t>
  </si>
  <si>
    <t>Enumerar la cantidad de tareas necesarias para subsanar el hallazgo, puede ser una o mas, depende el análsis de cada entidad.
Nota: Se pueden agregar la cantidad de tareas que considere la entidad; es indispensable en el momento de realizar este ajuste, validar la formula de la columna J "Porcentaje de avance de las tareas" y verificar la formula de la columna I "Plazo en semanas".</t>
  </si>
  <si>
    <t>M4</t>
  </si>
  <si>
    <t xml:space="preserve">Autocalculado, el cual promedia las cifras establecidas en la columna J. </t>
  </si>
  <si>
    <t xml:space="preserve">Observaciones que se deben tener en cuenta en el momento del diligenciamiento del formtao: 
*No Eliminar o insertar columnas.
*Al eliminar o insertar filas se debe verificar las formulas de la Columna J y las filas de la 33 a 44  (estas pueden variar de acuerdo al numero de actividades programadas en el PMA)
* Es indispensable verificar que en el formato se encuentre calculado el procentaje de avance del total de las actividades, columna e - fila 44 (esta puede variar de acuerdo al numero de actividades progrmadas en el PMA) </t>
  </si>
  <si>
    <t>Ministerio de Justicia y del Derecho</t>
  </si>
  <si>
    <t>Aycardo Miguel Velaides Navarro</t>
  </si>
  <si>
    <t>Coordinador Grupo de Gestión Documental</t>
  </si>
  <si>
    <r>
      <rPr>
        <b/>
        <sz val="10"/>
        <rFont val="Arial"/>
        <family val="2"/>
      </rPr>
      <t>Tablas de Retención Documental.</t>
    </r>
    <r>
      <rPr>
        <sz val="10"/>
        <rFont val="Arial"/>
        <family val="2"/>
      </rPr>
      <t xml:space="preserve">
El Ministerio de Justicia y del Derecho presuntamente incumple lo establecido en el artículo 14 del Acuerdo 04 de 2013, al no contar con Tablas de retención Documental y Cuadros de Clasificación, actualizadas y convalidadas conforme los cambios que se han generado en la estructura orgánica de la entidad a partir del Decreto 1427 de 2017.
</t>
    </r>
  </si>
  <si>
    <r>
      <rPr>
        <b/>
        <sz val="10"/>
        <rFont val="Arial"/>
        <family val="2"/>
      </rPr>
      <t>Programa de Gestión Documental</t>
    </r>
    <r>
      <rPr>
        <sz val="10"/>
        <rFont val="Arial"/>
        <family val="2"/>
      </rPr>
      <t xml:space="preserve">
El Ministerio de Justicia y del Derecho presuntamente incumple lo establecido en el artículo 2.8.2.5.10. Del Decreto 1080 de 2015 al no contar con el Programa de Gestión Documental PGD actualizado, no se evidencia seguimiento a su ejecución, como herramienta de planeación y administración para la gestión documental institucional.
</t>
    </r>
  </si>
  <si>
    <r>
      <rPr>
        <b/>
        <sz val="10"/>
        <rFont val="Arial"/>
        <family val="2"/>
      </rPr>
      <t>Organización Documental</t>
    </r>
    <r>
      <rPr>
        <sz val="10"/>
        <rFont val="Arial"/>
        <family val="2"/>
      </rPr>
      <t xml:space="preserve">
</t>
    </r>
    <r>
      <rPr>
        <b/>
        <sz val="10"/>
        <rFont val="Arial"/>
        <family val="2"/>
      </rPr>
      <t>Tablas de Valoración Documental TVD</t>
    </r>
    <r>
      <rPr>
        <sz val="10"/>
        <rFont val="Arial"/>
        <family val="2"/>
      </rPr>
      <t xml:space="preserve">
El Ministerio de Justicia y del Derecho presuntamente incumple lo establecido en el acuerdo 02 de 2004, al no contar con TVD aprobadas y convalidadas por el AGN, para la organización del fondo documental acumulado del Ministerio de Justicia y del Derecho y de los fondos cerrados recibidos de las extintas entidades.
</t>
    </r>
  </si>
  <si>
    <r>
      <rPr>
        <b/>
        <sz val="10"/>
        <rFont val="Arial"/>
        <family val="2"/>
      </rPr>
      <t>Inventario Documental FUID</t>
    </r>
    <r>
      <rPr>
        <sz val="10"/>
        <rFont val="Arial"/>
        <family val="2"/>
      </rPr>
      <t xml:space="preserve">
El Ministerio de Justicia y del Derecho, no cuenta con inventarios documentales completos conforme las normas específicas para los archivos de gestión; en consecuencia, presuntamente se encuentra incumpliendo lo reglamentado en el artículo 16 de la Ley 594 de 2000 y el articulo 7 del acuerdo 042 de 2002.
</t>
    </r>
  </si>
  <si>
    <r>
      <rPr>
        <b/>
        <sz val="10"/>
        <rFont val="Arial"/>
        <family val="2"/>
      </rPr>
      <t>Organización de Archivos de Gestión</t>
    </r>
    <r>
      <rPr>
        <sz val="10"/>
        <rFont val="Arial"/>
        <family val="2"/>
      </rPr>
      <t xml:space="preserve">.
El Ministerio de Justicia y del Derecho presuntamente incumple lo establecido en el artículo 4 del Acuerdo No 042 de 2002 (Articulo 7 inventario documental, y parágrafo del artículo 12 del acuerdo 02 de 2014, diligenciamiento de hoja de control.
</t>
    </r>
  </si>
  <si>
    <r>
      <rPr>
        <b/>
        <sz val="10"/>
        <rFont val="Arial"/>
        <family val="2"/>
      </rPr>
      <t>Historias laborales.</t>
    </r>
    <r>
      <rPr>
        <sz val="10"/>
        <rFont val="Arial"/>
        <family val="2"/>
      </rPr>
      <t xml:space="preserve">
El Ministerio de Justicia y del Derecho frente a procesos de organización de Historias Laborales presuntamente incumple lo establecido en la circular No 04 de 2003, y parágrafo del artículo 12 del acuerdo 02 de 2014, toda vez que todos los expedientes no cuentan con el diligenciamiento técnico de hoja de control, no se realiza proceso de foliación y el formato FUID no se implementa.
</t>
    </r>
  </si>
  <si>
    <t xml:space="preserve"> 900457461-9.</t>
  </si>
  <si>
    <t>Realizar el proceso de convalidación de la TRD actualizada conforme el Decreto 1427 de 2017.</t>
  </si>
  <si>
    <t>Presentación de ajustes al AGN.</t>
  </si>
  <si>
    <t>T2</t>
  </si>
  <si>
    <t>Elaborar el diagnóstico integral de gestión documental.</t>
  </si>
  <si>
    <t>Actualizar el PGD empleando la metodologia establecida por el AGN. Decreto 1080 Anexo Técnico.</t>
  </si>
  <si>
    <t>Diagnóstico Integral de Gestión Documental.</t>
  </si>
  <si>
    <t>Politica de Gestión Documental Actualizada.</t>
  </si>
  <si>
    <t>Actualizar la Politica de Gestión Documental conforme al articulo 2.8.2.5.6. del Decreto 1080 de 2015.</t>
  </si>
  <si>
    <t>Implementar el PGD</t>
  </si>
  <si>
    <t>Plan de acción del Proceso ejecutado.</t>
  </si>
  <si>
    <t>Presentación TRD ante el Comité evaluador de documentos-</t>
  </si>
  <si>
    <t>T3</t>
  </si>
  <si>
    <t>Ralizar inscripción en el RUSD</t>
  </si>
  <si>
    <t>Certificado de inscripción en el RUSD.</t>
  </si>
  <si>
    <t>Programa de Gestión Documental vigencia 2019-2022 Aprobado por el CIGD.</t>
  </si>
  <si>
    <t>Certificado de convalidación TVD</t>
  </si>
  <si>
    <t xml:space="preserve">Presentar ajustes al AGN de las TVD  Fondo, Ministerio de Justicia y del Derecho, Fondo Seguridad de la Rama,  Fondo Rotatorio del Ministerio de Justicia, Fondo Para la Rehabilitación Penitenciaria y Carcelaria, Dirección Nacional de Estupefacientes </t>
  </si>
  <si>
    <t>Presentación de las TVD de los Fondos, Ministerio de Justicia y del Derecho, Fondo Seguridad de la Rama,  Fondo Rotatorio del Ministerio de Justicia, Fondo Para la Rehabilitación Penitenciaria y Carcelaria, Dirección Nacional de Estupefacientes ante el Comité evaluador de documentos</t>
  </si>
  <si>
    <t>Cinco (5) Certificados de inscripción en el RUSD.</t>
  </si>
  <si>
    <t>Certificado de Convalidación TRD.</t>
  </si>
  <si>
    <t>Acta Presentación de ajustes.</t>
  </si>
  <si>
    <t>Actualizar el procedimiento de transferencias documentales.</t>
  </si>
  <si>
    <t>Procedimiento actualizado.</t>
  </si>
  <si>
    <t>Implementar hoja de control a expedientes.</t>
  </si>
  <si>
    <t>Ordenación, foliación y rotulación de expedientes conforme la circular 04 de 2003.</t>
  </si>
  <si>
    <t>Realizar el proceso de convalidación ante el AGN  de las TVD  de la documentación perteneciente a los acervos;  Fondo, Ministerio de Justicia y del Derecho, Fondo Seguridad de la Rama,  Fondo Rotatorio del Ministerio de Justicia, Fondo Para la Rehabilitación Penitenciaria y Carcelaria, Dirección Nacional de Estupefacientes .</t>
  </si>
  <si>
    <t xml:space="preserve">Organizar los Archivos de Gestión de la entidad conforme las TRD y empleando el formato de hoja de control de expedientes en conocordancia con lo dispuesto en el articulo 12 del acuerdo 02 de 2014. </t>
  </si>
  <si>
    <t>Normalizar el flujo de archivo para la serie de historias laborales de acuerdo con lo establecido en la circular 04 de 2003 y articulo 12 del acuerdo 02 d e2014.</t>
  </si>
  <si>
    <t>FUID Archivos de Gestión.</t>
  </si>
  <si>
    <t>Historias Laborales con Hoja de control.</t>
  </si>
  <si>
    <t>Archivo de HL Organizado.</t>
  </si>
  <si>
    <t>Expedientes organizados con hoja de control.</t>
  </si>
  <si>
    <t>Actualizar e implementar el Sistema Integrado de Conservación SIC del Ministerio de Justicia y del Derecho conforme lo establecido en el acuerdo 06 de 2014.</t>
  </si>
  <si>
    <t>Implementar el componente Plan de Conservación Documental.</t>
  </si>
  <si>
    <t>Actualizar el SIC incluyendo el Plan de Preservación Digital a Largo Plazo.</t>
  </si>
  <si>
    <t>Sistema Integrado de Conservación</t>
  </si>
  <si>
    <t>Acta de entrega de la obra de adecuación.</t>
  </si>
  <si>
    <t>Acto administrativo de adopción del SIC.</t>
  </si>
  <si>
    <t>Adoptar el sistema integrado de conservación.</t>
  </si>
  <si>
    <t>Realizar adecuaciones a las zonas de archivo priorizadas de acuerdo con el Díagnóstico de Gestión Documental para dar alcance a  lo descrito en el acuerdo 08 de 2014.</t>
  </si>
  <si>
    <r>
      <rPr>
        <b/>
        <sz val="10"/>
        <rFont val="Arial"/>
        <family val="2"/>
      </rPr>
      <t>Sistema Integrado de Conservación – SIC</t>
    </r>
    <r>
      <rPr>
        <sz val="10"/>
        <rFont val="Arial"/>
        <family val="2"/>
      </rPr>
      <t xml:space="preserve">
El Ministerio de Justicia y del Derecho presuntamente incumple las disposiciones establecidas en el Acuerdo 06 de 2014 al no contar con un Sistema Integrado de Conservación debidamente elaborado y aprobado por el representante legal, el cual debe contener todos los planes y programas que garanticen controles sistemáticos y periódicos de las condiciones ambientales, de infraestructura, de seguridad de la información, saneamiento, entre otros, con el fin de prevenir los deterioros y las situaciones de riesgo que se puedan presentar.
</t>
    </r>
  </si>
  <si>
    <t>Implementar las TVD en archivo central.</t>
  </si>
  <si>
    <t>Archivo Central Organizado.</t>
  </si>
  <si>
    <t>T4</t>
  </si>
  <si>
    <t>Implementar las TRD conforme el Decreto 1427 de 2017.</t>
  </si>
  <si>
    <t>Transferencias Primarias.</t>
  </si>
  <si>
    <t>El cumplimiento de esta actividad se encuentra sujeto a los terminos de evaluación técnica definidos por el AGN en el acuerdo 04 de 2019. articulo 13.</t>
  </si>
  <si>
    <t>12/31/2022</t>
  </si>
  <si>
    <t>Implementar el Formato Unico de Inventario Documental en las Dependencias del MJD conforme lo establecido en el acuerdo 042 de 2002.</t>
  </si>
  <si>
    <t>Inventarios documentales de las dependencias.</t>
  </si>
  <si>
    <t xml:space="preserve">Actualizar e implementar el Programa de Gestión Documental - PGD en cumplimiento de la metodología establecida en el Anexo técnico Programa de Gestión Documental del Decreto 1080 de 2015 desde lo preceptuado en el Manual Implementación de un PGD. </t>
  </si>
  <si>
    <t>Procedimiento creado.</t>
  </si>
  <si>
    <t>Creación e implementación de un procedimiento de organización de archivos de gestión que incluya la adopción del FUID desde la etapa de creación de expedientes como metodo de control documental.</t>
  </si>
  <si>
    <t>Diligenciar el Formato Unico de Inventario Documental FUID en las dependencias.</t>
  </si>
  <si>
    <t>Grupo de Gestión Documental</t>
  </si>
  <si>
    <t>Realizar seguimiento sobre la implementación del Formato Único de Inventario Documental FUID en archivos de Gestión.</t>
  </si>
  <si>
    <t>Naslly Raquel Ramos Camacho- Secretaria General</t>
  </si>
  <si>
    <t xml:space="preserve">
El procedimiento fue aprobado, socializado y publicado el día 25 de octubre de 2019.
</t>
  </si>
  <si>
    <t>Se realizaron entrevistas en las dependencias para la actualización del Diagnóstico de Gestión Documental en el numeral 4.1.2. del, se actualiza para identificar el estado actual en el que se encuentra el MJD en materia de conservación documental, lo anterior a que este instrumento es fundamental para iniciar con la actualización el Sistema Integrado de Conservación, este diagnóstico se encuentra actualizado y se está avanzando con la actualización del documento del SIC</t>
  </si>
  <si>
    <t xml:space="preserve">1. Se realizó la solicitud al área de mantenimiento para el arreglo de algunas falencias encontradas en los archivos de gestión de las diferentes dependencias. 
2. Se está adelantando el proceso de adecuaciones de la bodega de archivo central ubicada en Paloquemao.
</t>
  </si>
  <si>
    <t xml:space="preserve">• Acta Grupo de Gestión Humana: 28 de febrero de 2020.
• Acta Grupo de Gestión Administrativa: 3  de marzo de 2020
• Correo electrónico Dirección de Dirección de Tecnologías y Gestión de Información en Justicia: 29 de abril de 2020.
• Borrador Programa de capacitación y sensibilización: 24 de abril de 2020.
• Borrador programa de mantenimiento de instalaciones: 1 de mayo de 2020.
• Borrador programa de saneamiento ambiental: 8 de mayo de 2020.
• Borrador anexo formato de Inspección de instalaciones: 1 de mayo de 2020.
• Borrador anexo formato de limpieza de áreas y documentos: 8 de mayo de 2020.
• Documento diagnóstico de gestión documental: 30 de abril de 2020
</t>
  </si>
  <si>
    <t xml:space="preserve">1.Acta de las visitas de verificación de instalaciones y sistemas de almacenamiento, realizadas a las dependencias 
2.Solicitud de mantenimiento de instalaciones en archivos de gestión
3.Se brindaron dos jornadas de capacitación en Conservación Documental a un total de 45 funcionarios, en dicha capacitación se incluyeron los siguientes temas:
• Sistema Integrado de Conservación 
• Normatividad e importancia conservación documental
• Deterioro en los soportes documentales
• Manipulación de documentos
• Enfermedades asociadas a archivo
• Uso de elementos de protección personal
• Emergencias en material documental
• Gestión Ambiental 
4.Formato de inspección de mantenimiento de sistemas de almacenamiento e instalaciones físicas” en el archivo central diligenciado.
5.Estudios previos para la compra de insumos para las actividades de desinfección y monitoreo de condiciones ambientales del SIC.
</t>
  </si>
  <si>
    <t>Estudios previos para el proceso de adecuación de la bodega del archivo central ubicado en Paloquemao</t>
  </si>
  <si>
    <t xml:space="preserve">1.Se realizaron visitas de inspección de instalaciones a las dependencias del MJD.
2.Se realizaron dos jornadas de capacitación en “Conservación Documental” a un total de 45 funcionarios y contratistas del MJD.
3.Se realizó seguimiento a la aplicación del formato “Formato de inspección de mantenimiento de sistemas de almacenamiento e instalaciones físicas” en el archivo central. 
4.Se está adelantando el proceso de compra y adquisición de insumos para las actividades de desinfección y monitoreo de condiciones ambientales del SIC.
</t>
  </si>
  <si>
    <t xml:space="preserve">A corte del 13 de mayo hemos realizado el 100% de los ajustes solicitados por el AGN en el concepto del pasado mes de diciembre, no obstante  en las mesas de trabajo realizadas los días 29 de abril y 12 de mayo surgieron otras observaciones que entraremos a subsanar </t>
  </si>
  <si>
    <t xml:space="preserve">Para  el tema de las Tablas de Valoración Documental, al 13 de mayo realizamos todos los ajustes solicitados por el AGN, mas sin embargo sostuvimos reunión el pasado 23 de abril y se sugieren otros aspectos a revisar. (se adjuntan actas).   </t>
  </si>
  <si>
    <t>Se actualiza el documento conforme lo dispuesto en el Decreto 1080 de 2015, es aprobado por el comité el 26 de diciembre de 2019</t>
  </si>
  <si>
    <t>publicado.Actividad Cumplida  http://info.minjusticia.gov.co:8083/Portals/0/2019/1_Diagnostico_GD_2019.pdf</t>
  </si>
  <si>
    <t>http://info.minjusticia.gov.co:8083/Portals/0/2019/2_PGD-MJD_2019-2022.pdf</t>
  </si>
  <si>
    <t>https://www.minjusticia.gov.co/Portals/0/Transparencia_MJD/1_2_PGD-MJD-VF23122019.pdf</t>
  </si>
  <si>
    <t>Se realizó actualización de carácterización de proceso y formatos conexos</t>
  </si>
  <si>
    <t>http://sig.minjusticia.gov.co/</t>
  </si>
  <si>
    <t xml:space="preserve">Se Implementó el formato FUID en las 33 Dependencias del M.J.D con un trabajo de acompañamiento técnico correspondiente a asistencias atendidas por parte del G.G.D en la vigencia 2019, El seguimiento sobre la implementación del Formato Único de Inventario Documental FUID en archivos de Gestión para esta vigencia dará inicio a partir del segundo semestre del año, iniciando con la socialización del cronograma de Transferencias Documentales, A la fecha se iniciara con  mesas de trabajo con las dependencias de forma virtual  verificando el estado de la documentación a transferir  y posteriormente se dará cumplimiento al cronograma y al  P-GD-08 Procedimiento de Transferencias Documentales, teniendo en cuenta la emergencia Sanitaria declarada mediante la Resolución 385 del 12 de marzo de 2020 y la Directiva Presidencial No. 02 de 2020, desde el 19 de marzo el Ministerio de Justicia y del Derecho adoptó la modalidad de trabajo en casa, mediante Circular MJD - CIR20 - 0000020 - SEG – 4000, por lo cual nos ajustaremos a las decisiones administrativas y así establecer protocolos de seguridad para retomar y dar cumplimiento a la actividad.
</t>
  </si>
  <si>
    <t>la implementación de la hoja de control  para la serie de historias laborales para la vigencia 2019 se diligenciaron 22 Hojas de Control por este Grupo, para este trimestre a reportar se ha realizado varias solicitudes de seguimiento mediante correo electrónico a la  dependencia responsable, esta no reporta avance   de acuerdo a que desde el día 19 de marzo el MJD adoptó la modalidad de trabajo en casa, mediante Circular MJD - CIR20 - 0000020 - SEG – 4000 y se encuentran esperando instrucciones para continuar con la actividad.</t>
  </si>
  <si>
    <t xml:space="preserve">No se registra evidencia  </t>
  </si>
  <si>
    <t>Se Implementó el formato FUID en las diferentes Dependencias del M.J.D con un trabajo de acompañamiento técnico correspondiente a asistencias atendidas por parte del G.G.D, El seguimiento sobre la implementación del Formato Único de Inventario Documental FUID en archivos de Gestión para esta vigencia dará inicio a partir del segundo semestre del año iniciando con la socialización del cronograma de Transferencias Documentales, A la fecha se iniciara con  mesas de trabajo con las dependencias a través del MEET de verificación del estado de la transferencia a entregar y posteriormente citaciones de entrega teniendo en cuenta las recomendaciones establecidas por el gobierno nacional frente a la emergencia COVID-19.</t>
  </si>
  <si>
    <t>De acuerdo con la adopción de la circular que indica la modalidad de trabajo en casa, mediante Circular MJD - CIR20 - 0000020 - SEG – 4000, la actividad se encuentra suspendida ya que esta documentación es de reserva y no puede extraerse de la entidad por lo tanto requiere del desarrollo presencial.</t>
  </si>
  <si>
    <t xml:space="preserve">Formato Único de Inventario Documental FUID de las Dependencias.  
1. G.A.F. / Almacén 
2. SCF / Cannabis 
3. D.A.I / Asunto: Resoluciones Pasivas.
</t>
  </si>
  <si>
    <t>Actas de Reunión</t>
  </si>
  <si>
    <t xml:space="preserve">Se realizo la ejecución de 19 Actividades de
las 30 programadas que corresponden a un
avance del 16.6 % a la fecha </t>
  </si>
  <si>
    <t>Informe resumen, adicional carpetas por cada contrato que se encuentra ejecutando la implementación.</t>
  </si>
  <si>
    <t xml:space="preserve">La adopción del SIC, se dará una vez esté finalizada la fase de actualización del documento. </t>
  </si>
  <si>
    <t>Realizar inscripción en el RUSD</t>
  </si>
  <si>
    <t>Tarea por ejecutarse.</t>
  </si>
  <si>
    <t>Se elaboró un diagnóstico integral de gestión documentalu aprobado por el comité el 26 de diciembre de 2019, se encuentra publicado.</t>
  </si>
  <si>
    <t>Informe de seguimiento No.1, septiembre 2019.          Informe de seguimiento No.3, marzo de 2020.
Infome de seguimiento No.4 Junio de 2020</t>
  </si>
  <si>
    <t xml:space="preserve">Informe de seguimiento No.2, diciembre de 2019.     Informe de seguimiento No.3, marzo de 2020. 
Informe de Seguimiento No4. </t>
  </si>
  <si>
    <t>Informe de seguimiento No.2, diciembre de 2019.     Informe de seguimiento No.3, marzo de 2020.</t>
  </si>
  <si>
    <t xml:space="preserve">Informe de Seguimiento No3. Marzo de 2020. Informe de Seguimiento No.4 Junio  de 2020.
</t>
  </si>
  <si>
    <t>Informe de seguimiento No.2, diciembre de 2019.                Informe de seguimiento No.3, marzo de 2020.
Informe de seguimiento No.4, junio de 2020</t>
  </si>
  <si>
    <t>0%, Tarea por ejecutarse, no ha iniciado.</t>
  </si>
  <si>
    <t>Informe de seguimiento No.2, diciembre de 2019</t>
  </si>
  <si>
    <t>Informe de seguimiento No.2, diciembre de 2019.                Informe de seguimiento No.3, marzo de 2020.</t>
  </si>
  <si>
    <t>Informe de seguimiento No.2, diciembre de 2019.                Informe de seguimiento No.3, marzo de 2020. Informe de seguimiento No.4, junio de 2020</t>
  </si>
  <si>
    <t xml:space="preserve">Informe de seguimiento No.2, diciembre de 2019.                Informe de seguimiento No.3, marzo de 2020. 
Informe de seguimiento No.4, junio de 2020.
</t>
  </si>
  <si>
    <t>Informe de seguimiento No.2, diciembre de 2019.                 Informe de seguimiento No. 3, marzo de 2020. 
Informe de seguimiento No.4, junio 2020.</t>
  </si>
  <si>
    <t xml:space="preserve">16,6%. Se verifica que el proyecto de implementación del Programa de Gestión Documental PGD, que fue aprobado el 26 de diciembre ya inicio en su etapa de implementación para el año 2020; de las 30 actividades programadas que culminan en diciembre de 2022, diecinueve (19) ya presentan algún porcentaje de ejecución que suma la cifra de avance.
Se corrobora que los contratos 64,90, 93 y 251 tienen obligaciones relacionadas con la impementacipon del PGD y están presentando productos que aportan a la meta.
</t>
  </si>
  <si>
    <t>Informe de seguimiento No.4, junio 2020.</t>
  </si>
  <si>
    <t>10%. Tarea en ejecución. Se evidenció en los informes 2 y 3 que ya se realizó la actualización de la caracterización del proceso de Gestión Documental de código C-GD,  que fue aprobado el 25 de octubre de 2019.; documento que consta en el SIG del MJD y se encuentra publicado en la página WEB, 
Para éste cuarto trimestre de seguimiento, no se evidencian avances, se valida el mismo procentaje del trimestre anterior; la meta es la creación e implementación del procedimiento de organización de archivos de gestión, que incluya la adopción del FUID.</t>
  </si>
  <si>
    <t>Informe de seguimiento No.4, junio de 2020.</t>
  </si>
  <si>
    <t>100%. La tarea programada se encuentra ejecutada respecto a la presentación de ajustes.  1. Para el primer informe de seguimiento (septiembre 2019) se evalúo oficio MJD-OFI19-0024789-GGD-4006 del 26 de agosto de 2019  por el que se remiten al AGN las TRD; 2. Para el tercer informe de  marzó de 2020  se constato que el AGN  por oficio 1-2019-11448 del 9 de diciembre de 2019 (radicado epx ministerio  MJD-EXT19-0056444)  emitió concepto sobre las TRD que fueron enviadas por el MJD, en el sentido de que aún no cumplen con lo establecido por el Archivo General de la Nación.   3. Para éste  cuarto informe se evidencia que han existido mesas de trabajo conjuntas entre personal del GGD  del MJD y del AGN para avanzar en la solución de las objeciones encontradas y lograr la obtención del concepto técnico positivo por parte del archivo para las TRD del Ministerio.  
Se verifican actas de reunion  de los días 29 deabril (virtual) y 12 de mayo (presencial) de 2020.   
Se evidencia que se programó mesa conjunta de trabajo para el día 23 de junio, para continuar con la solución de las objeciones planteadas,  y asi seguir el proceso, que concluye con el certificado de convalidación de las TRD, que es el producto de la tarea T2 de esta acción.</t>
  </si>
  <si>
    <t>Informe de seguimiento No.1, septiembre 2019.
Informe de seguimiento No4, junio de 2020.</t>
  </si>
  <si>
    <t>100%. La tarea programada se encuentra realizada desde el primer trimestre de seguimiento. Para éste cuarto seguimiento se confirma que el diagnóstico de gestión documental se encuentra publicado en el portal WEB del Ministerio. http://info.minjusticia.gov.co:8083/Portals/0/2019/1_Diagnostico_GD_2019.pdf</t>
  </si>
  <si>
    <t>100%.  La tarea programada se encuentra cumplida. Se confirma en este cuarto informe que la política de Gestión Documental ya fue actualizada y aprobada por el CIGD en sesión del 26 de diciembre de 2019.  Se solicita revisar el documento publicado en la pagina WEB, enlace de transparencia (13.6),  por cuanto el que aparece no corresponde a la política.
https://www.minjusticia.gov.co/Portals/0/Transparencia_MJD/1_2_PGD-MJD-VF23122019.pdf</t>
  </si>
  <si>
    <t>100%.  La tarea programada se encuentra cumplida.  El programa de gestión documental ya fue actualizado  y aprobado por el CIGD en su sesión del 26 de diciembre de 2019.  Se encuentra publicado en la página WEB;  se recomienda vincular con el enlace de transparencia para que aparezca allí,  por cuanto en el enlace 13.2 aparece el anterior programa.
http://info.minjusticia.gov.co:8083/Portals/0/2019/2_PGD-MJD_2019-2022.pdf.
http://info.minjusticia.gov.co:8083/Portals/0/ServicioCiudadano/Doc/ProGesDocuPGD.pdf</t>
  </si>
  <si>
    <t xml:space="preserve">100%. Se evidenció en los anteriores tres seguimientos que  ya se realizó en el 2019 el levantamiento del inventario documental del Ministerio, se dilgencia el  FUID para las dependencias del MJD; aunque con la resolución 095 del 6 de febrero de 2020 se crearon más grupos de trabajo que tendran su TRD y posteriormente tendran su inventario documental.  
Lo que corresponde al GGD para el 2020, 2021 y 2022 es seguir el cronograma anual de transferencias documentales; y hacer seguimiento a los registros de los  inventarios, haciendo control de calidad y depuración, para que la información de los expedientes corresponda a las TRD y al FUID; la OCI segirá el cronograma y revisará su cumplimiento.
Para este año se evidencia que  se inició el seguimiento  de la implementación en las dependencias, para luego seguir con las transferencias desde los archivos de gestión de cada dependencia al archivo central. 
Se verifica trabajo de acompañamiento para tres dependencias, a saber: Dirección de Asuntos Internacionales, en el tema del inventario de resoluciones pasivas de extradición;  Subdirección de Control y Fiscalización, en el tema de cannabis, inventario de 2018 y  del anterior  Grupo de Gestión Administrativa Financiera y Contable, almacen.  </t>
  </si>
  <si>
    <t>0%. Tarea en ejecución. Cuando se tenga el certificado de convalidación se dará el 100%. Se evidenció en los anteriores seguimientos 2 y 3,  que ya se presentaron las TRD al AGN para surtir la evaluación técnica. Por oficio del AGN, Ref. 1-2019-11448-8039/2019/SGC-540 del 15 de octubre de 2019, el AGN informa al MJD de la reanudación del proceso de evaluación y convalidación de las Tablas de Retención Documental-TRD. Como se dijo en el punto anterior,  se observa que el Archivo General de la Nación, a través del oficio 1-2019-11448 del 9 de diciembre de 2019 (radicado  MJD-EXT19-0056444)  conceptúa que las TRD no reúnen la totalidad de los requisitos técnicos establecidos por el AGN, otorgando 30 días hábiles para responder;  ante lo cual el MJD, en tiempo, a través del Grupo de Gestión Documental, subsana y envía de nuevo las TRDs, con las correcciones, a través del oficio  MJD-OFI20-0001918-GGD-4006, del 24 de enero de 2020.    
Para éste cuarto informe, como se anotó anteriormente, se están celebrando mesas conjuntas de trabajo entre los funcionarios l AGN y el MJD para la solución de los ítems que presentan inconvenientes; se realizaron reuniones el 29 de abirl y el 12 de mayo. En todo caso el certificado de convalidación es un documento que depende del concepto del Archivo General.</t>
  </si>
  <si>
    <t xml:space="preserve">3%. Se corrobora la realización de dos eventos virtuales de capacitación, en el tema de conservación de archivos, los días 29 de abril y 8 de mayo de 2020. 
Se valora acta de visita del 5 de marzo de 2020, a diferentes dependencias del MJD para realizar inspección de las áreas de almacenamiento documental.
También se tiene en cuenta borrador de estudios previos para la compra de muestras microbiológicas para el análisis de ambientes y superficies.
</t>
  </si>
  <si>
    <t>3%. Se evidencia que el GGD avanza en el tema de la elaboración de los estudios previos, para la contratación, por licitación, del trabajo de adecuación de la bodega de Paloquemao, donde se encuentra el archivo central del Ministerio.
También se valora que el GGD ha solicitado labores de mantenimiento para intervención en algunas zonas de archivo de gestión; se evidencia solicitud, por medio de correo electrónico del 23 de marzo.</t>
  </si>
  <si>
    <t>0%.Tarea por ejecutarse, no ha iniciado.</t>
  </si>
  <si>
    <t>50%.  Se verifica por los documentos aportados, que se está avanzando en la actualización del manual del Sistema Integrado de Conservación -SIC-, que incluye el plan de preservación digital a largo plazo; el manual se identifica en el SIG con el código M-GD-01. Se valoran borradores de trabajo para los programas de saneamiento, mantenimiento, capacitación y sensibilización; también la existencia de los formatos de limpieza, de inspección y mantenimiento.</t>
  </si>
  <si>
    <t>53%. En este cuarto trimestre de seguimiento no se registra avance en la tarea de ordenación, foliación y rotulación de los expedientes de historias laborales. La actividad es eminentemente presencial sobre los expedientes físicos, y en razón a la pandemia por COVID 19 se encuentra suspendida.
Se consigna el mismo avance del trimestre anterior.</t>
  </si>
  <si>
    <t>20%. En este cuarto trimestre de seguimiento no se registra avance en la labor de diligenciar la hoja de control, de código F-GD-G01-010 en las historias laborales. La actividad es eminentemente presencial sobre los expedientes físicos, y en razón a la pandemia por COVID 19 se encuentra suspendida.
Se consigna el mismo porcentaje del trimestre anterior. 
La Secretaria General del MJD a través de la circular MJD-CIR20-0000020-SEG-4000, en cumplimiento de la directiva presidencial No.02 de 2020 estableció las directrices para continuar con la prestación del servicio, implementando el trabajo temporal en casa. 
En ese sentido el DAFP en conjunto con el Ministerio de Salud, a través de la circular externa 100-009 del 7 de mayo de 2020 dictaminó unas pautas dirigidas a no paralizar la actividad del Estado y prever mecanismos de contingencia que aseguren el resultado (priorizando el trabajo en casa).
El GGD en particular a través del memo MJD-MEM20-0003600 de fecha 5 de junio de 2020 resume las medidas que fueron tomadas para la continuidad de los procesos documentales en la emergencia sanitaria.</t>
  </si>
  <si>
    <t xml:space="preserve">100%. Se observó en los anteriores tres seguimientos de OCI que, en el año 2019, se realizó la implementación del FUID para las 33 dependencias que tienen archivos de gestión.
Lo que corresponde para el 2020, 2021 y 2022 es seguir el cronograma anual para hacer seguimiento desde la segunda línea de defensa a la implementación del FUID en los archivos de gestión del MJD, así como continuar las transferencias documentales; como como también realizar los ajustes que determine el AGN a las TRD, que se reflejaran en los FUID. </t>
  </si>
  <si>
    <t>18%. Para este cuarto informe de seguimiento no se registra avance en la labor de implementación de la hoja de control en los expedientes de archivo de gestión de la entidad que, eminentemente, es una actividad física sobre el archivo; el trabajo se ha visto afectado por las medidas sanitarias restrictivas preventivas para enfrentar la pandemia por el COVID 19.
Se consigna el mismo avance del trimestre anterior.</t>
  </si>
  <si>
    <t>100%. La tarea se encuentra realizada; fue verificado en el segundo informe de seguimiento; ya se actualizó el procedimiento de código P-GD-08, gestión de transferencias documentales; que fue aprobado por la oficina asesora de planeación del MJD y hace parte, desde el 25 de octubre de 2019, del Sistema Integrado de Gestión SIG, del MJD.</t>
  </si>
  <si>
    <t xml:space="preserve">0%. Tarea en ejecución; hasta tanto no se tenga el producto del certificado de convalidación de las TVD, no  se puede dar avance para esta actividad; según el artículo 13 del acuerdo No.004 de 2019, las instancias competentes tendrán un plazo máximo de hasta noventa (90) días hábiles, para evaluar y emitir concepto técnico sobre las Tablas de Retención Documental – TRD y las Tablas de Valoración Documental -TVD-que le sean presentadas para convalidación; este término inicia desde el día siguiente a la radicación de la solicitud de convalidación de tales instrumentos archivísticos.
Como se anotó anteriormente el AGN y el MJD están celebrando mesas conjuntas para la solución de los ítems que presentan inconvenientes en las TVD.
</t>
  </si>
  <si>
    <t xml:space="preserve">100%. Se evidenció en el segundo seguimiento que, por oficio MJD-OFI19-0034657-GGD-4006 del 15/11/2019, fueron remitidos al AGN los ajustes a las Tablas de Valoración Documental TVD para los siguientes fondos: Seguridad de la Rama Judicial y del Ministerio Público, Rotatorio del Ministerio de Justicia, Fundación para la Rehabilitación Carcelaria, Ministerio de Justicia y del Derecho y  Dirección Nacional de Estupefacientes DNE.                                                                                                    En el tercer informe de seguimiento, se constató que el AGN envió al MJD concepto técnico de evaluación de las TVDs, a través de los oficios 1-2019-13485-12720 y 1-2019-13485-12721 (radicado epx MJD-EXT19-0058342  del 20 de diciembre de 2019), informando que "las citadas Tablas de Valoración Documental-TVD fueron evaluadas y el concepto técnico determinó que aún no reúnen la totalidad de los requisitos técnicos (...) para continuar con la etapa de sustentación (...)"; el Ministerio, volvió a remitir al AGN las TVD (a través del oficio MJD-OFI20-0003540 del 11 de febrero de 2020) para los fondos de seguridad de la Rama Judicial y del Ministerio Público, así como las TVD del Fondo Rotario del Ministerio de Justicia; se evidenció en ese informe que el AGN por oficio 1-2019-13485-973/2020 (EPX MJD- EXT20-0005789) programó la realización de  mesas de trabajo (28 de febrero de 2020) entre funcionarios del AGN y del MJD, para revisión de los ajustes de la TVD del fondo Fundación para la Rehabilitación Carcelaria,  fondo Ministerio de Justicia y del Derecho y fondo Dirección Nacional de Estupefacientes DNE. En esa reunión se resolvieron algunos ítems que presentaban inconvenientes y se siguieron programando más reuniones conjuntas.
4. Para el presente informe (cuarto), se evidencia que se realizaron el día 23 de abril dos mesas de trabajo, entre funcionarios del MJD y el Grupo de Evaluación de Documentos y Transferencias Secundarias del AGN, con el objeto de revisar los ajustes realizados en las Tablas de Valoración Documental del Fondo de Seguridad de la Rama Judicial y el MJD, así como del Fondo Rotatorio del Ministerio de Justicia; con el objeto de continuar el proceso de convalidación de las TVD.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</si>
</sst>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name val="Arial"/>
      <family val="2"/>
    </font>
    <font>
      <b/>
      <sz val="11"/>
      <color indexed="30"/>
      <name val="Arial"/>
      <family val="2"/>
    </font>
    <font>
      <sz val="11"/>
      <name val="Arial"/>
      <family val="2"/>
    </font>
    <font>
      <sz val="10"/>
      <color indexed="8"/>
      <name val="Arial"/>
      <family val="2"/>
    </font>
    <font>
      <b/>
      <sz val="9"/>
      <name val="Arial"/>
      <family val="2"/>
    </font>
    <font>
      <sz val="10"/>
      <name val="Arial"/>
      <family val="2"/>
    </font>
    <font>
      <b/>
      <sz val="10"/>
      <name val="Arial"/>
      <family val="2"/>
    </font>
    <font>
      <sz val="10"/>
      <color theme="1"/>
      <name val="Arial"/>
      <family val="2"/>
    </font>
    <font>
      <b/>
      <sz val="9"/>
      <color indexed="81"/>
      <name val="Tahoma"/>
      <family val="2"/>
    </font>
    <font>
      <sz val="9"/>
      <color indexed="81"/>
      <name val="Tahoma"/>
      <family val="2"/>
    </font>
    <font>
      <b/>
      <sz val="11"/>
      <color theme="1"/>
      <name val="Calibri"/>
      <family val="2"/>
      <scheme val="minor"/>
    </font>
    <font>
      <b/>
      <sz val="12"/>
      <color indexed="8"/>
      <name val="Arial"/>
      <family val="2"/>
    </font>
    <font>
      <b/>
      <sz val="9"/>
      <color theme="1"/>
      <name val="Arial"/>
      <family val="2"/>
    </font>
    <font>
      <b/>
      <sz val="8"/>
      <name val="Arial"/>
      <family val="2"/>
    </font>
    <font>
      <sz val="11"/>
      <color rgb="FF000000"/>
      <name val="Calibri"/>
      <family val="2"/>
      <scheme val="minor"/>
    </font>
    <font>
      <sz val="10"/>
      <color theme="1"/>
      <name val="Franklin Gothic Book"/>
      <family val="2"/>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0" tint="-0.14999847407452621"/>
        <bgColor indexed="64"/>
      </patternFill>
    </fill>
  </fills>
  <borders count="3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s>
  <cellStyleXfs count="1">
    <xf numFmtId="0" fontId="0" fillId="0" borderId="0"/>
  </cellStyleXfs>
  <cellXfs count="181">
    <xf numFmtId="0" fontId="0" fillId="0" borderId="0" xfId="0"/>
    <xf numFmtId="14" fontId="6" fillId="0" borderId="4" xfId="0" applyNumberFormat="1" applyFont="1" applyFill="1" applyBorder="1" applyAlignment="1">
      <alignment horizontal="justify" vertical="top" wrapText="1"/>
    </xf>
    <xf numFmtId="14" fontId="6" fillId="3" borderId="4" xfId="0" applyNumberFormat="1" applyFont="1" applyFill="1" applyBorder="1" applyAlignment="1">
      <alignment horizontal="justify" vertical="top" wrapText="1"/>
    </xf>
    <xf numFmtId="0" fontId="6" fillId="3" borderId="4" xfId="0" applyFont="1" applyFill="1" applyBorder="1" applyAlignment="1">
      <alignment horizontal="justify" vertical="top" wrapText="1"/>
    </xf>
    <xf numFmtId="0" fontId="4" fillId="0" borderId="4" xfId="0" applyFont="1" applyFill="1" applyBorder="1" applyAlignment="1">
      <alignment horizontal="justify" vertical="top" wrapText="1"/>
    </xf>
    <xf numFmtId="0" fontId="6" fillId="0" borderId="0" xfId="0" applyFont="1" applyAlignment="1">
      <alignment horizontal="justify" vertical="center" wrapText="1"/>
    </xf>
    <xf numFmtId="9" fontId="6" fillId="0" borderId="0" xfId="0" applyNumberFormat="1" applyFont="1" applyAlignment="1">
      <alignment horizontal="justify" vertical="center" wrapText="1"/>
    </xf>
    <xf numFmtId="0" fontId="8" fillId="0" borderId="0" xfId="0" applyFont="1" applyAlignment="1">
      <alignment horizontal="justify" vertical="center" wrapText="1"/>
    </xf>
    <xf numFmtId="0" fontId="4" fillId="0" borderId="0" xfId="0" applyFont="1" applyAlignment="1">
      <alignment horizontal="justify" vertical="center" wrapText="1"/>
    </xf>
    <xf numFmtId="0" fontId="7" fillId="0" borderId="0" xfId="0" applyFont="1" applyAlignment="1">
      <alignment horizontal="right" vertical="center" wrapText="1"/>
    </xf>
    <xf numFmtId="0" fontId="8" fillId="0" borderId="0" xfId="0" applyFont="1" applyAlignment="1">
      <alignment horizontal="right" vertical="center" wrapText="1"/>
    </xf>
    <xf numFmtId="0" fontId="7" fillId="0" borderId="0" xfId="0" applyFont="1" applyAlignment="1">
      <alignment horizontal="justify" vertical="center" wrapText="1"/>
    </xf>
    <xf numFmtId="9" fontId="7" fillId="0" borderId="0" xfId="0" applyNumberFormat="1" applyFont="1" applyAlignment="1">
      <alignment horizontal="justify" vertical="center" wrapText="1"/>
    </xf>
    <xf numFmtId="14" fontId="6" fillId="0" borderId="8" xfId="0" applyNumberFormat="1" applyFont="1" applyFill="1" applyBorder="1" applyAlignment="1">
      <alignment horizontal="justify" vertical="top" wrapText="1"/>
    </xf>
    <xf numFmtId="14" fontId="6" fillId="3" borderId="8" xfId="0" applyNumberFormat="1" applyFont="1" applyFill="1" applyBorder="1" applyAlignment="1">
      <alignment horizontal="justify" vertical="top" wrapText="1"/>
    </xf>
    <xf numFmtId="0" fontId="6" fillId="3" borderId="8" xfId="0" applyFont="1" applyFill="1" applyBorder="1" applyAlignment="1">
      <alignment horizontal="justify" vertical="top" wrapText="1"/>
    </xf>
    <xf numFmtId="0" fontId="8" fillId="0" borderId="8" xfId="0" applyFont="1" applyFill="1" applyBorder="1" applyAlignment="1">
      <alignment horizontal="justify" vertical="top" wrapText="1"/>
    </xf>
    <xf numFmtId="0" fontId="5" fillId="2" borderId="16" xfId="0" applyFont="1" applyFill="1" applyBorder="1" applyAlignment="1">
      <alignment horizontal="center" vertical="center" wrapText="1"/>
    </xf>
    <xf numFmtId="0" fontId="8" fillId="0" borderId="20" xfId="0" applyFont="1" applyFill="1" applyBorder="1" applyAlignment="1">
      <alignment horizontal="justify" vertical="top" wrapText="1"/>
    </xf>
    <xf numFmtId="0" fontId="8" fillId="0" borderId="13" xfId="0" applyFont="1" applyFill="1" applyBorder="1" applyAlignment="1">
      <alignment horizontal="justify" vertical="top" wrapText="1"/>
    </xf>
    <xf numFmtId="0" fontId="8" fillId="0" borderId="21" xfId="0" applyFont="1" applyFill="1" applyBorder="1" applyAlignment="1">
      <alignment horizontal="justify" vertical="top" wrapText="1"/>
    </xf>
    <xf numFmtId="0" fontId="1" fillId="0" borderId="6"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6" fillId="2" borderId="8"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 fillId="0" borderId="6" xfId="0" applyFont="1" applyBorder="1" applyAlignment="1">
      <alignment horizontal="center" vertical="center"/>
    </xf>
    <xf numFmtId="0" fontId="6" fillId="0" borderId="8" xfId="0" applyFont="1" applyFill="1" applyBorder="1" applyAlignment="1">
      <alignment horizontal="justify" vertical="top" wrapText="1"/>
    </xf>
    <xf numFmtId="9" fontId="6" fillId="3" borderId="4" xfId="0" applyNumberFormat="1" applyFont="1" applyFill="1" applyBorder="1" applyAlignment="1">
      <alignment horizontal="center" vertical="center" wrapText="1"/>
    </xf>
    <xf numFmtId="0" fontId="1" fillId="0" borderId="4" xfId="0" applyFont="1" applyBorder="1" applyAlignment="1">
      <alignment horizontal="center"/>
    </xf>
    <xf numFmtId="0" fontId="8" fillId="0" borderId="0" xfId="0" applyFont="1" applyAlignment="1">
      <alignment horizontal="center" vertical="center" wrapText="1"/>
    </xf>
    <xf numFmtId="0" fontId="0" fillId="0" borderId="0" xfId="0" applyAlignment="1">
      <alignment horizontal="center"/>
    </xf>
    <xf numFmtId="0" fontId="6" fillId="3" borderId="8" xfId="0" applyFont="1" applyFill="1" applyBorder="1" applyAlignment="1" applyProtection="1">
      <alignment horizontal="center" vertical="center" wrapText="1"/>
      <protection locked="0"/>
    </xf>
    <xf numFmtId="10" fontId="7" fillId="0" borderId="0" xfId="0" applyNumberFormat="1" applyFont="1" applyAlignment="1">
      <alignment horizontal="center" vertical="center" wrapText="1"/>
    </xf>
    <xf numFmtId="10" fontId="6" fillId="0" borderId="4" xfId="0" applyNumberFormat="1" applyFont="1" applyFill="1" applyBorder="1" applyAlignment="1">
      <alignment horizontal="center" vertical="center" wrapText="1"/>
    </xf>
    <xf numFmtId="10" fontId="6" fillId="0" borderId="8" xfId="0" applyNumberFormat="1" applyFont="1" applyFill="1" applyBorder="1" applyAlignment="1">
      <alignment horizontal="center" vertical="center" wrapText="1"/>
    </xf>
    <xf numFmtId="1" fontId="6" fillId="3" borderId="8" xfId="0" applyNumberFormat="1" applyFont="1" applyFill="1" applyBorder="1" applyAlignment="1">
      <alignment horizontal="center" vertical="top" wrapText="1"/>
    </xf>
    <xf numFmtId="1" fontId="6" fillId="3" borderId="0" xfId="0" applyNumberFormat="1" applyFont="1" applyFill="1" applyBorder="1" applyAlignment="1">
      <alignment horizontal="center" vertical="top" wrapText="1"/>
    </xf>
    <xf numFmtId="0" fontId="0" fillId="3" borderId="0" xfId="0" applyFill="1" applyAlignment="1">
      <alignment wrapText="1"/>
    </xf>
    <xf numFmtId="0" fontId="0" fillId="3" borderId="0" xfId="0" applyFill="1"/>
    <xf numFmtId="0" fontId="0" fillId="6" borderId="4" xfId="0" applyFill="1" applyBorder="1" applyAlignment="1">
      <alignment horizontal="center" vertical="center" wrapText="1"/>
    </xf>
    <xf numFmtId="0" fontId="0" fillId="3" borderId="4"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4" xfId="0" applyFill="1" applyBorder="1" applyAlignment="1">
      <alignment horizontal="center" vertical="center"/>
    </xf>
    <xf numFmtId="0" fontId="6" fillId="0" borderId="19" xfId="0" applyFont="1" applyFill="1" applyBorder="1" applyAlignment="1">
      <alignment horizontal="center" vertical="center" wrapText="1"/>
    </xf>
    <xf numFmtId="0" fontId="6" fillId="0" borderId="8" xfId="0" applyFont="1" applyFill="1" applyBorder="1" applyAlignment="1">
      <alignment horizontal="justify" vertical="top" wrapText="1"/>
    </xf>
    <xf numFmtId="0" fontId="5" fillId="2" borderId="8" xfId="0" applyFont="1" applyFill="1" applyBorder="1" applyAlignment="1">
      <alignment horizontal="center" vertical="center" textRotation="89" wrapText="1"/>
    </xf>
    <xf numFmtId="10" fontId="6" fillId="3" borderId="8" xfId="0" applyNumberFormat="1" applyFont="1" applyFill="1" applyBorder="1" applyAlignment="1">
      <alignment horizontal="center" vertical="center" wrapText="1"/>
    </xf>
    <xf numFmtId="0" fontId="6" fillId="0" borderId="8" xfId="0" applyFont="1" applyFill="1" applyBorder="1" applyAlignment="1">
      <alignment horizontal="justify" vertical="top" wrapText="1"/>
    </xf>
    <xf numFmtId="0" fontId="6" fillId="0" borderId="8" xfId="0" applyFont="1" applyFill="1" applyBorder="1" applyAlignment="1">
      <alignment horizontal="justify" vertical="center" wrapText="1"/>
    </xf>
    <xf numFmtId="14" fontId="6" fillId="0" borderId="8" xfId="0" applyNumberFormat="1" applyFont="1" applyFill="1" applyBorder="1" applyAlignment="1">
      <alignment horizontal="justify" vertical="center" wrapText="1"/>
    </xf>
    <xf numFmtId="1" fontId="6" fillId="3" borderId="8" xfId="0" applyNumberFormat="1" applyFont="1" applyFill="1" applyBorder="1" applyAlignment="1">
      <alignment horizontal="center" vertical="center" wrapText="1"/>
    </xf>
    <xf numFmtId="14" fontId="6" fillId="0" borderId="8" xfId="0" applyNumberFormat="1" applyFont="1" applyFill="1" applyBorder="1" applyAlignment="1">
      <alignment horizontal="center" vertical="center" wrapText="1"/>
    </xf>
    <xf numFmtId="14" fontId="6" fillId="3" borderId="8" xfId="0" applyNumberFormat="1" applyFont="1" applyFill="1" applyBorder="1" applyAlignment="1">
      <alignment horizontal="center" vertical="center" wrapText="1"/>
    </xf>
    <xf numFmtId="14" fontId="6" fillId="0" borderId="4" xfId="0" applyNumberFormat="1" applyFont="1" applyFill="1" applyBorder="1" applyAlignment="1">
      <alignment horizontal="center" vertical="center" wrapText="1"/>
    </xf>
    <xf numFmtId="14" fontId="6" fillId="3" borderId="4" xfId="0" applyNumberFormat="1" applyFont="1" applyFill="1" applyBorder="1" applyAlignment="1">
      <alignment horizontal="center" vertical="center" wrapText="1"/>
    </xf>
    <xf numFmtId="0" fontId="4" fillId="0" borderId="4" xfId="0" applyFont="1" applyFill="1" applyBorder="1" applyAlignment="1">
      <alignment horizontal="justify" vertical="center" wrapText="1"/>
    </xf>
    <xf numFmtId="10" fontId="6" fillId="3" borderId="8" xfId="0" applyNumberFormat="1" applyFont="1" applyFill="1" applyBorder="1" applyAlignment="1">
      <alignment horizontal="center" vertical="center" wrapText="1"/>
    </xf>
    <xf numFmtId="0" fontId="8" fillId="3" borderId="4" xfId="0" applyFont="1" applyFill="1" applyBorder="1" applyAlignment="1">
      <alignment horizontal="justify" vertical="top" wrapText="1"/>
    </xf>
    <xf numFmtId="0" fontId="8" fillId="3" borderId="21" xfId="0" applyFont="1" applyFill="1" applyBorder="1" applyAlignment="1">
      <alignment horizontal="justify" vertical="top" wrapText="1"/>
    </xf>
    <xf numFmtId="0" fontId="8" fillId="3" borderId="13" xfId="0" applyFont="1" applyFill="1" applyBorder="1" applyAlignment="1">
      <alignment horizontal="justify" vertical="top" wrapText="1"/>
    </xf>
    <xf numFmtId="0" fontId="6" fillId="0" borderId="8" xfId="0" applyFont="1" applyFill="1" applyBorder="1" applyAlignment="1">
      <alignment horizontal="justify" vertical="center" wrapText="1"/>
    </xf>
    <xf numFmtId="10" fontId="6" fillId="0" borderId="8" xfId="0" applyNumberFormat="1" applyFont="1" applyFill="1" applyBorder="1" applyAlignment="1">
      <alignment horizontal="center" vertical="center" wrapText="1"/>
    </xf>
    <xf numFmtId="0" fontId="8" fillId="0" borderId="4" xfId="0" applyFont="1" applyFill="1" applyBorder="1" applyAlignment="1">
      <alignment horizontal="justify" vertical="top" wrapText="1"/>
    </xf>
    <xf numFmtId="0" fontId="8" fillId="0" borderId="21" xfId="0" applyFont="1" applyFill="1" applyBorder="1" applyAlignment="1">
      <alignment horizontal="left" vertical="top" wrapText="1"/>
    </xf>
    <xf numFmtId="0" fontId="8" fillId="0" borderId="4" xfId="0" applyFont="1" applyFill="1" applyBorder="1" applyAlignment="1">
      <alignment horizontal="justify" vertical="center" wrapText="1"/>
    </xf>
    <xf numFmtId="10" fontId="6" fillId="0" borderId="8" xfId="0" applyNumberFormat="1" applyFont="1" applyFill="1" applyBorder="1" applyAlignment="1">
      <alignment horizontal="center" vertical="center" wrapText="1"/>
    </xf>
    <xf numFmtId="14" fontId="8" fillId="0" borderId="4" xfId="0" applyNumberFormat="1" applyFont="1" applyFill="1" applyBorder="1" applyAlignment="1">
      <alignment horizontal="center" vertical="center" wrapText="1"/>
    </xf>
    <xf numFmtId="0" fontId="8" fillId="0" borderId="8" xfId="0" applyFont="1" applyFill="1" applyBorder="1" applyAlignment="1">
      <alignment horizontal="justify" vertical="center" wrapText="1"/>
    </xf>
    <xf numFmtId="14" fontId="8" fillId="0" borderId="8" xfId="0" applyNumberFormat="1" applyFont="1" applyFill="1" applyBorder="1" applyAlignment="1">
      <alignment horizontal="center" vertical="center" wrapText="1"/>
    </xf>
    <xf numFmtId="14" fontId="8" fillId="3" borderId="8" xfId="0" applyNumberFormat="1" applyFont="1" applyFill="1" applyBorder="1" applyAlignment="1">
      <alignment horizontal="center" vertical="center" wrapText="1"/>
    </xf>
    <xf numFmtId="0" fontId="8" fillId="3" borderId="8" xfId="0" applyFont="1" applyFill="1" applyBorder="1" applyAlignment="1">
      <alignment horizontal="justify" vertical="center" wrapText="1"/>
    </xf>
    <xf numFmtId="1" fontId="6" fillId="0" borderId="8" xfId="0" applyNumberFormat="1" applyFont="1" applyFill="1" applyBorder="1" applyAlignment="1">
      <alignment horizontal="center" vertical="center" wrapText="1"/>
    </xf>
    <xf numFmtId="9" fontId="6" fillId="0" borderId="4" xfId="0" applyNumberFormat="1" applyFont="1" applyFill="1" applyBorder="1" applyAlignment="1">
      <alignment horizontal="center" vertical="center" wrapText="1"/>
    </xf>
    <xf numFmtId="0" fontId="8" fillId="0" borderId="4" xfId="0" applyFont="1" applyBorder="1" applyAlignment="1">
      <alignment vertical="top" wrapText="1"/>
    </xf>
    <xf numFmtId="10" fontId="6" fillId="0" borderId="8" xfId="0" applyNumberFormat="1" applyFont="1" applyFill="1" applyBorder="1" applyAlignment="1">
      <alignment horizontal="center" vertical="center" wrapText="1"/>
    </xf>
    <xf numFmtId="0" fontId="6" fillId="0" borderId="8" xfId="0" applyFont="1" applyFill="1" applyBorder="1" applyAlignment="1">
      <alignment horizontal="justify" vertical="center" wrapText="1"/>
    </xf>
    <xf numFmtId="0" fontId="6" fillId="0" borderId="4" xfId="0" applyFont="1" applyFill="1" applyBorder="1" applyAlignment="1">
      <alignment horizontal="justify" vertical="top" wrapText="1"/>
    </xf>
    <xf numFmtId="0" fontId="16" fillId="0" borderId="0" xfId="0" applyFont="1" applyAlignment="1">
      <alignment vertical="center"/>
    </xf>
    <xf numFmtId="0" fontId="8" fillId="0" borderId="4" xfId="0" applyFont="1" applyFill="1" applyBorder="1" applyAlignment="1">
      <alignment horizontal="justify" vertical="top" wrapText="1"/>
    </xf>
    <xf numFmtId="0" fontId="8" fillId="0" borderId="4" xfId="0" applyFont="1" applyFill="1" applyBorder="1" applyAlignment="1">
      <alignment horizontal="justify" vertical="top" wrapText="1"/>
    </xf>
    <xf numFmtId="0" fontId="8" fillId="0" borderId="28" xfId="0" applyFont="1" applyFill="1" applyBorder="1" applyAlignment="1">
      <alignment horizontal="justify" vertical="top" wrapText="1"/>
    </xf>
    <xf numFmtId="0" fontId="8" fillId="0" borderId="1" xfId="0" applyFont="1" applyFill="1" applyBorder="1" applyAlignment="1">
      <alignment horizontal="justify" vertical="top" wrapText="1"/>
    </xf>
    <xf numFmtId="0" fontId="8" fillId="0" borderId="11" xfId="0" applyFont="1" applyFill="1" applyBorder="1" applyAlignment="1">
      <alignment horizontal="justify" vertical="top" wrapText="1"/>
    </xf>
    <xf numFmtId="0" fontId="8" fillId="0" borderId="12" xfId="0" applyFont="1" applyFill="1" applyBorder="1" applyAlignment="1">
      <alignment horizontal="justify" vertical="top" wrapText="1"/>
    </xf>
    <xf numFmtId="0" fontId="0" fillId="0" borderId="21" xfId="0" applyBorder="1"/>
    <xf numFmtId="0" fontId="15" fillId="0" borderId="21" xfId="0" applyFont="1" applyBorder="1" applyAlignment="1">
      <alignment horizontal="justify" vertical="center"/>
    </xf>
    <xf numFmtId="0" fontId="8" fillId="0" borderId="15" xfId="0" applyFont="1" applyFill="1" applyBorder="1" applyAlignment="1">
      <alignment horizontal="justify" vertical="top" wrapText="1"/>
    </xf>
    <xf numFmtId="0" fontId="8" fillId="0" borderId="16" xfId="0" applyFont="1" applyFill="1" applyBorder="1" applyAlignment="1">
      <alignment horizontal="justify" vertical="top" wrapText="1"/>
    </xf>
    <xf numFmtId="0" fontId="8" fillId="0" borderId="22" xfId="0" applyFont="1" applyFill="1" applyBorder="1" applyAlignment="1">
      <alignment horizontal="justify" vertical="top" wrapText="1"/>
    </xf>
    <xf numFmtId="0" fontId="8" fillId="0" borderId="37" xfId="0" applyFont="1" applyBorder="1" applyAlignment="1">
      <alignment horizontal="justify" vertical="top" wrapText="1"/>
    </xf>
    <xf numFmtId="0" fontId="8" fillId="0" borderId="24" xfId="0" applyFont="1" applyBorder="1" applyAlignment="1">
      <alignment horizontal="justify" vertical="top" wrapText="1"/>
    </xf>
    <xf numFmtId="0" fontId="8" fillId="0" borderId="1" xfId="0" applyFont="1" applyBorder="1" applyAlignment="1">
      <alignment horizontal="justify" vertical="top" wrapText="1"/>
    </xf>
    <xf numFmtId="0" fontId="8" fillId="0" borderId="13" xfId="0" applyFont="1" applyFill="1" applyBorder="1" applyAlignment="1">
      <alignment vertical="center" wrapText="1"/>
    </xf>
    <xf numFmtId="9" fontId="8" fillId="0" borderId="13" xfId="0" applyNumberFormat="1" applyFont="1" applyFill="1" applyBorder="1" applyAlignment="1">
      <alignment horizontal="justify" vertical="top" wrapText="1"/>
    </xf>
    <xf numFmtId="10" fontId="6" fillId="3" borderId="8" xfId="0" applyNumberFormat="1" applyFont="1" applyFill="1" applyBorder="1" applyAlignment="1">
      <alignment horizontal="center" vertical="center" wrapText="1"/>
    </xf>
    <xf numFmtId="10" fontId="6" fillId="3" borderId="4" xfId="0" applyNumberFormat="1" applyFont="1" applyFill="1" applyBorder="1" applyAlignment="1">
      <alignment horizontal="center" vertical="center" wrapText="1"/>
    </xf>
    <xf numFmtId="0" fontId="6" fillId="0" borderId="8" xfId="0" applyFont="1" applyFill="1" applyBorder="1" applyAlignment="1">
      <alignment horizontal="justify" vertical="top" wrapText="1"/>
    </xf>
    <xf numFmtId="0" fontId="8" fillId="0" borderId="4" xfId="0" applyFont="1" applyFill="1" applyBorder="1" applyAlignment="1">
      <alignment horizontal="justify" vertical="top" wrapText="1"/>
    </xf>
    <xf numFmtId="10" fontId="6" fillId="3" borderId="34" xfId="0" applyNumberFormat="1" applyFont="1" applyFill="1" applyBorder="1" applyAlignment="1">
      <alignment horizontal="center" vertical="center" wrapText="1"/>
    </xf>
    <xf numFmtId="10" fontId="6" fillId="3" borderId="31" xfId="0" applyNumberFormat="1" applyFont="1" applyFill="1" applyBorder="1" applyAlignment="1">
      <alignment horizontal="center" vertical="center" wrapText="1"/>
    </xf>
    <xf numFmtId="0" fontId="6" fillId="0" borderId="8" xfId="0" applyFont="1" applyFill="1" applyBorder="1" applyAlignment="1">
      <alignment horizontal="justify" vertical="center" wrapText="1"/>
    </xf>
    <xf numFmtId="0" fontId="8" fillId="0" borderId="4" xfId="0" applyFont="1" applyFill="1" applyBorder="1" applyAlignment="1">
      <alignment horizontal="justify"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3" fillId="0" borderId="4" xfId="0" applyFont="1" applyBorder="1" applyAlignment="1">
      <alignment horizontal="left" vertical="top" wrapText="1"/>
    </xf>
    <xf numFmtId="0" fontId="5" fillId="0" borderId="4" xfId="0" applyFont="1" applyBorder="1" applyAlignment="1">
      <alignment horizontal="left"/>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14" fontId="2" fillId="0" borderId="1" xfId="0" applyNumberFormat="1"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2" fillId="0" borderId="1" xfId="0" applyFont="1" applyBorder="1" applyAlignment="1">
      <alignment horizontal="center" vertical="center"/>
    </xf>
    <xf numFmtId="0" fontId="6" fillId="0" borderId="19"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1" fillId="4" borderId="14" xfId="0" applyFont="1" applyFill="1" applyBorder="1" applyAlignment="1">
      <alignment horizontal="center" vertical="center"/>
    </xf>
    <xf numFmtId="0" fontId="11" fillId="4" borderId="36" xfId="0" applyFont="1" applyFill="1" applyBorder="1" applyAlignment="1">
      <alignment horizontal="center" vertical="center"/>
    </xf>
    <xf numFmtId="0" fontId="12" fillId="5" borderId="9" xfId="0" applyFont="1" applyFill="1" applyBorder="1" applyAlignment="1">
      <alignment horizontal="center" vertical="center" wrapText="1"/>
    </xf>
    <xf numFmtId="0" fontId="12" fillId="5" borderId="23" xfId="0" applyFont="1" applyFill="1" applyBorder="1" applyAlignment="1">
      <alignment horizontal="center" vertical="center" wrapText="1"/>
    </xf>
    <xf numFmtId="0" fontId="5" fillId="5" borderId="26" xfId="0" applyFont="1" applyFill="1" applyBorder="1" applyAlignment="1" applyProtection="1">
      <alignment horizontal="center" vertical="center" wrapText="1"/>
      <protection locked="0"/>
    </xf>
    <xf numFmtId="0" fontId="5" fillId="5" borderId="35"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16"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14" fillId="4" borderId="13" xfId="0" applyFont="1" applyFill="1" applyBorder="1" applyAlignment="1">
      <alignment horizontal="center" vertical="center" wrapText="1"/>
    </xf>
    <xf numFmtId="0" fontId="14" fillId="4" borderId="3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34" xfId="0" applyFont="1" applyFill="1" applyBorder="1" applyAlignment="1">
      <alignment horizontal="center" vertical="center" wrapText="1"/>
    </xf>
    <xf numFmtId="0" fontId="7" fillId="0" borderId="0" xfId="0" applyFont="1" applyBorder="1" applyAlignment="1">
      <alignment horizontal="right" vertical="center" wrapText="1"/>
    </xf>
    <xf numFmtId="0" fontId="7" fillId="0" borderId="0" xfId="0" applyFont="1" applyAlignment="1">
      <alignment horizontal="right" vertical="center" wrapText="1"/>
    </xf>
    <xf numFmtId="0" fontId="6" fillId="0" borderId="4" xfId="0" applyFont="1" applyFill="1" applyBorder="1" applyAlignment="1">
      <alignment horizontal="justify" vertical="center" wrapText="1"/>
    </xf>
    <xf numFmtId="0" fontId="5" fillId="2" borderId="34" xfId="0" applyFont="1" applyFill="1" applyBorder="1" applyAlignment="1">
      <alignment horizontal="center" vertical="center" textRotation="89" wrapText="1"/>
    </xf>
    <xf numFmtId="0" fontId="5" fillId="2" borderId="31" xfId="0" applyFont="1" applyFill="1" applyBorder="1" applyAlignment="1">
      <alignment horizontal="center" vertical="center" textRotation="89" wrapText="1"/>
    </xf>
    <xf numFmtId="0" fontId="5" fillId="2" borderId="8" xfId="0" applyFont="1" applyFill="1" applyBorder="1" applyAlignment="1">
      <alignment horizontal="center" vertical="center" textRotation="89" wrapText="1"/>
    </xf>
    <xf numFmtId="0" fontId="6" fillId="0" borderId="4" xfId="0" applyFont="1" applyFill="1" applyBorder="1" applyAlignment="1">
      <alignment horizontal="justify" vertical="top" wrapText="1"/>
    </xf>
    <xf numFmtId="0" fontId="5" fillId="2" borderId="4" xfId="0" applyFont="1" applyFill="1" applyBorder="1" applyAlignment="1">
      <alignment horizontal="center" vertical="center" textRotation="89" wrapText="1"/>
    </xf>
    <xf numFmtId="0" fontId="5" fillId="5" borderId="17" xfId="0" applyFont="1" applyFill="1" applyBorder="1" applyAlignment="1" applyProtection="1">
      <alignment horizontal="center" vertical="center" wrapText="1"/>
      <protection locked="0"/>
    </xf>
    <xf numFmtId="0" fontId="14" fillId="2" borderId="4" xfId="0" applyFont="1" applyFill="1" applyBorder="1" applyAlignment="1" applyProtection="1">
      <alignment horizontal="center" vertical="center" wrapText="1"/>
      <protection locked="0"/>
    </xf>
    <xf numFmtId="0" fontId="14" fillId="2" borderId="16" xfId="0" applyFont="1" applyFill="1" applyBorder="1" applyAlignment="1" applyProtection="1">
      <alignment horizontal="center" vertical="center" wrapText="1"/>
      <protection locked="0"/>
    </xf>
    <xf numFmtId="0" fontId="6" fillId="3" borderId="8" xfId="0" applyFont="1" applyFill="1" applyBorder="1" applyAlignment="1">
      <alignment horizontal="justify" vertical="center" wrapText="1"/>
    </xf>
    <xf numFmtId="0" fontId="8" fillId="3" borderId="4" xfId="0" applyFont="1" applyFill="1" applyBorder="1" applyAlignment="1">
      <alignment horizontal="justify"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27" xfId="0" applyFont="1" applyFill="1" applyBorder="1" applyAlignment="1">
      <alignment horizontal="justify" vertical="center" wrapText="1"/>
    </xf>
    <xf numFmtId="0" fontId="6" fillId="0" borderId="31" xfId="0" applyFont="1" applyFill="1" applyBorder="1" applyAlignment="1">
      <alignment horizontal="justify" vertical="center" wrapText="1"/>
    </xf>
    <xf numFmtId="10" fontId="6" fillId="0" borderId="27" xfId="0" applyNumberFormat="1" applyFont="1" applyFill="1" applyBorder="1" applyAlignment="1">
      <alignment horizontal="center" vertical="center" wrapText="1"/>
    </xf>
    <xf numFmtId="10" fontId="6" fillId="0" borderId="31" xfId="0" applyNumberFormat="1" applyFont="1" applyFill="1" applyBorder="1" applyAlignment="1">
      <alignment horizontal="center" vertical="center" wrapText="1"/>
    </xf>
    <xf numFmtId="10" fontId="6" fillId="0" borderId="8" xfId="0" applyNumberFormat="1"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4" xfId="0" applyFont="1" applyFill="1" applyBorder="1" applyAlignment="1">
      <alignment horizontal="justify" vertical="center" wrapText="1"/>
    </xf>
    <xf numFmtId="0" fontId="11" fillId="3" borderId="5" xfId="0" applyFont="1" applyFill="1" applyBorder="1" applyAlignment="1">
      <alignment horizontal="left" vertical="center" wrapText="1"/>
    </xf>
    <xf numFmtId="0" fontId="11" fillId="3" borderId="7" xfId="0" applyFont="1" applyFill="1" applyBorder="1" applyAlignment="1">
      <alignment horizontal="left" vertical="center" wrapText="1"/>
    </xf>
    <xf numFmtId="0" fontId="11" fillId="3" borderId="28" xfId="0" applyFont="1" applyFill="1" applyBorder="1" applyAlignment="1">
      <alignment horizontal="left" vertical="center" wrapText="1"/>
    </xf>
    <xf numFmtId="0" fontId="11" fillId="3" borderId="29" xfId="0" applyFont="1" applyFill="1" applyBorder="1" applyAlignment="1">
      <alignment horizontal="left" vertical="center" wrapText="1"/>
    </xf>
    <xf numFmtId="0" fontId="11" fillId="3" borderId="25" xfId="0" applyFont="1" applyFill="1" applyBorder="1" applyAlignment="1">
      <alignment horizontal="center" vertical="center" wrapText="1"/>
    </xf>
  </cellXfs>
  <cellStyles count="1">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g.minjusticia.gov.co/" TargetMode="External"/><Relationship Id="rId1" Type="http://schemas.openxmlformats.org/officeDocument/2006/relationships/hyperlink" Target="http://info.minjusticia.gov.co:8083/Portals/0/2019/2_PGD-MJD_2019-2022.pdf"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T50"/>
  <sheetViews>
    <sheetView showGridLines="0" tabSelected="1" topLeftCell="A24" zoomScale="70" zoomScaleNormal="70" zoomScalePageLayoutView="55" workbookViewId="0">
      <selection activeCell="A6" sqref="A6:B6"/>
    </sheetView>
  </sheetViews>
  <sheetFormatPr baseColWidth="10" defaultRowHeight="15" x14ac:dyDescent="0.25"/>
  <cols>
    <col min="2" max="2" width="40.42578125" customWidth="1"/>
    <col min="3" max="3" width="11.85546875" customWidth="1"/>
    <col min="4" max="4" width="41.5703125" customWidth="1"/>
    <col min="6" max="6" width="34.5703125" customWidth="1"/>
    <col min="7" max="7" width="20" customWidth="1"/>
    <col min="8" max="8" width="15.85546875" customWidth="1"/>
    <col min="9" max="9" width="11.42578125" style="31"/>
    <col min="10" max="10" width="13.85546875" style="31" customWidth="1"/>
    <col min="11" max="12" width="14" customWidth="1"/>
    <col min="13" max="13" width="32.85546875" customWidth="1"/>
    <col min="14" max="14" width="17.28515625" customWidth="1"/>
    <col min="15" max="15" width="24.5703125" customWidth="1"/>
    <col min="16" max="16" width="60.5703125" customWidth="1"/>
    <col min="17" max="17" width="15.7109375" customWidth="1"/>
    <col min="19" max="19" width="14.7109375" customWidth="1"/>
    <col min="20" max="20" width="20.140625" customWidth="1"/>
  </cols>
  <sheetData>
    <row r="3" spans="1:20" x14ac:dyDescent="0.25">
      <c r="A3" s="107" t="s">
        <v>0</v>
      </c>
      <c r="B3" s="107"/>
      <c r="C3" s="108" t="s">
        <v>86</v>
      </c>
      <c r="D3" s="109"/>
      <c r="E3" s="109"/>
      <c r="F3" s="109"/>
      <c r="G3" s="109"/>
      <c r="H3" s="109"/>
      <c r="I3" s="110"/>
      <c r="J3" s="29" t="s">
        <v>1</v>
      </c>
      <c r="K3" s="111" t="s">
        <v>95</v>
      </c>
      <c r="L3" s="112"/>
      <c r="M3" s="112"/>
      <c r="N3" s="112"/>
      <c r="O3" s="112"/>
      <c r="P3" s="112"/>
      <c r="Q3" s="112"/>
      <c r="R3" s="112"/>
      <c r="S3" s="112"/>
      <c r="T3" s="113"/>
    </row>
    <row r="4" spans="1:20" x14ac:dyDescent="0.25">
      <c r="A4" s="107" t="s">
        <v>2</v>
      </c>
      <c r="B4" s="107"/>
      <c r="C4" s="108" t="s">
        <v>152</v>
      </c>
      <c r="D4" s="109"/>
      <c r="E4" s="109"/>
      <c r="F4" s="109"/>
      <c r="G4" s="109"/>
      <c r="H4" s="109"/>
      <c r="I4" s="110"/>
      <c r="J4" s="114" t="s">
        <v>3</v>
      </c>
      <c r="K4" s="115"/>
      <c r="L4" s="116">
        <v>43615</v>
      </c>
      <c r="M4" s="117"/>
      <c r="N4" s="117"/>
      <c r="O4" s="117"/>
      <c r="P4" s="117"/>
      <c r="Q4" s="117"/>
      <c r="R4" s="117"/>
      <c r="S4" s="117"/>
      <c r="T4" s="118"/>
    </row>
    <row r="5" spans="1:20" x14ac:dyDescent="0.25">
      <c r="A5" s="107" t="s">
        <v>4</v>
      </c>
      <c r="B5" s="107"/>
      <c r="C5" s="119" t="s">
        <v>87</v>
      </c>
      <c r="D5" s="120"/>
      <c r="E5" s="120"/>
      <c r="F5" s="120"/>
      <c r="G5" s="120"/>
      <c r="H5" s="120"/>
      <c r="I5" s="121"/>
      <c r="J5" s="122" t="s">
        <v>5</v>
      </c>
      <c r="K5" s="123"/>
      <c r="L5" s="124" t="s">
        <v>143</v>
      </c>
      <c r="M5" s="117"/>
      <c r="N5" s="117"/>
      <c r="O5" s="117"/>
      <c r="P5" s="117"/>
      <c r="Q5" s="117"/>
      <c r="R5" s="117"/>
      <c r="S5" s="117"/>
      <c r="T5" s="118"/>
    </row>
    <row r="6" spans="1:20" x14ac:dyDescent="0.25">
      <c r="A6" s="107" t="s">
        <v>6</v>
      </c>
      <c r="B6" s="107"/>
      <c r="C6" s="108" t="s">
        <v>88</v>
      </c>
      <c r="D6" s="109"/>
      <c r="E6" s="109"/>
      <c r="F6" s="109"/>
      <c r="G6" s="109"/>
      <c r="H6" s="109"/>
      <c r="I6" s="109"/>
      <c r="J6" s="26"/>
      <c r="K6" s="21"/>
      <c r="L6" s="22"/>
      <c r="M6" s="22"/>
      <c r="N6" s="22"/>
      <c r="O6" s="22"/>
      <c r="P6" s="22"/>
      <c r="Q6" s="22"/>
      <c r="R6" s="22"/>
      <c r="S6" s="22"/>
      <c r="T6" s="23"/>
    </row>
    <row r="7" spans="1:20" ht="26.25" customHeight="1" thickBot="1" x14ac:dyDescent="0.3">
      <c r="A7" s="106" t="s">
        <v>41</v>
      </c>
      <c r="B7" s="106"/>
      <c r="C7" s="103"/>
      <c r="D7" s="104"/>
      <c r="E7" s="104"/>
      <c r="F7" s="104"/>
      <c r="G7" s="104"/>
      <c r="H7" s="104"/>
      <c r="I7" s="104"/>
      <c r="J7" s="104"/>
      <c r="K7" s="104"/>
      <c r="L7" s="104"/>
      <c r="M7" s="104"/>
      <c r="N7" s="104"/>
      <c r="O7" s="104"/>
      <c r="P7" s="104"/>
      <c r="Q7" s="104"/>
      <c r="R7" s="104"/>
      <c r="S7" s="104"/>
      <c r="T7" s="105"/>
    </row>
    <row r="8" spans="1:20" ht="15.75" x14ac:dyDescent="0.25">
      <c r="A8" s="130" t="s">
        <v>39</v>
      </c>
      <c r="B8" s="131"/>
      <c r="C8" s="132"/>
      <c r="D8" s="132"/>
      <c r="E8" s="132"/>
      <c r="F8" s="132"/>
      <c r="G8" s="132"/>
      <c r="H8" s="132"/>
      <c r="I8" s="132"/>
      <c r="J8" s="132"/>
      <c r="K8" s="132"/>
      <c r="L8" s="132"/>
      <c r="M8" s="132"/>
      <c r="N8" s="132"/>
      <c r="O8" s="133"/>
      <c r="P8" s="136" t="s">
        <v>38</v>
      </c>
      <c r="Q8" s="137"/>
      <c r="R8" s="127" t="s">
        <v>37</v>
      </c>
      <c r="S8" s="128"/>
      <c r="T8" s="129"/>
    </row>
    <row r="9" spans="1:20" ht="28.5" customHeight="1" x14ac:dyDescent="0.25">
      <c r="A9" s="142" t="s">
        <v>7</v>
      </c>
      <c r="B9" s="140" t="s">
        <v>8</v>
      </c>
      <c r="C9" s="140" t="s">
        <v>43</v>
      </c>
      <c r="D9" s="140" t="s">
        <v>9</v>
      </c>
      <c r="E9" s="140" t="s">
        <v>58</v>
      </c>
      <c r="F9" s="140" t="s">
        <v>10</v>
      </c>
      <c r="G9" s="140" t="s">
        <v>11</v>
      </c>
      <c r="H9" s="140"/>
      <c r="I9" s="140" t="s">
        <v>12</v>
      </c>
      <c r="J9" s="140" t="s">
        <v>13</v>
      </c>
      <c r="K9" s="157" t="s">
        <v>14</v>
      </c>
      <c r="L9" s="140" t="s">
        <v>15</v>
      </c>
      <c r="M9" s="140" t="s">
        <v>16</v>
      </c>
      <c r="N9" s="140" t="s">
        <v>17</v>
      </c>
      <c r="O9" s="161" t="s">
        <v>20</v>
      </c>
      <c r="P9" s="156" t="s">
        <v>36</v>
      </c>
      <c r="Q9" s="138" t="s">
        <v>42</v>
      </c>
      <c r="R9" s="144" t="s">
        <v>18</v>
      </c>
      <c r="S9" s="146" t="s">
        <v>19</v>
      </c>
      <c r="T9" s="134" t="s">
        <v>40</v>
      </c>
    </row>
    <row r="10" spans="1:20" ht="15.75" thickBot="1" x14ac:dyDescent="0.3">
      <c r="A10" s="143"/>
      <c r="B10" s="141"/>
      <c r="C10" s="141"/>
      <c r="D10" s="141"/>
      <c r="E10" s="141"/>
      <c r="F10" s="141"/>
      <c r="G10" s="17" t="s">
        <v>21</v>
      </c>
      <c r="H10" s="17" t="s">
        <v>22</v>
      </c>
      <c r="I10" s="141"/>
      <c r="J10" s="141"/>
      <c r="K10" s="158"/>
      <c r="L10" s="141"/>
      <c r="M10" s="141"/>
      <c r="N10" s="141"/>
      <c r="O10" s="162"/>
      <c r="P10" s="138"/>
      <c r="Q10" s="139"/>
      <c r="R10" s="145"/>
      <c r="S10" s="147"/>
      <c r="T10" s="135"/>
    </row>
    <row r="11" spans="1:20" ht="267.75" x14ac:dyDescent="0.25">
      <c r="A11" s="165">
        <v>1</v>
      </c>
      <c r="B11" s="166" t="s">
        <v>89</v>
      </c>
      <c r="C11" s="151" t="s">
        <v>47</v>
      </c>
      <c r="D11" s="171" t="s">
        <v>96</v>
      </c>
      <c r="E11" s="24" t="s">
        <v>59</v>
      </c>
      <c r="F11" s="71" t="s">
        <v>97</v>
      </c>
      <c r="G11" s="70">
        <v>43646</v>
      </c>
      <c r="H11" s="70">
        <v>43677</v>
      </c>
      <c r="I11" s="51">
        <f>(H11-G11)/7</f>
        <v>4.4285714285714288</v>
      </c>
      <c r="J11" s="35">
        <v>1</v>
      </c>
      <c r="K11" s="32" t="s">
        <v>116</v>
      </c>
      <c r="L11" s="168">
        <f>AVERAGE(J11:J14)</f>
        <v>0.25</v>
      </c>
      <c r="M11" s="18" t="s">
        <v>160</v>
      </c>
      <c r="N11" s="16" t="s">
        <v>150</v>
      </c>
      <c r="O11" s="81" t="s">
        <v>174</v>
      </c>
      <c r="P11" s="90" t="s">
        <v>196</v>
      </c>
      <c r="Q11" s="83" t="s">
        <v>181</v>
      </c>
      <c r="R11" s="83"/>
      <c r="S11" s="83"/>
      <c r="T11" s="84"/>
    </row>
    <row r="12" spans="1:20" ht="269.25" customHeight="1" x14ac:dyDescent="0.25">
      <c r="A12" s="164"/>
      <c r="B12" s="167"/>
      <c r="C12" s="152"/>
      <c r="D12" s="172"/>
      <c r="E12" s="24" t="s">
        <v>98</v>
      </c>
      <c r="F12" s="49" t="s">
        <v>106</v>
      </c>
      <c r="G12" s="52">
        <v>43738</v>
      </c>
      <c r="H12" s="70">
        <v>44196</v>
      </c>
      <c r="I12" s="51">
        <f>(H12-G12)/7</f>
        <v>65.428571428571431</v>
      </c>
      <c r="J12" s="35">
        <v>0</v>
      </c>
      <c r="K12" s="32" t="s">
        <v>115</v>
      </c>
      <c r="L12" s="169"/>
      <c r="M12" s="18" t="s">
        <v>142</v>
      </c>
      <c r="N12" s="16" t="s">
        <v>150</v>
      </c>
      <c r="O12" s="81" t="s">
        <v>170</v>
      </c>
      <c r="P12" s="19" t="s">
        <v>202</v>
      </c>
      <c r="Q12" s="80" t="s">
        <v>182</v>
      </c>
      <c r="R12" s="79"/>
      <c r="S12" s="79"/>
      <c r="T12" s="20"/>
    </row>
    <row r="13" spans="1:20" ht="128.25" customHeight="1" x14ac:dyDescent="0.25">
      <c r="A13" s="164"/>
      <c r="B13" s="167"/>
      <c r="C13" s="152"/>
      <c r="D13" s="172"/>
      <c r="E13" s="24" t="s">
        <v>107</v>
      </c>
      <c r="F13" s="49" t="s">
        <v>178</v>
      </c>
      <c r="G13" s="52">
        <v>43922</v>
      </c>
      <c r="H13" s="70">
        <v>44196</v>
      </c>
      <c r="I13" s="51">
        <f>(H13-G13)/7</f>
        <v>39.142857142857146</v>
      </c>
      <c r="J13" s="35">
        <v>0</v>
      </c>
      <c r="K13" s="32" t="s">
        <v>109</v>
      </c>
      <c r="L13" s="169"/>
      <c r="M13" s="18" t="s">
        <v>142</v>
      </c>
      <c r="N13" s="16" t="s">
        <v>150</v>
      </c>
      <c r="O13" s="81" t="s">
        <v>170</v>
      </c>
      <c r="P13" s="90" t="s">
        <v>179</v>
      </c>
      <c r="Q13" s="79"/>
      <c r="R13" s="79"/>
      <c r="S13" s="79"/>
      <c r="T13" s="20"/>
    </row>
    <row r="14" spans="1:20" ht="128.25" customHeight="1" x14ac:dyDescent="0.25">
      <c r="A14" s="125"/>
      <c r="B14" s="101"/>
      <c r="C14" s="153"/>
      <c r="D14" s="173"/>
      <c r="E14" s="24" t="s">
        <v>139</v>
      </c>
      <c r="F14" s="49" t="s">
        <v>140</v>
      </c>
      <c r="G14" s="52">
        <v>43922</v>
      </c>
      <c r="H14" s="70">
        <v>44926</v>
      </c>
      <c r="I14" s="51">
        <f>(H14-G14)/7</f>
        <v>143.42857142857142</v>
      </c>
      <c r="J14" s="35">
        <v>0</v>
      </c>
      <c r="K14" s="32" t="s">
        <v>141</v>
      </c>
      <c r="L14" s="170"/>
      <c r="M14" s="18" t="s">
        <v>142</v>
      </c>
      <c r="N14" s="16" t="s">
        <v>150</v>
      </c>
      <c r="O14" s="81" t="s">
        <v>170</v>
      </c>
      <c r="P14" s="19" t="s">
        <v>179</v>
      </c>
      <c r="Q14" s="79"/>
      <c r="R14" s="79"/>
      <c r="S14" s="79"/>
      <c r="T14" s="20"/>
    </row>
    <row r="15" spans="1:20" ht="107.25" customHeight="1" x14ac:dyDescent="0.25">
      <c r="A15" s="125">
        <v>2</v>
      </c>
      <c r="B15" s="101" t="s">
        <v>90</v>
      </c>
      <c r="C15" s="151" t="s">
        <v>48</v>
      </c>
      <c r="D15" s="101" t="s">
        <v>146</v>
      </c>
      <c r="E15" s="24" t="s">
        <v>44</v>
      </c>
      <c r="F15" s="68" t="s">
        <v>99</v>
      </c>
      <c r="G15" s="69">
        <v>43617</v>
      </c>
      <c r="H15" s="70">
        <v>43646</v>
      </c>
      <c r="I15" s="51">
        <f t="shared" ref="I15:I38" si="0">(H15-G15)/7</f>
        <v>4.1428571428571432</v>
      </c>
      <c r="J15" s="35">
        <v>1</v>
      </c>
      <c r="K15" s="32" t="s">
        <v>101</v>
      </c>
      <c r="L15" s="95">
        <f>AVERAGE(J15:J18)</f>
        <v>0.79149999999999998</v>
      </c>
      <c r="M15" s="74" t="s">
        <v>180</v>
      </c>
      <c r="N15" s="16" t="s">
        <v>150</v>
      </c>
      <c r="O15" s="81" t="s">
        <v>163</v>
      </c>
      <c r="P15" s="19" t="s">
        <v>198</v>
      </c>
      <c r="Q15" s="91" t="s">
        <v>197</v>
      </c>
      <c r="R15" s="79"/>
      <c r="S15" s="79"/>
      <c r="T15" s="20"/>
    </row>
    <row r="16" spans="1:20" ht="131.25" customHeight="1" x14ac:dyDescent="0.25">
      <c r="A16" s="125"/>
      <c r="B16" s="101"/>
      <c r="C16" s="152"/>
      <c r="D16" s="101"/>
      <c r="E16" s="25" t="s">
        <v>45</v>
      </c>
      <c r="F16" s="68" t="s">
        <v>103</v>
      </c>
      <c r="G16" s="69">
        <v>43647</v>
      </c>
      <c r="H16" s="53">
        <v>43738</v>
      </c>
      <c r="I16" s="51">
        <f>(H16-G16)/7</f>
        <v>13</v>
      </c>
      <c r="J16" s="34">
        <v>1</v>
      </c>
      <c r="K16" s="32" t="s">
        <v>102</v>
      </c>
      <c r="L16" s="95"/>
      <c r="M16" s="3" t="s">
        <v>162</v>
      </c>
      <c r="N16" s="16" t="s">
        <v>150</v>
      </c>
      <c r="O16" s="81" t="s">
        <v>165</v>
      </c>
      <c r="P16" s="19" t="s">
        <v>199</v>
      </c>
      <c r="Q16" s="91" t="s">
        <v>183</v>
      </c>
      <c r="R16" s="79"/>
      <c r="S16" s="79"/>
      <c r="T16" s="20"/>
    </row>
    <row r="17" spans="1:20" ht="120.75" customHeight="1" x14ac:dyDescent="0.25">
      <c r="A17" s="126"/>
      <c r="B17" s="150"/>
      <c r="C17" s="152"/>
      <c r="D17" s="102"/>
      <c r="E17" s="25" t="s">
        <v>46</v>
      </c>
      <c r="F17" s="68" t="s">
        <v>100</v>
      </c>
      <c r="G17" s="69">
        <v>43647</v>
      </c>
      <c r="H17" s="53">
        <v>43769</v>
      </c>
      <c r="I17" s="51">
        <f t="shared" si="0"/>
        <v>17.428571428571427</v>
      </c>
      <c r="J17" s="34">
        <v>1</v>
      </c>
      <c r="K17" s="32" t="s">
        <v>110</v>
      </c>
      <c r="L17" s="96"/>
      <c r="M17" s="3" t="s">
        <v>162</v>
      </c>
      <c r="N17" s="16" t="s">
        <v>150</v>
      </c>
      <c r="O17" s="81" t="s">
        <v>164</v>
      </c>
      <c r="P17" s="19" t="s">
        <v>200</v>
      </c>
      <c r="Q17" s="79" t="s">
        <v>183</v>
      </c>
      <c r="R17" s="79"/>
      <c r="S17" s="79"/>
      <c r="T17" s="20"/>
    </row>
    <row r="18" spans="1:20" ht="120" customHeight="1" x14ac:dyDescent="0.25">
      <c r="A18" s="126"/>
      <c r="B18" s="150"/>
      <c r="C18" s="153"/>
      <c r="D18" s="102"/>
      <c r="E18" s="25" t="s">
        <v>83</v>
      </c>
      <c r="F18" s="56" t="s">
        <v>104</v>
      </c>
      <c r="G18" s="54">
        <v>43770</v>
      </c>
      <c r="H18" s="55">
        <v>44926</v>
      </c>
      <c r="I18" s="51">
        <f t="shared" si="0"/>
        <v>165.14285714285714</v>
      </c>
      <c r="J18" s="34">
        <v>0.16600000000000001</v>
      </c>
      <c r="K18" s="28" t="s">
        <v>105</v>
      </c>
      <c r="L18" s="96"/>
      <c r="M18" s="3" t="s">
        <v>175</v>
      </c>
      <c r="N18" s="16" t="s">
        <v>150</v>
      </c>
      <c r="O18" s="82" t="s">
        <v>176</v>
      </c>
      <c r="P18" s="19" t="s">
        <v>192</v>
      </c>
      <c r="Q18" s="79" t="s">
        <v>193</v>
      </c>
      <c r="R18" s="79"/>
      <c r="S18" s="79"/>
      <c r="T18" s="20"/>
    </row>
    <row r="19" spans="1:20" ht="133.5" customHeight="1" x14ac:dyDescent="0.25">
      <c r="A19" s="125">
        <v>3</v>
      </c>
      <c r="B19" s="101" t="s">
        <v>92</v>
      </c>
      <c r="C19" s="151" t="s">
        <v>49</v>
      </c>
      <c r="D19" s="159" t="s">
        <v>144</v>
      </c>
      <c r="E19" s="24" t="s">
        <v>44</v>
      </c>
      <c r="F19" s="56" t="s">
        <v>148</v>
      </c>
      <c r="G19" s="55">
        <v>43864</v>
      </c>
      <c r="H19" s="55">
        <v>44926</v>
      </c>
      <c r="I19" s="51">
        <f t="shared" si="0"/>
        <v>151.71428571428572</v>
      </c>
      <c r="J19" s="57">
        <v>0.1</v>
      </c>
      <c r="K19" s="32" t="s">
        <v>147</v>
      </c>
      <c r="L19" s="95">
        <f>AVERAGE(J19:J20)</f>
        <v>0.55000000000000004</v>
      </c>
      <c r="M19" s="15" t="s">
        <v>166</v>
      </c>
      <c r="N19" s="16" t="s">
        <v>150</v>
      </c>
      <c r="O19" s="81" t="s">
        <v>167</v>
      </c>
      <c r="P19" s="60" t="s">
        <v>194</v>
      </c>
      <c r="Q19" s="58" t="s">
        <v>191</v>
      </c>
      <c r="R19" s="58"/>
      <c r="S19" s="58"/>
      <c r="T19" s="59"/>
    </row>
    <row r="20" spans="1:20" ht="293.25" x14ac:dyDescent="0.25">
      <c r="A20" s="126"/>
      <c r="B20" s="150"/>
      <c r="C20" s="152"/>
      <c r="D20" s="160"/>
      <c r="E20" s="25" t="s">
        <v>46</v>
      </c>
      <c r="F20" s="56" t="s">
        <v>149</v>
      </c>
      <c r="G20" s="55">
        <v>43770</v>
      </c>
      <c r="H20" s="55">
        <v>44804</v>
      </c>
      <c r="I20" s="72">
        <f t="shared" si="0"/>
        <v>147.71428571428572</v>
      </c>
      <c r="J20" s="66">
        <v>1</v>
      </c>
      <c r="K20" s="73" t="s">
        <v>145</v>
      </c>
      <c r="L20" s="96"/>
      <c r="M20" s="15" t="s">
        <v>171</v>
      </c>
      <c r="N20" s="16" t="s">
        <v>150</v>
      </c>
      <c r="O20" s="82" t="s">
        <v>173</v>
      </c>
      <c r="P20" s="60" t="s">
        <v>201</v>
      </c>
      <c r="Q20" s="58" t="s">
        <v>184</v>
      </c>
      <c r="R20" s="58"/>
      <c r="S20" s="58"/>
      <c r="T20" s="59"/>
    </row>
    <row r="21" spans="1:20" ht="327" customHeight="1" x14ac:dyDescent="0.25">
      <c r="A21" s="163">
        <v>4</v>
      </c>
      <c r="B21" s="175" t="s">
        <v>91</v>
      </c>
      <c r="C21" s="151" t="s">
        <v>50</v>
      </c>
      <c r="D21" s="174" t="s">
        <v>121</v>
      </c>
      <c r="E21" s="24" t="s">
        <v>44</v>
      </c>
      <c r="F21" s="16" t="s">
        <v>112</v>
      </c>
      <c r="G21" s="55">
        <v>43647</v>
      </c>
      <c r="H21" s="55">
        <v>43738</v>
      </c>
      <c r="I21" s="51">
        <f t="shared" si="0"/>
        <v>13</v>
      </c>
      <c r="J21" s="62">
        <v>1</v>
      </c>
      <c r="K21" s="32" t="s">
        <v>116</v>
      </c>
      <c r="L21" s="99">
        <f>AVERAGE(J21:J24)</f>
        <v>0.25</v>
      </c>
      <c r="M21" s="18" t="s">
        <v>161</v>
      </c>
      <c r="N21" s="16" t="s">
        <v>150</v>
      </c>
      <c r="O21" s="81" t="s">
        <v>174</v>
      </c>
      <c r="P21" s="19" t="s">
        <v>213</v>
      </c>
      <c r="Q21" s="91" t="s">
        <v>185</v>
      </c>
      <c r="R21" s="79"/>
      <c r="S21" s="79"/>
      <c r="T21" s="85"/>
    </row>
    <row r="22" spans="1:20" ht="172.5" customHeight="1" x14ac:dyDescent="0.25">
      <c r="A22" s="164"/>
      <c r="B22" s="167"/>
      <c r="C22" s="152"/>
      <c r="D22" s="172"/>
      <c r="E22" s="25" t="s">
        <v>45</v>
      </c>
      <c r="F22" s="49" t="s">
        <v>113</v>
      </c>
      <c r="G22" s="55">
        <v>43738</v>
      </c>
      <c r="H22" s="55">
        <v>43921</v>
      </c>
      <c r="I22" s="51">
        <f t="shared" si="0"/>
        <v>26.142857142857142</v>
      </c>
      <c r="J22" s="35">
        <v>0</v>
      </c>
      <c r="K22" s="28" t="s">
        <v>111</v>
      </c>
      <c r="L22" s="100"/>
      <c r="M22" s="18" t="s">
        <v>142</v>
      </c>
      <c r="N22" s="16" t="s">
        <v>150</v>
      </c>
      <c r="O22" s="82" t="s">
        <v>170</v>
      </c>
      <c r="P22" s="92" t="s">
        <v>212</v>
      </c>
      <c r="Q22" s="91" t="s">
        <v>185</v>
      </c>
      <c r="R22" s="79"/>
      <c r="S22" s="79"/>
      <c r="T22" s="85"/>
    </row>
    <row r="23" spans="1:20" ht="113.25" customHeight="1" x14ac:dyDescent="0.25">
      <c r="A23" s="164"/>
      <c r="B23" s="167"/>
      <c r="C23" s="152"/>
      <c r="D23" s="172"/>
      <c r="E23" s="25" t="s">
        <v>46</v>
      </c>
      <c r="F23" s="49" t="s">
        <v>108</v>
      </c>
      <c r="G23" s="55">
        <v>43892</v>
      </c>
      <c r="H23" s="55">
        <v>44196</v>
      </c>
      <c r="I23" s="51">
        <f t="shared" si="0"/>
        <v>43.428571428571431</v>
      </c>
      <c r="J23" s="35">
        <v>0</v>
      </c>
      <c r="K23" s="32" t="s">
        <v>114</v>
      </c>
      <c r="L23" s="100"/>
      <c r="M23" s="18" t="s">
        <v>142</v>
      </c>
      <c r="N23" s="16" t="s">
        <v>150</v>
      </c>
      <c r="O23" s="82" t="s">
        <v>170</v>
      </c>
      <c r="P23" s="19" t="s">
        <v>186</v>
      </c>
      <c r="Q23" s="79"/>
      <c r="R23" s="79"/>
      <c r="S23" s="79"/>
      <c r="T23" s="85"/>
    </row>
    <row r="24" spans="1:20" ht="84" customHeight="1" x14ac:dyDescent="0.25">
      <c r="A24" s="125"/>
      <c r="B24" s="101"/>
      <c r="C24" s="153"/>
      <c r="D24" s="173"/>
      <c r="E24" s="25" t="s">
        <v>83</v>
      </c>
      <c r="F24" s="49" t="s">
        <v>137</v>
      </c>
      <c r="G24" s="55">
        <v>43863</v>
      </c>
      <c r="H24" s="55">
        <v>44926</v>
      </c>
      <c r="I24" s="51">
        <f t="shared" si="0"/>
        <v>151.85714285714286</v>
      </c>
      <c r="J24" s="35">
        <v>0</v>
      </c>
      <c r="K24" s="32" t="s">
        <v>138</v>
      </c>
      <c r="L24" s="95"/>
      <c r="M24" s="18" t="s">
        <v>142</v>
      </c>
      <c r="N24" s="16" t="s">
        <v>150</v>
      </c>
      <c r="O24" s="81" t="s">
        <v>170</v>
      </c>
      <c r="P24" s="19" t="s">
        <v>186</v>
      </c>
      <c r="Q24" s="79"/>
      <c r="R24" s="79"/>
      <c r="S24" s="79"/>
      <c r="T24" s="20"/>
    </row>
    <row r="25" spans="1:20" ht="63.75" x14ac:dyDescent="0.25">
      <c r="A25" s="125">
        <v>5</v>
      </c>
      <c r="B25" s="101" t="s">
        <v>93</v>
      </c>
      <c r="C25" s="153" t="s">
        <v>51</v>
      </c>
      <c r="D25" s="101" t="s">
        <v>122</v>
      </c>
      <c r="E25" s="24" t="s">
        <v>44</v>
      </c>
      <c r="F25" s="16" t="s">
        <v>117</v>
      </c>
      <c r="G25" s="69">
        <v>43647</v>
      </c>
      <c r="H25" s="53">
        <v>43708</v>
      </c>
      <c r="I25" s="51">
        <f t="shared" si="0"/>
        <v>8.7142857142857135</v>
      </c>
      <c r="J25" s="35">
        <v>1</v>
      </c>
      <c r="K25" s="28" t="s">
        <v>118</v>
      </c>
      <c r="L25" s="95">
        <f>AVERAGE(J25:J27)</f>
        <v>0.72666666666666657</v>
      </c>
      <c r="M25" s="18" t="s">
        <v>153</v>
      </c>
      <c r="N25" s="16" t="s">
        <v>150</v>
      </c>
      <c r="O25" s="81" t="s">
        <v>163</v>
      </c>
      <c r="P25" s="19" t="s">
        <v>211</v>
      </c>
      <c r="Q25" s="79" t="s">
        <v>187</v>
      </c>
      <c r="R25" s="79"/>
      <c r="S25" s="79"/>
      <c r="T25" s="20"/>
    </row>
    <row r="26" spans="1:20" ht="258" customHeight="1" x14ac:dyDescent="0.25">
      <c r="A26" s="126"/>
      <c r="B26" s="150"/>
      <c r="C26" s="155"/>
      <c r="D26" s="102"/>
      <c r="E26" s="24" t="s">
        <v>45</v>
      </c>
      <c r="F26" s="68" t="s">
        <v>119</v>
      </c>
      <c r="G26" s="67">
        <v>43647</v>
      </c>
      <c r="H26" s="67">
        <v>44926</v>
      </c>
      <c r="I26" s="51">
        <f t="shared" si="0"/>
        <v>182.71428571428572</v>
      </c>
      <c r="J26" s="35">
        <v>0.18</v>
      </c>
      <c r="K26" s="28" t="s">
        <v>127</v>
      </c>
      <c r="L26" s="96"/>
      <c r="M26" s="77" t="s">
        <v>169</v>
      </c>
      <c r="N26" s="16" t="s">
        <v>150</v>
      </c>
      <c r="O26" s="82" t="s">
        <v>170</v>
      </c>
      <c r="P26" s="19" t="s">
        <v>210</v>
      </c>
      <c r="Q26" s="79" t="s">
        <v>189</v>
      </c>
      <c r="R26" s="79"/>
      <c r="S26" s="79"/>
      <c r="T26" s="20"/>
    </row>
    <row r="27" spans="1:20" ht="232.5" customHeight="1" x14ac:dyDescent="0.25">
      <c r="A27" s="126"/>
      <c r="B27" s="150"/>
      <c r="C27" s="155"/>
      <c r="D27" s="102"/>
      <c r="E27" s="25" t="s">
        <v>46</v>
      </c>
      <c r="F27" s="63" t="s">
        <v>151</v>
      </c>
      <c r="G27" s="67">
        <v>43678</v>
      </c>
      <c r="H27" s="67">
        <v>44926</v>
      </c>
      <c r="I27" s="51">
        <f t="shared" si="0"/>
        <v>178.28571428571428</v>
      </c>
      <c r="J27" s="35">
        <v>1</v>
      </c>
      <c r="K27" s="28" t="s">
        <v>124</v>
      </c>
      <c r="L27" s="96"/>
      <c r="M27" s="77" t="s">
        <v>168</v>
      </c>
      <c r="N27" s="16" t="s">
        <v>150</v>
      </c>
      <c r="O27" s="78" t="s">
        <v>170</v>
      </c>
      <c r="P27" s="19" t="s">
        <v>209</v>
      </c>
      <c r="Q27" s="79" t="s">
        <v>190</v>
      </c>
      <c r="R27" s="79"/>
      <c r="S27" s="79"/>
      <c r="T27" s="20"/>
    </row>
    <row r="28" spans="1:20" ht="268.5" customHeight="1" x14ac:dyDescent="0.25">
      <c r="A28" s="163">
        <v>6</v>
      </c>
      <c r="B28" s="101" t="s">
        <v>94</v>
      </c>
      <c r="C28" s="151" t="s">
        <v>52</v>
      </c>
      <c r="D28" s="101" t="s">
        <v>123</v>
      </c>
      <c r="E28" s="24" t="s">
        <v>44</v>
      </c>
      <c r="F28" s="68" t="s">
        <v>119</v>
      </c>
      <c r="G28" s="67">
        <v>43647</v>
      </c>
      <c r="H28" s="67">
        <v>44561</v>
      </c>
      <c r="I28" s="51">
        <f t="shared" si="0"/>
        <v>130.57142857142858</v>
      </c>
      <c r="J28" s="35">
        <v>0.2</v>
      </c>
      <c r="K28" s="28" t="s">
        <v>125</v>
      </c>
      <c r="L28" s="95">
        <f>AVERAGE(J28:J29)</f>
        <v>0.36499999999999999</v>
      </c>
      <c r="M28" s="64" t="s">
        <v>169</v>
      </c>
      <c r="N28" s="16" t="s">
        <v>150</v>
      </c>
      <c r="O28" s="82" t="s">
        <v>170</v>
      </c>
      <c r="P28" s="19" t="s">
        <v>208</v>
      </c>
      <c r="Q28" s="79" t="s">
        <v>188</v>
      </c>
      <c r="R28" s="79"/>
      <c r="S28" s="79"/>
      <c r="T28" s="20"/>
    </row>
    <row r="29" spans="1:20" ht="182.25" customHeight="1" x14ac:dyDescent="0.25">
      <c r="A29" s="164"/>
      <c r="B29" s="150"/>
      <c r="C29" s="152"/>
      <c r="D29" s="102"/>
      <c r="E29" s="25" t="s">
        <v>45</v>
      </c>
      <c r="F29" s="65" t="s">
        <v>120</v>
      </c>
      <c r="G29" s="67">
        <v>43647</v>
      </c>
      <c r="H29" s="67">
        <v>44196</v>
      </c>
      <c r="I29" s="51">
        <f t="shared" si="0"/>
        <v>78.428571428571431</v>
      </c>
      <c r="J29" s="62">
        <v>0.53</v>
      </c>
      <c r="K29" s="28" t="s">
        <v>126</v>
      </c>
      <c r="L29" s="96"/>
      <c r="M29" s="64" t="s">
        <v>172</v>
      </c>
      <c r="N29" s="16" t="s">
        <v>150</v>
      </c>
      <c r="O29" s="82" t="s">
        <v>170</v>
      </c>
      <c r="P29" s="19" t="s">
        <v>207</v>
      </c>
      <c r="Q29" s="79" t="s">
        <v>188</v>
      </c>
      <c r="R29" s="79"/>
      <c r="S29" s="79"/>
      <c r="T29" s="86"/>
    </row>
    <row r="30" spans="1:20" ht="310.5" customHeight="1" x14ac:dyDescent="0.25">
      <c r="A30" s="163">
        <v>7</v>
      </c>
      <c r="B30" s="101" t="s">
        <v>136</v>
      </c>
      <c r="C30" s="151" t="s">
        <v>53</v>
      </c>
      <c r="D30" s="174" t="s">
        <v>128</v>
      </c>
      <c r="E30" s="24" t="s">
        <v>44</v>
      </c>
      <c r="F30" s="76" t="s">
        <v>130</v>
      </c>
      <c r="G30" s="52">
        <v>43864</v>
      </c>
      <c r="H30" s="67">
        <v>44195</v>
      </c>
      <c r="I30" s="51">
        <f t="shared" si="0"/>
        <v>47.285714285714285</v>
      </c>
      <c r="J30" s="35">
        <v>0.5</v>
      </c>
      <c r="K30" s="32" t="s">
        <v>131</v>
      </c>
      <c r="L30" s="99">
        <f>AVERAGE(J30:J33)</f>
        <v>0.14000000000000001</v>
      </c>
      <c r="M30" s="15" t="s">
        <v>154</v>
      </c>
      <c r="N30" s="16" t="s">
        <v>150</v>
      </c>
      <c r="O30" s="82" t="s">
        <v>156</v>
      </c>
      <c r="P30" s="19" t="s">
        <v>206</v>
      </c>
      <c r="Q30" s="93" t="s">
        <v>195</v>
      </c>
      <c r="R30" s="79"/>
      <c r="S30" s="79"/>
      <c r="T30" s="85"/>
    </row>
    <row r="31" spans="1:20" ht="165.75" customHeight="1" x14ac:dyDescent="0.25">
      <c r="A31" s="164"/>
      <c r="B31" s="101"/>
      <c r="C31" s="152"/>
      <c r="D31" s="172"/>
      <c r="E31" s="24" t="s">
        <v>45</v>
      </c>
      <c r="F31" s="61" t="s">
        <v>134</v>
      </c>
      <c r="G31" s="52">
        <v>44013</v>
      </c>
      <c r="H31" s="67">
        <v>44561</v>
      </c>
      <c r="I31" s="51">
        <f t="shared" si="0"/>
        <v>78.285714285714292</v>
      </c>
      <c r="J31" s="35">
        <v>0</v>
      </c>
      <c r="K31" s="32" t="s">
        <v>133</v>
      </c>
      <c r="L31" s="100"/>
      <c r="M31" s="15" t="s">
        <v>177</v>
      </c>
      <c r="N31" s="16" t="s">
        <v>150</v>
      </c>
      <c r="O31" s="81" t="s">
        <v>170</v>
      </c>
      <c r="P31" s="19" t="s">
        <v>205</v>
      </c>
      <c r="Q31" s="79"/>
      <c r="R31" s="79"/>
      <c r="S31" s="79"/>
      <c r="T31" s="20"/>
    </row>
    <row r="32" spans="1:20" ht="165.75" customHeight="1" x14ac:dyDescent="0.25">
      <c r="A32" s="164"/>
      <c r="B32" s="101"/>
      <c r="C32" s="152"/>
      <c r="D32" s="172"/>
      <c r="E32" s="24" t="s">
        <v>46</v>
      </c>
      <c r="F32" s="48" t="s">
        <v>135</v>
      </c>
      <c r="G32" s="50">
        <v>44013</v>
      </c>
      <c r="H32" s="67">
        <v>44561</v>
      </c>
      <c r="I32" s="51">
        <f t="shared" si="0"/>
        <v>78.285714285714292</v>
      </c>
      <c r="J32" s="35">
        <v>0.03</v>
      </c>
      <c r="K32" s="32" t="s">
        <v>132</v>
      </c>
      <c r="L32" s="100"/>
      <c r="M32" s="15" t="s">
        <v>155</v>
      </c>
      <c r="N32" s="16" t="s">
        <v>150</v>
      </c>
      <c r="O32" s="81" t="s">
        <v>158</v>
      </c>
      <c r="P32" s="94" t="s">
        <v>204</v>
      </c>
      <c r="Q32" s="79" t="s">
        <v>195</v>
      </c>
      <c r="R32" s="79"/>
      <c r="S32" s="79"/>
      <c r="T32" s="85"/>
    </row>
    <row r="33" spans="1:20" ht="324" customHeight="1" x14ac:dyDescent="0.25">
      <c r="A33" s="125"/>
      <c r="B33" s="150"/>
      <c r="C33" s="153"/>
      <c r="D33" s="173"/>
      <c r="E33" s="24" t="s">
        <v>83</v>
      </c>
      <c r="F33" s="48" t="s">
        <v>129</v>
      </c>
      <c r="G33" s="52">
        <v>44013</v>
      </c>
      <c r="H33" s="67">
        <v>44926</v>
      </c>
      <c r="I33" s="51">
        <f t="shared" si="0"/>
        <v>130.42857142857142</v>
      </c>
      <c r="J33" s="75">
        <v>0.03</v>
      </c>
      <c r="K33" s="32"/>
      <c r="L33" s="95"/>
      <c r="M33" s="15" t="s">
        <v>159</v>
      </c>
      <c r="N33" s="16" t="s">
        <v>150</v>
      </c>
      <c r="O33" s="81" t="s">
        <v>157</v>
      </c>
      <c r="P33" s="94" t="s">
        <v>203</v>
      </c>
      <c r="Q33" s="79" t="s">
        <v>195</v>
      </c>
      <c r="R33" s="79"/>
      <c r="S33" s="79"/>
      <c r="T33" s="85"/>
    </row>
    <row r="34" spans="1:20" ht="28.35" customHeight="1" x14ac:dyDescent="0.25">
      <c r="A34" s="125">
        <v>8</v>
      </c>
      <c r="B34" s="97"/>
      <c r="C34" s="153" t="s">
        <v>54</v>
      </c>
      <c r="D34" s="97"/>
      <c r="E34" s="24" t="s">
        <v>44</v>
      </c>
      <c r="F34" s="27"/>
      <c r="G34" s="13"/>
      <c r="H34" s="14"/>
      <c r="I34" s="36">
        <f t="shared" si="0"/>
        <v>0</v>
      </c>
      <c r="J34" s="35">
        <v>0</v>
      </c>
      <c r="K34" s="32"/>
      <c r="L34" s="95">
        <f>AVERAGE(J34:J35)</f>
        <v>0</v>
      </c>
      <c r="M34" s="15"/>
      <c r="N34" s="16" t="s">
        <v>150</v>
      </c>
      <c r="O34" s="81"/>
      <c r="P34" s="19"/>
      <c r="Q34" s="79"/>
      <c r="R34" s="79"/>
      <c r="S34" s="79"/>
      <c r="T34" s="20"/>
    </row>
    <row r="35" spans="1:20" ht="28.35" customHeight="1" x14ac:dyDescent="0.25">
      <c r="A35" s="126"/>
      <c r="B35" s="154"/>
      <c r="C35" s="155"/>
      <c r="D35" s="98"/>
      <c r="E35" s="25" t="s">
        <v>46</v>
      </c>
      <c r="F35" s="4"/>
      <c r="G35" s="1"/>
      <c r="H35" s="2"/>
      <c r="I35" s="36">
        <f t="shared" si="0"/>
        <v>0</v>
      </c>
      <c r="J35" s="35">
        <v>0</v>
      </c>
      <c r="K35" s="28"/>
      <c r="L35" s="96"/>
      <c r="M35" s="3"/>
      <c r="N35" s="16" t="s">
        <v>150</v>
      </c>
      <c r="O35" s="82"/>
      <c r="P35" s="19"/>
      <c r="Q35" s="79"/>
      <c r="R35" s="79"/>
      <c r="S35" s="79"/>
      <c r="T35" s="20"/>
    </row>
    <row r="36" spans="1:20" ht="28.35" customHeight="1" x14ac:dyDescent="0.25">
      <c r="A36" s="44">
        <v>9</v>
      </c>
      <c r="B36" s="45"/>
      <c r="C36" s="46" t="s">
        <v>55</v>
      </c>
      <c r="D36" s="45"/>
      <c r="E36" s="24" t="s">
        <v>44</v>
      </c>
      <c r="F36" s="27"/>
      <c r="G36" s="13"/>
      <c r="H36" s="14"/>
      <c r="I36" s="36">
        <f t="shared" si="0"/>
        <v>0</v>
      </c>
      <c r="J36" s="35">
        <v>0</v>
      </c>
      <c r="K36" s="32"/>
      <c r="L36" s="47">
        <f>AVERAGE(J36:J36)</f>
        <v>0</v>
      </c>
      <c r="M36" s="15"/>
      <c r="N36" s="16" t="s">
        <v>150</v>
      </c>
      <c r="O36" s="81"/>
      <c r="P36" s="19"/>
      <c r="Q36" s="79"/>
      <c r="R36" s="79"/>
      <c r="S36" s="79"/>
      <c r="T36" s="20"/>
    </row>
    <row r="37" spans="1:20" ht="28.35" customHeight="1" x14ac:dyDescent="0.25">
      <c r="A37" s="125">
        <v>10</v>
      </c>
      <c r="B37" s="97"/>
      <c r="C37" s="153" t="s">
        <v>56</v>
      </c>
      <c r="D37" s="97"/>
      <c r="E37" s="24" t="s">
        <v>44</v>
      </c>
      <c r="F37" s="27"/>
      <c r="G37" s="13"/>
      <c r="H37" s="14"/>
      <c r="I37" s="36">
        <f t="shared" si="0"/>
        <v>0</v>
      </c>
      <c r="J37" s="35">
        <v>0</v>
      </c>
      <c r="K37" s="32"/>
      <c r="L37" s="95">
        <f>AVERAGE(J37:J38)</f>
        <v>0</v>
      </c>
      <c r="M37" s="15"/>
      <c r="N37" s="16" t="s">
        <v>150</v>
      </c>
      <c r="O37" s="81"/>
      <c r="P37" s="19"/>
      <c r="Q37" s="79"/>
      <c r="R37" s="79"/>
      <c r="S37" s="79"/>
      <c r="T37" s="20"/>
    </row>
    <row r="38" spans="1:20" ht="28.35" customHeight="1" thickBot="1" x14ac:dyDescent="0.3">
      <c r="A38" s="126"/>
      <c r="B38" s="154"/>
      <c r="C38" s="155"/>
      <c r="D38" s="98"/>
      <c r="E38" s="25" t="s">
        <v>46</v>
      </c>
      <c r="F38" s="4"/>
      <c r="G38" s="1"/>
      <c r="H38" s="14"/>
      <c r="I38" s="36">
        <f t="shared" si="0"/>
        <v>0</v>
      </c>
      <c r="J38" s="35">
        <v>0</v>
      </c>
      <c r="K38" s="28"/>
      <c r="L38" s="96"/>
      <c r="M38" s="3"/>
      <c r="N38" s="16" t="s">
        <v>150</v>
      </c>
      <c r="O38" s="82"/>
      <c r="P38" s="87"/>
      <c r="Q38" s="88"/>
      <c r="R38" s="88"/>
      <c r="S38" s="88"/>
      <c r="T38" s="89"/>
    </row>
    <row r="39" spans="1:20" ht="30" customHeight="1" x14ac:dyDescent="0.25">
      <c r="A39" s="148" t="s">
        <v>23</v>
      </c>
      <c r="B39" s="148"/>
      <c r="C39" s="148"/>
      <c r="D39" s="148"/>
      <c r="E39" s="5" t="s">
        <v>24</v>
      </c>
      <c r="F39" s="6">
        <f>L11</f>
        <v>0.25</v>
      </c>
      <c r="G39" s="7"/>
      <c r="H39" s="7"/>
      <c r="I39" s="37"/>
      <c r="J39" s="30"/>
      <c r="K39" s="7"/>
      <c r="L39" s="7"/>
      <c r="M39" s="7"/>
      <c r="N39" s="7"/>
      <c r="O39" s="7"/>
      <c r="P39" s="7"/>
      <c r="Q39" s="7"/>
      <c r="R39" s="8"/>
      <c r="S39" s="8"/>
      <c r="T39" s="8"/>
    </row>
    <row r="40" spans="1:20" x14ac:dyDescent="0.25">
      <c r="A40" s="9"/>
      <c r="B40" s="9"/>
      <c r="C40" s="10"/>
      <c r="D40" s="10"/>
      <c r="E40" s="5" t="s">
        <v>25</v>
      </c>
      <c r="F40" s="6">
        <f>L15</f>
        <v>0.79149999999999998</v>
      </c>
      <c r="G40" s="7"/>
      <c r="H40" s="7"/>
      <c r="I40" s="37"/>
      <c r="J40" s="30"/>
      <c r="K40" s="7"/>
      <c r="L40" s="7"/>
      <c r="M40" s="7"/>
      <c r="N40" s="7"/>
      <c r="O40" s="7"/>
      <c r="P40" s="7"/>
      <c r="Q40" s="7"/>
      <c r="R40" s="8"/>
      <c r="S40" s="8"/>
      <c r="T40" s="8"/>
    </row>
    <row r="41" spans="1:20" x14ac:dyDescent="0.25">
      <c r="A41" s="9"/>
      <c r="B41" s="9"/>
      <c r="C41" s="10"/>
      <c r="D41" s="10"/>
      <c r="E41" s="5" t="s">
        <v>26</v>
      </c>
      <c r="F41" s="6">
        <f>L19</f>
        <v>0.55000000000000004</v>
      </c>
      <c r="G41" s="7"/>
      <c r="H41" s="7"/>
      <c r="I41" s="37"/>
      <c r="J41" s="30"/>
      <c r="K41" s="7"/>
      <c r="L41" s="7"/>
      <c r="M41" s="7"/>
      <c r="N41" s="7"/>
      <c r="O41" s="7"/>
      <c r="P41" s="7"/>
      <c r="Q41" s="7"/>
      <c r="R41" s="8"/>
      <c r="S41" s="8"/>
      <c r="T41" s="8"/>
    </row>
    <row r="42" spans="1:20" x14ac:dyDescent="0.25">
      <c r="A42" s="9"/>
      <c r="B42" s="9"/>
      <c r="C42" s="10"/>
      <c r="D42" s="10"/>
      <c r="E42" s="5" t="s">
        <v>27</v>
      </c>
      <c r="F42" s="6">
        <f>L21</f>
        <v>0.25</v>
      </c>
      <c r="G42" s="7"/>
      <c r="H42" s="7"/>
      <c r="I42" s="37"/>
      <c r="J42" s="30"/>
      <c r="K42" s="7"/>
      <c r="L42" s="7"/>
      <c r="M42" s="7"/>
      <c r="N42" s="7"/>
      <c r="O42" s="7"/>
      <c r="P42" s="7"/>
      <c r="Q42" s="7"/>
      <c r="R42" s="8"/>
      <c r="S42" s="8"/>
      <c r="T42" s="8"/>
    </row>
    <row r="43" spans="1:20" x14ac:dyDescent="0.25">
      <c r="A43" s="9"/>
      <c r="B43" s="9"/>
      <c r="C43" s="10"/>
      <c r="D43" s="10"/>
      <c r="E43" s="5" t="s">
        <v>28</v>
      </c>
      <c r="F43" s="6">
        <f>L25</f>
        <v>0.72666666666666657</v>
      </c>
      <c r="G43" s="7"/>
      <c r="H43" s="7"/>
      <c r="I43" s="37"/>
      <c r="J43" s="30"/>
      <c r="K43" s="7"/>
      <c r="L43" s="7"/>
      <c r="M43" s="7"/>
      <c r="N43" s="7"/>
      <c r="O43" s="7"/>
      <c r="P43" s="7"/>
      <c r="Q43" s="7"/>
      <c r="R43" s="8"/>
      <c r="S43" s="8"/>
      <c r="T43" s="8"/>
    </row>
    <row r="44" spans="1:20" x14ac:dyDescent="0.25">
      <c r="A44" s="9"/>
      <c r="B44" s="9"/>
      <c r="C44" s="10"/>
      <c r="D44" s="10"/>
      <c r="E44" s="5" t="s">
        <v>29</v>
      </c>
      <c r="F44" s="6">
        <f>L28</f>
        <v>0.36499999999999999</v>
      </c>
      <c r="G44" s="7"/>
      <c r="H44" s="7"/>
      <c r="I44" s="37"/>
      <c r="J44" s="30"/>
      <c r="K44" s="7"/>
      <c r="L44" s="7"/>
      <c r="M44" s="7"/>
      <c r="N44" s="7"/>
      <c r="O44" s="7"/>
      <c r="P44" s="7"/>
      <c r="Q44" s="7"/>
      <c r="R44" s="8"/>
      <c r="S44" s="8"/>
      <c r="T44" s="8"/>
    </row>
    <row r="45" spans="1:20" x14ac:dyDescent="0.25">
      <c r="A45" s="9"/>
      <c r="B45" s="9"/>
      <c r="C45" s="10"/>
      <c r="D45" s="10"/>
      <c r="E45" s="5" t="s">
        <v>30</v>
      </c>
      <c r="F45" s="6">
        <f>L30</f>
        <v>0.14000000000000001</v>
      </c>
      <c r="G45" s="7"/>
      <c r="H45" s="7"/>
      <c r="I45" s="37"/>
      <c r="J45" s="30"/>
      <c r="K45" s="7"/>
      <c r="L45" s="7"/>
      <c r="M45" s="7"/>
      <c r="N45" s="7"/>
      <c r="O45" s="7"/>
      <c r="P45" s="7"/>
      <c r="Q45" s="7"/>
      <c r="R45" s="8"/>
      <c r="S45" s="8"/>
      <c r="T45" s="8"/>
    </row>
    <row r="46" spans="1:20" x14ac:dyDescent="0.25">
      <c r="A46" s="9"/>
      <c r="B46" s="9"/>
      <c r="C46" s="10"/>
      <c r="D46" s="10"/>
      <c r="E46" s="5" t="s">
        <v>31</v>
      </c>
      <c r="F46" s="6">
        <f>L34</f>
        <v>0</v>
      </c>
      <c r="G46" s="7"/>
      <c r="H46" s="7"/>
      <c r="I46" s="37"/>
      <c r="J46" s="30"/>
      <c r="K46" s="7"/>
      <c r="L46" s="7"/>
      <c r="M46" s="7"/>
      <c r="N46" s="7"/>
      <c r="O46" s="7"/>
      <c r="P46" s="7"/>
      <c r="Q46" s="7"/>
      <c r="R46" s="8"/>
      <c r="S46" s="8"/>
      <c r="T46" s="8"/>
    </row>
    <row r="47" spans="1:20" x14ac:dyDescent="0.25">
      <c r="A47" s="9"/>
      <c r="B47" s="9"/>
      <c r="C47" s="10"/>
      <c r="D47" s="10"/>
      <c r="E47" s="5" t="s">
        <v>32</v>
      </c>
      <c r="F47" s="6">
        <f>L36</f>
        <v>0</v>
      </c>
      <c r="G47" s="7"/>
      <c r="H47" s="7"/>
      <c r="I47" s="37"/>
      <c r="J47" s="30"/>
      <c r="K47" s="7"/>
      <c r="L47" s="7"/>
      <c r="M47" s="7"/>
      <c r="N47" s="7"/>
      <c r="O47" s="7"/>
      <c r="P47" s="7"/>
      <c r="Q47" s="7"/>
      <c r="R47" s="8"/>
      <c r="S47" s="8"/>
      <c r="T47" s="8"/>
    </row>
    <row r="48" spans="1:20" x14ac:dyDescent="0.25">
      <c r="A48" s="9"/>
      <c r="B48" s="9"/>
      <c r="C48" s="10"/>
      <c r="D48" s="10"/>
      <c r="E48" s="5" t="s">
        <v>33</v>
      </c>
      <c r="F48" s="6">
        <f>L37</f>
        <v>0</v>
      </c>
      <c r="G48" s="7"/>
      <c r="H48" s="7"/>
      <c r="I48" s="37"/>
      <c r="J48" s="30"/>
      <c r="K48" s="7"/>
      <c r="L48" s="7"/>
      <c r="M48" s="7"/>
      <c r="N48" s="7"/>
      <c r="O48" s="7"/>
      <c r="P48" s="7"/>
      <c r="Q48" s="7"/>
      <c r="R48" s="8"/>
      <c r="S48" s="8"/>
      <c r="T48" s="8"/>
    </row>
    <row r="49" spans="1:20" x14ac:dyDescent="0.25">
      <c r="A49" s="9"/>
      <c r="B49" s="9"/>
      <c r="C49" s="10"/>
      <c r="D49" s="10"/>
      <c r="E49" s="11"/>
      <c r="F49" s="12"/>
      <c r="G49" s="7"/>
      <c r="H49" s="7"/>
      <c r="I49" s="30"/>
      <c r="J49" s="30"/>
      <c r="K49" s="7"/>
      <c r="L49" s="7"/>
      <c r="M49" s="7"/>
      <c r="N49" s="7"/>
      <c r="O49" s="7"/>
      <c r="P49" s="7"/>
      <c r="Q49" s="7"/>
      <c r="R49" s="8"/>
      <c r="S49" s="8"/>
      <c r="T49" s="8"/>
    </row>
    <row r="50" spans="1:20" ht="23.25" customHeight="1" x14ac:dyDescent="0.25">
      <c r="A50" s="149" t="s">
        <v>34</v>
      </c>
      <c r="B50" s="149"/>
      <c r="C50" s="149"/>
      <c r="D50" s="149"/>
      <c r="E50" s="33">
        <f>AVERAGE(F39:F48)</f>
        <v>0.30731666666666668</v>
      </c>
      <c r="F50" s="11" t="s">
        <v>35</v>
      </c>
      <c r="G50" s="7"/>
      <c r="H50" s="7"/>
      <c r="I50" s="30"/>
      <c r="J50" s="30"/>
      <c r="K50" s="7"/>
      <c r="L50" s="7"/>
      <c r="M50" s="7"/>
      <c r="N50" s="7"/>
      <c r="O50" s="7"/>
      <c r="P50" s="7"/>
      <c r="Q50" s="7"/>
      <c r="R50" s="8"/>
      <c r="S50" s="8"/>
      <c r="T50" s="8"/>
    </row>
  </sheetData>
  <mergeCells count="84">
    <mergeCell ref="A30:A33"/>
    <mergeCell ref="A11:A14"/>
    <mergeCell ref="B11:B14"/>
    <mergeCell ref="L11:L14"/>
    <mergeCell ref="D11:D14"/>
    <mergeCell ref="C11:C14"/>
    <mergeCell ref="L21:L24"/>
    <mergeCell ref="D21:D24"/>
    <mergeCell ref="B21:B24"/>
    <mergeCell ref="A21:A24"/>
    <mergeCell ref="B30:B33"/>
    <mergeCell ref="C30:C33"/>
    <mergeCell ref="D30:D33"/>
    <mergeCell ref="A28:A29"/>
    <mergeCell ref="B28:B29"/>
    <mergeCell ref="B34:B35"/>
    <mergeCell ref="C34:C35"/>
    <mergeCell ref="P9:P10"/>
    <mergeCell ref="D34:D35"/>
    <mergeCell ref="G9:H9"/>
    <mergeCell ref="I9:I10"/>
    <mergeCell ref="J9:J10"/>
    <mergeCell ref="K9:K10"/>
    <mergeCell ref="L9:L10"/>
    <mergeCell ref="L15:L18"/>
    <mergeCell ref="C19:C20"/>
    <mergeCell ref="D19:D20"/>
    <mergeCell ref="L19:L20"/>
    <mergeCell ref="L25:L27"/>
    <mergeCell ref="C21:C24"/>
    <mergeCell ref="O9:O10"/>
    <mergeCell ref="A39:D39"/>
    <mergeCell ref="A50:D50"/>
    <mergeCell ref="A15:A18"/>
    <mergeCell ref="B15:B18"/>
    <mergeCell ref="C15:C18"/>
    <mergeCell ref="D15:D18"/>
    <mergeCell ref="A37:A38"/>
    <mergeCell ref="B37:B38"/>
    <mergeCell ref="C37:C38"/>
    <mergeCell ref="A19:A20"/>
    <mergeCell ref="B19:B20"/>
    <mergeCell ref="A25:A27"/>
    <mergeCell ref="B25:B27"/>
    <mergeCell ref="C25:C27"/>
    <mergeCell ref="D25:D27"/>
    <mergeCell ref="C28:C29"/>
    <mergeCell ref="A34:A35"/>
    <mergeCell ref="R8:T8"/>
    <mergeCell ref="A8:O8"/>
    <mergeCell ref="T9:T10"/>
    <mergeCell ref="P8:Q8"/>
    <mergeCell ref="Q9:Q10"/>
    <mergeCell ref="M9:M10"/>
    <mergeCell ref="A9:A10"/>
    <mergeCell ref="B9:B10"/>
    <mergeCell ref="C9:C10"/>
    <mergeCell ref="D9:D10"/>
    <mergeCell ref="E9:E10"/>
    <mergeCell ref="F9:F10"/>
    <mergeCell ref="N9:N10"/>
    <mergeCell ref="R9:R10"/>
    <mergeCell ref="S9:S10"/>
    <mergeCell ref="C7:T7"/>
    <mergeCell ref="A7:B7"/>
    <mergeCell ref="A3:B3"/>
    <mergeCell ref="C3:I3"/>
    <mergeCell ref="K3:T3"/>
    <mergeCell ref="A4:B4"/>
    <mergeCell ref="C4:I4"/>
    <mergeCell ref="J4:K4"/>
    <mergeCell ref="L4:T4"/>
    <mergeCell ref="A5:B5"/>
    <mergeCell ref="C5:I5"/>
    <mergeCell ref="J5:K5"/>
    <mergeCell ref="L5:T5"/>
    <mergeCell ref="A6:B6"/>
    <mergeCell ref="C6:I6"/>
    <mergeCell ref="L37:L38"/>
    <mergeCell ref="D37:D38"/>
    <mergeCell ref="L34:L35"/>
    <mergeCell ref="L28:L29"/>
    <mergeCell ref="L30:L33"/>
    <mergeCell ref="D28:D29"/>
  </mergeCells>
  <conditionalFormatting sqref="L28:L29 L34:L38 L11">
    <cfRule type="cellIs" dxfId="7" priority="12" operator="greaterThan">
      <formula>1</formula>
    </cfRule>
  </conditionalFormatting>
  <conditionalFormatting sqref="L15:L18">
    <cfRule type="cellIs" dxfId="6" priority="11" operator="greaterThan">
      <formula>1</formula>
    </cfRule>
  </conditionalFormatting>
  <conditionalFormatting sqref="L19:L20">
    <cfRule type="cellIs" dxfId="5" priority="9" operator="greaterThan">
      <formula>1</formula>
    </cfRule>
    <cfRule type="cellIs" dxfId="4" priority="10" operator="greaterThan">
      <formula>100</formula>
    </cfRule>
  </conditionalFormatting>
  <conditionalFormatting sqref="L21">
    <cfRule type="cellIs" dxfId="3" priority="7" operator="greaterThan">
      <formula>1</formula>
    </cfRule>
    <cfRule type="cellIs" dxfId="2" priority="8" operator="greaterThan">
      <formula>100</formula>
    </cfRule>
  </conditionalFormatting>
  <conditionalFormatting sqref="L25:L27">
    <cfRule type="cellIs" dxfId="1" priority="6" operator="greaterThan">
      <formula>1</formula>
    </cfRule>
  </conditionalFormatting>
  <conditionalFormatting sqref="L30:L31">
    <cfRule type="cellIs" dxfId="0" priority="4" operator="greaterThan">
      <formula>1</formula>
    </cfRule>
  </conditionalFormatting>
  <dataValidations count="5">
    <dataValidation type="date" operator="greaterThanOrEqual" allowBlank="1" showInputMessage="1" showErrorMessage="1" sqref="E39:E43" xr:uid="{00000000-0002-0000-0000-000000000000}">
      <formula1>41426</formula1>
    </dataValidation>
    <dataValidation allowBlank="1" showInputMessage="1" showErrorMessage="1" promptTitle="Validación" prompt="El porcentaje no debe exceder el 100%" sqref="L11 L34:L38 L15:L21 L25:L31" xr:uid="{00000000-0002-0000-0000-000001000000}"/>
    <dataValidation type="date" allowBlank="1" showInputMessage="1" showErrorMessage="1" promptTitle="Validación" prompt="formato DD/MM/AA" sqref="G11:G38" xr:uid="{00000000-0002-0000-0000-000002000000}">
      <formula1>36526</formula1>
      <formula2>44177</formula2>
    </dataValidation>
    <dataValidation operator="greaterThanOrEqual" allowBlank="1" showInputMessage="1" showErrorMessage="1" sqref="E11:E38" xr:uid="{00000000-0002-0000-0000-000003000000}"/>
    <dataValidation type="date" allowBlank="1" showInputMessage="1" showErrorMessage="1" sqref="H11:H38" xr:uid="{00000000-0002-0000-0000-000004000000}">
      <formula1>43466</formula1>
      <formula2>45291</formula2>
    </dataValidation>
  </dataValidations>
  <hyperlinks>
    <hyperlink ref="O17" r:id="rId1" xr:uid="{00000000-0004-0000-0000-000000000000}"/>
    <hyperlink ref="O19" r:id="rId2" xr:uid="{00000000-0004-0000-0000-000001000000}"/>
  </hyperlinks>
  <pageMargins left="0.70866141732283472" right="0.70866141732283472" top="0.74803149606299213" bottom="0.74803149606299213" header="0.31496062992125984" footer="0.31496062992125984"/>
  <pageSetup paperSize="5" scale="43" orientation="landscape" horizontalDpi="4294967294" r:id="rId3"/>
  <headerFooter>
    <oddHeader>&amp;L&amp;G&amp;C&amp;"Arial,Negrita"&amp;16&amp;K000000
PLAN DE MEJORAMIENTO ARCHIVÍSTICO&amp;RVersión: 02
2016/07/13
&amp;P de &amp;N</oddHeader>
    <oddFooter>&amp;LProceso: Inspección, Vigilancia y Control ICV&amp;RCódigo: ICV-F-06</oddFooter>
  </headerFooter>
  <rowBreaks count="1" manualBreakCount="1">
    <brk id="29" max="19" man="1"/>
  </rowBreaks>
  <ignoredErrors>
    <ignoredError sqref="L34 L36 L19 L37 L38" formulaRange="1"/>
  </ignoredErrors>
  <legacy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17"/>
  <sheetViews>
    <sheetView topLeftCell="A7" workbookViewId="0">
      <selection activeCell="C8" sqref="C8"/>
    </sheetView>
  </sheetViews>
  <sheetFormatPr baseColWidth="10" defaultRowHeight="15" x14ac:dyDescent="0.25"/>
  <cols>
    <col min="1" max="1" width="11.42578125" style="39"/>
    <col min="2" max="2" width="25.28515625" style="38" bestFit="1" customWidth="1"/>
    <col min="3" max="3" width="58.42578125" style="39" bestFit="1" customWidth="1"/>
    <col min="4" max="16384" width="11.42578125" style="39"/>
  </cols>
  <sheetData>
    <row r="1" spans="2:3" ht="15.75" customHeight="1" x14ac:dyDescent="0.25"/>
    <row r="2" spans="2:3" ht="60" x14ac:dyDescent="0.25">
      <c r="B2" s="40" t="s">
        <v>76</v>
      </c>
      <c r="C2" s="41" t="s">
        <v>77</v>
      </c>
    </row>
    <row r="3" spans="2:3" x14ac:dyDescent="0.25">
      <c r="B3" s="42"/>
      <c r="C3" s="42"/>
    </row>
    <row r="4" spans="2:3" x14ac:dyDescent="0.25">
      <c r="B4" s="180" t="s">
        <v>78</v>
      </c>
      <c r="C4" s="180"/>
    </row>
    <row r="5" spans="2:3" ht="30" x14ac:dyDescent="0.25">
      <c r="B5" s="40" t="s">
        <v>60</v>
      </c>
      <c r="C5" s="41" t="s">
        <v>79</v>
      </c>
    </row>
    <row r="6" spans="2:3" ht="30" x14ac:dyDescent="0.25">
      <c r="B6" s="40" t="s">
        <v>61</v>
      </c>
      <c r="C6" s="41" t="s">
        <v>80</v>
      </c>
    </row>
    <row r="7" spans="2:3" ht="45" x14ac:dyDescent="0.25">
      <c r="B7" s="40" t="s">
        <v>62</v>
      </c>
      <c r="C7" s="41" t="s">
        <v>81</v>
      </c>
    </row>
    <row r="8" spans="2:3" ht="30" x14ac:dyDescent="0.25">
      <c r="B8" s="40" t="s">
        <v>63</v>
      </c>
      <c r="C8" s="41" t="s">
        <v>57</v>
      </c>
    </row>
    <row r="9" spans="2:3" ht="120" x14ac:dyDescent="0.25">
      <c r="B9" s="40" t="s">
        <v>64</v>
      </c>
      <c r="C9" s="41" t="s">
        <v>82</v>
      </c>
    </row>
    <row r="10" spans="2:3" ht="30" x14ac:dyDescent="0.25">
      <c r="B10" s="40" t="s">
        <v>65</v>
      </c>
      <c r="C10" s="41" t="s">
        <v>66</v>
      </c>
    </row>
    <row r="11" spans="2:3" ht="45" x14ac:dyDescent="0.25">
      <c r="B11" s="40" t="s">
        <v>67</v>
      </c>
      <c r="C11" s="41" t="s">
        <v>68</v>
      </c>
    </row>
    <row r="12" spans="2:3" ht="30" x14ac:dyDescent="0.25">
      <c r="B12" s="40" t="s">
        <v>69</v>
      </c>
      <c r="C12" s="43" t="s">
        <v>70</v>
      </c>
    </row>
    <row r="13" spans="2:3" ht="45" x14ac:dyDescent="0.25">
      <c r="B13" s="40" t="s">
        <v>71</v>
      </c>
      <c r="C13" s="41" t="s">
        <v>72</v>
      </c>
    </row>
    <row r="14" spans="2:3" x14ac:dyDescent="0.25">
      <c r="B14" s="40" t="s">
        <v>73</v>
      </c>
      <c r="C14" s="43" t="s">
        <v>74</v>
      </c>
    </row>
    <row r="15" spans="2:3" ht="45" x14ac:dyDescent="0.25">
      <c r="B15" s="40" t="s">
        <v>75</v>
      </c>
      <c r="C15" s="41" t="s">
        <v>84</v>
      </c>
    </row>
    <row r="16" spans="2:3" ht="64.5" customHeight="1" x14ac:dyDescent="0.25">
      <c r="B16" s="176" t="s">
        <v>85</v>
      </c>
      <c r="C16" s="177"/>
    </row>
    <row r="17" spans="2:3" ht="64.5" customHeight="1" x14ac:dyDescent="0.25">
      <c r="B17" s="178"/>
      <c r="C17" s="179"/>
    </row>
  </sheetData>
  <mergeCells count="2">
    <mergeCell ref="B16:C17"/>
    <mergeCell ref="B4:C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o" ma:contentTypeID="0x0101008662EE9D49EFA44EAE8081C61FD3D821" ma:contentTypeVersion="1" ma:contentTypeDescription="Crear nuevo documento." ma:contentTypeScope="" ma:versionID="3870ed70bf79371bfdd31e408791afb7">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81cc8fc0-8d1e-4295-8f37-5d076116407c">2TV4CCKVFCYA-2105455012-71</_dlc_DocId>
    <_dlc_DocIdUrl xmlns="81cc8fc0-8d1e-4295-8f37-5d076116407c">
      <Url>https://www.minjusticia.gov.co/transparencia/_layouts/15/DocIdRedir.aspx?ID=2TV4CCKVFCYA-2105455012-71</Url>
      <Description>2TV4CCKVFCYA-2105455012-71</Description>
    </_dlc_DocIdUrl>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B932668-7705-4718-8944-CDA63B06DCA5}"/>
</file>

<file path=customXml/itemProps2.xml><?xml version="1.0" encoding="utf-8"?>
<ds:datastoreItem xmlns:ds="http://schemas.openxmlformats.org/officeDocument/2006/customXml" ds:itemID="{52A5626D-8041-4277-94F9-E380F3E4F146}"/>
</file>

<file path=customXml/itemProps3.xml><?xml version="1.0" encoding="utf-8"?>
<ds:datastoreItem xmlns:ds="http://schemas.openxmlformats.org/officeDocument/2006/customXml" ds:itemID="{94FF9E48-1BF0-4BA3-AA52-5F79956C0910}"/>
</file>

<file path=customXml/itemProps4.xml><?xml version="1.0" encoding="utf-8"?>
<ds:datastoreItem xmlns:ds="http://schemas.openxmlformats.org/officeDocument/2006/customXml" ds:itemID="{264AE7D4-7043-4484-B753-49783999446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PMA</vt:lpstr>
      <vt:lpstr>Instructivo PMA</vt:lpstr>
      <vt:lpstr>PMA!Títulos_a_imprimir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YENNI MARCELA GASCA MUETE</dc:creator>
  <cp:lastModifiedBy>ELDER HERNEY</cp:lastModifiedBy>
  <cp:lastPrinted>2019-06-04T22:42:48Z</cp:lastPrinted>
  <dcterms:created xsi:type="dcterms:W3CDTF">2016-07-06T19:37:36Z</dcterms:created>
  <dcterms:modified xsi:type="dcterms:W3CDTF">2020-06-12T13:04:52Z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0x0101008662EE9D49EFA44EAE8081C61FD3D821</vt:lpwstr>
  </property>
  <property fmtid="{D5CDD505-2E9C-101B-9397-08002B2CF9AE}" pid="3" name="_dlc_DocIdItemGuid">
    <vt:lpwstr>826007cd-5326-449a-91bd-ac9bdc35d5ec</vt:lpwstr>
  </property>
</Properties>
</file>