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Encargo OAP\Informes\Agosto\web\"/>
    </mc:Choice>
  </mc:AlternateContent>
  <xr:revisionPtr revIDLastSave="0" documentId="13_ncr:1_{224487A3-8C34-49C9-9697-48D39D9276E8}" xr6:coauthVersionLast="47" xr6:coauthVersionMax="47" xr10:uidLastSave="{00000000-0000-0000-0000-000000000000}"/>
  <bookViews>
    <workbookView xWindow="-98" yWindow="-98" windowWidth="22695" windowHeight="14476" firstSheet="1" activeTab="1" xr2:uid="{00000000-000D-0000-FFFF-FFFF00000000}"/>
  </bookViews>
  <sheets>
    <sheet name="REP_EPG034_EjecucionPresupuesta" sheetId="2" state="hidden" r:id="rId1"/>
    <sheet name="EJECUCION SECTORIAL" sheetId="1" r:id="rId2"/>
  </sheets>
  <definedNames>
    <definedName name="_xlnm._FilterDatabase" localSheetId="0" hidden="1">REP_EPG034_EjecucionPresupuesta!$A$4:$AB$120</definedName>
    <definedName name="_xlnm.Print_Area" localSheetId="1">'EJECUCION SECTORIAL'!$A$1:$J$135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3" i="1" l="1"/>
  <c r="H133" i="1"/>
  <c r="F133" i="1"/>
  <c r="G133" i="1"/>
  <c r="E133" i="1"/>
  <c r="D133" i="1"/>
  <c r="C133" i="1"/>
  <c r="I115" i="1"/>
  <c r="H115" i="1"/>
  <c r="G115" i="1"/>
  <c r="F115" i="1"/>
  <c r="E115" i="1"/>
  <c r="D115" i="1"/>
  <c r="C115" i="1"/>
  <c r="I92" i="1"/>
  <c r="H92" i="1"/>
  <c r="G92" i="1"/>
  <c r="F92" i="1"/>
  <c r="E92" i="1"/>
  <c r="D92" i="1"/>
  <c r="C92" i="1"/>
  <c r="I69" i="1"/>
  <c r="H69" i="1"/>
  <c r="G69" i="1"/>
  <c r="F69" i="1"/>
  <c r="E69" i="1"/>
  <c r="D69" i="1"/>
  <c r="C69" i="1"/>
  <c r="I46" i="1"/>
  <c r="H46" i="1"/>
  <c r="G46" i="1"/>
  <c r="F46" i="1"/>
  <c r="E46" i="1"/>
  <c r="D46" i="1"/>
  <c r="C46" i="1"/>
  <c r="I25" i="1"/>
  <c r="H25" i="1"/>
  <c r="G25" i="1"/>
  <c r="F25" i="1"/>
  <c r="E25" i="1"/>
  <c r="D25" i="1"/>
  <c r="C25" i="1"/>
  <c r="H131" i="1"/>
  <c r="D131" i="1"/>
  <c r="F131" i="1"/>
  <c r="H112" i="1"/>
  <c r="H130" i="1"/>
  <c r="F130" i="1"/>
  <c r="G130" i="1" s="1"/>
  <c r="D130" i="1"/>
  <c r="E130" i="1" s="1"/>
  <c r="C130" i="1"/>
  <c r="H129" i="1"/>
  <c r="F129" i="1"/>
  <c r="D129" i="1"/>
  <c r="H128" i="1"/>
  <c r="F128" i="1"/>
  <c r="D128" i="1"/>
  <c r="H127" i="1"/>
  <c r="F127" i="1"/>
  <c r="D127" i="1"/>
  <c r="H113" i="1"/>
  <c r="F113" i="1"/>
  <c r="D113" i="1"/>
  <c r="F112" i="1"/>
  <c r="D112" i="1"/>
  <c r="E112" i="1" s="1"/>
  <c r="C112" i="1"/>
  <c r="H111" i="1"/>
  <c r="F111" i="1"/>
  <c r="D111" i="1"/>
  <c r="H110" i="1"/>
  <c r="F110" i="1"/>
  <c r="D110" i="1"/>
  <c r="H109" i="1"/>
  <c r="F109" i="1"/>
  <c r="D109" i="1"/>
  <c r="H89" i="1"/>
  <c r="F89" i="1"/>
  <c r="D89" i="1"/>
  <c r="H90" i="1"/>
  <c r="F90" i="1"/>
  <c r="D90" i="1"/>
  <c r="H88" i="1"/>
  <c r="F88" i="1"/>
  <c r="D88" i="1"/>
  <c r="H87" i="1"/>
  <c r="F87" i="1"/>
  <c r="D87" i="1"/>
  <c r="H86" i="1"/>
  <c r="F86" i="1"/>
  <c r="D86" i="1"/>
  <c r="H85" i="1"/>
  <c r="F85" i="1"/>
  <c r="D85" i="1"/>
  <c r="H84" i="1"/>
  <c r="F84" i="1"/>
  <c r="D84" i="1"/>
  <c r="H65" i="1"/>
  <c r="I65" i="1" s="1"/>
  <c r="F65" i="1"/>
  <c r="D65" i="1"/>
  <c r="H64" i="1"/>
  <c r="F64" i="1"/>
  <c r="D64" i="1"/>
  <c r="H63" i="1"/>
  <c r="I63" i="1" s="1"/>
  <c r="F63" i="1"/>
  <c r="G63" i="1" s="1"/>
  <c r="D63" i="1"/>
  <c r="E63" i="1" s="1"/>
  <c r="H62" i="1"/>
  <c r="I62" i="1" s="1"/>
  <c r="F62" i="1"/>
  <c r="G62" i="1" s="1"/>
  <c r="D62" i="1"/>
  <c r="H67" i="1"/>
  <c r="I67" i="1" s="1"/>
  <c r="F67" i="1"/>
  <c r="D67" i="1"/>
  <c r="E67" i="1" s="1"/>
  <c r="C67" i="1"/>
  <c r="C66" i="1"/>
  <c r="C65" i="1"/>
  <c r="C64" i="1"/>
  <c r="G64" i="1" s="1"/>
  <c r="C63" i="1"/>
  <c r="C62" i="1"/>
  <c r="H44" i="1"/>
  <c r="H43" i="1"/>
  <c r="I43" i="1" s="1"/>
  <c r="F44" i="1"/>
  <c r="F43" i="1"/>
  <c r="F42" i="1"/>
  <c r="F41" i="1"/>
  <c r="F40" i="1"/>
  <c r="F39" i="1"/>
  <c r="D44" i="1"/>
  <c r="E44" i="1" s="1"/>
  <c r="D43" i="1"/>
  <c r="D42" i="1"/>
  <c r="D41" i="1"/>
  <c r="D40" i="1"/>
  <c r="D39" i="1"/>
  <c r="C44" i="1"/>
  <c r="C43" i="1"/>
  <c r="I130" i="1" l="1"/>
  <c r="I64" i="1"/>
  <c r="G43" i="1"/>
  <c r="E65" i="1"/>
  <c r="G67" i="1"/>
  <c r="G65" i="1"/>
  <c r="E64" i="1"/>
  <c r="E62" i="1"/>
  <c r="I44" i="1"/>
  <c r="E43" i="1"/>
  <c r="G44" i="1"/>
  <c r="H23" i="1"/>
  <c r="F38" i="1"/>
  <c r="D38" i="1"/>
  <c r="C131" i="1" l="1"/>
  <c r="C129" i="1"/>
  <c r="C128" i="1"/>
  <c r="C127" i="1"/>
  <c r="C113" i="1"/>
  <c r="C111" i="1"/>
  <c r="C110" i="1"/>
  <c r="C109" i="1"/>
  <c r="C90" i="1"/>
  <c r="C89" i="1"/>
  <c r="C88" i="1"/>
  <c r="C87" i="1"/>
  <c r="C86" i="1"/>
  <c r="C85" i="1"/>
  <c r="C84" i="1"/>
  <c r="E88" i="1" l="1"/>
  <c r="I88" i="1"/>
  <c r="G88" i="1"/>
  <c r="G86" i="1"/>
  <c r="E86" i="1"/>
  <c r="I86" i="1"/>
  <c r="I87" i="1"/>
  <c r="E87" i="1"/>
  <c r="G87" i="1"/>
  <c r="G129" i="1"/>
  <c r="I129" i="1"/>
  <c r="E129" i="1"/>
  <c r="G131" i="1"/>
  <c r="E131" i="1"/>
  <c r="I131" i="1"/>
  <c r="E109" i="1"/>
  <c r="G109" i="1"/>
  <c r="I109" i="1"/>
  <c r="G127" i="1"/>
  <c r="E127" i="1"/>
  <c r="I127" i="1"/>
  <c r="G89" i="1"/>
  <c r="I89" i="1"/>
  <c r="E89" i="1"/>
  <c r="C22" i="1"/>
  <c r="E84" i="1"/>
  <c r="I84" i="1"/>
  <c r="G84" i="1"/>
  <c r="G110" i="1"/>
  <c r="E110" i="1"/>
  <c r="I110" i="1"/>
  <c r="E113" i="1"/>
  <c r="G113" i="1"/>
  <c r="I113" i="1"/>
  <c r="I128" i="1"/>
  <c r="E128" i="1"/>
  <c r="G128" i="1"/>
  <c r="E90" i="1"/>
  <c r="I90" i="1"/>
  <c r="C23" i="1"/>
  <c r="G90" i="1"/>
  <c r="E85" i="1"/>
  <c r="G85" i="1"/>
  <c r="I85" i="1"/>
  <c r="I111" i="1"/>
  <c r="E111" i="1"/>
  <c r="G111" i="1"/>
  <c r="C83" i="1"/>
  <c r="C39" i="1"/>
  <c r="C40" i="1"/>
  <c r="E40" i="1" l="1"/>
  <c r="G40" i="1"/>
  <c r="E39" i="1"/>
  <c r="G39" i="1"/>
  <c r="H66" i="1"/>
  <c r="H22" i="1" s="1"/>
  <c r="F66" i="1"/>
  <c r="D66" i="1"/>
  <c r="H83" i="1" l="1"/>
  <c r="C17" i="1"/>
  <c r="E66" i="1" l="1"/>
  <c r="D23" i="1"/>
  <c r="H108" i="1"/>
  <c r="F108" i="1"/>
  <c r="D108" i="1"/>
  <c r="C108" i="1"/>
  <c r="F23" i="1"/>
  <c r="H42" i="1"/>
  <c r="I42" i="1" s="1"/>
  <c r="C42" i="1"/>
  <c r="H41" i="1"/>
  <c r="C41" i="1"/>
  <c r="G41" i="1" l="1"/>
  <c r="E41" i="1"/>
  <c r="C38" i="1"/>
  <c r="I41" i="1"/>
  <c r="E42" i="1"/>
  <c r="G42" i="1"/>
  <c r="C126" i="1"/>
  <c r="G66" i="1"/>
  <c r="I66" i="1"/>
  <c r="H126" i="1"/>
  <c r="F126" i="1"/>
  <c r="G38" i="1" l="1"/>
  <c r="E38" i="1"/>
  <c r="D126" i="1"/>
  <c r="F83" i="1"/>
  <c r="D83" i="1"/>
  <c r="C61" i="1"/>
  <c r="F22" i="1"/>
  <c r="D22" i="1"/>
  <c r="H40" i="1"/>
  <c r="I40" i="1" s="1"/>
  <c r="I22" i="1" l="1"/>
  <c r="G22" i="1" l="1"/>
  <c r="E22" i="1"/>
  <c r="H39" i="1" l="1"/>
  <c r="I39" i="1" l="1"/>
  <c r="H38" i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1" i="1"/>
  <c r="C19" i="1"/>
  <c r="C18" i="1"/>
  <c r="F61" i="1"/>
  <c r="D61" i="1"/>
  <c r="I112" i="1"/>
  <c r="G112" i="1"/>
  <c r="H61" i="1"/>
  <c r="H19" i="1"/>
  <c r="H16" i="1" l="1"/>
  <c r="I38" i="1"/>
  <c r="I23" i="1"/>
  <c r="D16" i="1"/>
  <c r="F16" i="1"/>
  <c r="E17" i="1"/>
  <c r="G17" i="1"/>
  <c r="I17" i="1"/>
  <c r="I19" i="1"/>
  <c r="G61" i="1"/>
  <c r="G23" i="1"/>
  <c r="E21" i="1"/>
  <c r="E108" i="1"/>
  <c r="G108" i="1"/>
  <c r="G126" i="1"/>
  <c r="E126" i="1"/>
  <c r="E23" i="1"/>
  <c r="G21" i="1"/>
  <c r="I108" i="1"/>
  <c r="E19" i="1"/>
  <c r="G19" i="1"/>
  <c r="I18" i="1"/>
  <c r="E61" i="1"/>
  <c r="I61" i="1"/>
  <c r="E18" i="1"/>
  <c r="I126" i="1"/>
  <c r="G18" i="1"/>
  <c r="I21" i="1"/>
  <c r="C20" i="1"/>
  <c r="E20" i="1" s="1"/>
  <c r="C16" i="1" l="1"/>
  <c r="E83" i="1"/>
  <c r="I83" i="1"/>
  <c r="I20" i="1"/>
  <c r="G20" i="1"/>
  <c r="G83" i="1"/>
  <c r="I16" i="1" l="1"/>
  <c r="G16" i="1"/>
  <c r="E16" i="1"/>
</calcChain>
</file>

<file path=xl/sharedStrings.xml><?xml version="1.0" encoding="utf-8"?>
<sst xmlns="http://schemas.openxmlformats.org/spreadsheetml/2006/main" count="1607" uniqueCount="242">
  <si>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</si>
  <si>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</si>
  <si>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</si>
  <si>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</si>
  <si>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</si>
  <si>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</si>
  <si>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</si>
  <si>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</si>
  <si>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</si>
  <si>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</si>
  <si>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</si>
  <si>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</si>
  <si>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</si>
  <si>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</si>
  <si>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</si>
  <si>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</si>
  <si>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</si>
  <si>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</si>
  <si>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</si>
  <si>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</si>
  <si>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</si>
  <si>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</si>
  <si>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</si>
  <si>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</si>
  <si>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</si>
  <si>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</si>
  <si>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</si>
  <si>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</si>
  <si>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</si>
  <si>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</si>
  <si>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</si>
  <si>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</si>
  <si>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</si>
  <si>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</si>
  <si>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</si>
  <si>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</si>
  <si>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</si>
  <si>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</si>
  <si>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</si>
  <si>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</si>
  <si>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</si>
  <si>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</si>
  <si>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</si>
  <si>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</si>
  <si>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</si>
  <si>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</si>
  <si>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</si>
  <si>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</si>
  <si>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</si>
  <si>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</si>
  <si>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</si>
  <si>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</si>
  <si>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</si>
  <si>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</si>
  <si>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</si>
  <si>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</si>
  <si>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</si>
  <si>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</si>
  <si>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</si>
  <si>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</si>
  <si>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</si>
  <si>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</si>
  <si>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</si>
  <si>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</si>
  <si>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</si>
  <si>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</si>
  <si>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</si>
  <si>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</si>
  <si>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</si>
  <si>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</si>
  <si>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</si>
  <si>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</si>
  <si>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</si>
  <si>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</si>
  <si>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</si>
  <si>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</si>
  <si>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</si>
  <si>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</si>
  <si>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</si>
  <si>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</si>
  <si>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</si>
  <si>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</si>
  <si>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</si>
  <si>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001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</si>
  <si>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</si>
  <si>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</si>
  <si>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</si>
  <si>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</si>
  <si>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</si>
  <si>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</si>
  <si>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</si>
  <si>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</si>
  <si>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</si>
  <si>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</si>
  <si>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</si>
  <si>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</si>
  <si>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</si>
  <si>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</si>
  <si>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C-1202-0800-15</t>
  </si>
  <si>
    <t>15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</si>
  <si>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</si>
  <si>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</si>
  <si>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</si>
  <si>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</si>
  <si>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</si>
  <si>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</si>
  <si>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</si>
  <si>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</si>
  <si>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</si>
  <si>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</si>
  <si>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</si>
  <si>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</si>
  <si>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</si>
  <si>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</si>
  <si>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</si>
  <si>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</si>
  <si>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</si>
  <si>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</si>
  <si>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</si>
  <si>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</si>
  <si>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</si>
  <si>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</si>
  <si>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</si>
  <si>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</si>
  <si>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</si>
  <si>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</si>
  <si>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</si>
  <si>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</si>
  <si>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</si>
  <si>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</si>
  <si>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</si>
  <si>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</si>
  <si>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</si>
  <si>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</si>
  <si>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</si>
  <si>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</si>
  <si>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</si>
  <si>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</si>
  <si>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</si>
  <si>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</si>
  <si>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</si>
  <si>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</si>
  <si>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</si>
  <si>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</si>
  <si>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</si>
  <si>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</si>
  <si>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</si>
  <si>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</si>
  <si>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A-03-04-02-089</t>
  </si>
  <si>
    <t>089</t>
  </si>
  <si>
    <t>C-1204-0800-2</t>
  </si>
  <si>
    <t>SANEAMIENTO Y FORMALIZACIÓN DE LA PROPIEDAD INMOBILIARIA A NIVEL NACIONAL EN EL POSCONFLICTO  NACIONAL</t>
  </si>
  <si>
    <t>1209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</si>
  <si>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</si>
  <si>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</si>
  <si>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</si>
  <si>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</si>
  <si>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</si>
  <si>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IMPLEMENTACIÓN DE LOS SISTEMAS DE GESTIÓN DE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</si>
  <si>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</si>
  <si>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</si>
  <si>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</si>
  <si>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</si>
  <si>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</si>
  <si>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</si>
  <si>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</si>
  <si>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</si>
  <si>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</si>
  <si>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</si>
  <si>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</si>
  <si>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</si>
  <si>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</si>
  <si>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</si>
  <si>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05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</si>
  <si>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</si>
  <si>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</si>
  <si>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</si>
  <si>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</si>
  <si>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</si>
  <si>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</si>
  <si>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</si>
  <si>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C-1206-0800-10</t>
  </si>
  <si>
    <t>FORTALECIMIENTO EN LA PRESTACIÓN DEL SERVICIO DE FORMACIÓN VIRTUAL AL CUERPO DE CUSTODIA Y VIGILANCIA DEL INPEC A NIVEL NACIONAL</t>
  </si>
  <si>
    <t>12-10-00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</si>
  <si>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</si>
  <si>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</si>
  <si>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</si>
  <si>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</si>
  <si>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</si>
  <si>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</si>
  <si>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</si>
  <si>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</si>
  <si>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</si>
  <si>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</si>
  <si>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</si>
  <si>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</si>
  <si>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</si>
  <si>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</si>
  <si>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</si>
  <si>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UNIDAD ADMINISTRATIVA ESPECIAL AGENCIA NACIONAL DE DEFENSA JURÍDICA DEL ESTADO</t>
  </si>
  <si>
    <t>A-02</t>
  </si>
  <si>
    <t>ADQUISICIÓN DE BIENES  Y SERVICIOS</t>
  </si>
  <si>
    <t>A-03-02-02</t>
  </si>
  <si>
    <t>A ORGANIZACIONES INTERNACIONALES</t>
  </si>
  <si>
    <t>A-03-10</t>
  </si>
  <si>
    <t>SENTENCIAS Y CONCILIACIONES</t>
  </si>
  <si>
    <t>B-10-04-01</t>
  </si>
  <si>
    <t>B</t>
  </si>
  <si>
    <t>APORTES AL FONDO DE CONTINGENCIAS</t>
  </si>
  <si>
    <t>C-1299-0800-9</t>
  </si>
  <si>
    <t>MEJORAMIENTO DE LA OFERTA DE SERVICIOS DE GESTION DOCUMENTAL DEL MINISTERIO DE JUSTICIA Y DEL DERECHO A NIVEL  NACIONAL</t>
  </si>
  <si>
    <t>C-1209-0800-15</t>
  </si>
  <si>
    <t>FORTALECIMIENTO TECNOLOGICO HACIA LA TRANSFORMACION DIGITAL DE LA SNR A NIVEL   NACIONAL</t>
  </si>
  <si>
    <t>IMPLEMENTACION DEL SISTEMA DE GESTION DOCUMENTAL DE LA SNR A NIVEL   NACIONAL</t>
  </si>
  <si>
    <t>A-05</t>
  </si>
  <si>
    <t>GASTOS DE COMERCIALIZACIÓN Y PRODUCCIÓN</t>
  </si>
  <si>
    <t>C-1206-0800-11</t>
  </si>
  <si>
    <t>FORTALECIMIENTO DEL PROCESO DE RESOCIALIZACION EN LOS ERON A NIVEL  NACIONAL</t>
  </si>
  <si>
    <t>C-1206-0800-12</t>
  </si>
  <si>
    <t>12</t>
  </si>
  <si>
    <t>FORTALECIMIENTO DE LA INDUSTRIA PENITENCIARIA A NIVEL  NACIONAL</t>
  </si>
  <si>
    <t>MODERNIZACION INTEGRAL DE LAS CAPACIDADES TECNOLOGICAS DEL INPEC A NIVEL  NACIONAL</t>
  </si>
  <si>
    <t>MEJORAMIENTO TECNOLOGICO DE LA SEGURIDAD EN LOS ESTABLECIMIENTOS DE RECLUSION DEL ORDEN  NACIONAL</t>
  </si>
  <si>
    <t>Servicio de la Deuda</t>
  </si>
  <si>
    <t>PRESTACIONES ECONÓMICAS FONPRENOR - LEY 1668 DE 1997 (OTRAS PRESTACIONES DE JUBILACIÓN)</t>
  </si>
  <si>
    <t>AUXILIO FUNERARIO (OTRAS PRESTACIONES DE JUBILACIÓN)</t>
  </si>
  <si>
    <t>C-1202-0800-17</t>
  </si>
  <si>
    <t>17</t>
  </si>
  <si>
    <t>IMPLEMENTACION DEL EXPEDIENTE DIGITAL DE LOS SERVICIOS DE JUSTICIA OFRECIDOS POR LAS ENTIDADES CON FUNCIONES JURISDICCIONALES DE LA RAMA EJECUTIVA  NACIONAL</t>
  </si>
  <si>
    <t>A-03-03-01-076</t>
  </si>
  <si>
    <t>076</t>
  </si>
  <si>
    <t>AL FOPEP PARA PAGO DE MESADAS PENSIONALES</t>
  </si>
  <si>
    <t>B-10-01-03</t>
  </si>
  <si>
    <t>OTRAS CUENTAS POR PAGAR</t>
  </si>
  <si>
    <t>MEJORAMIENTO DEL ACCESO A LA JUSTICIA LOCAL Y RURAL A NIVEL NACIONAL</t>
  </si>
  <si>
    <t>FORTALECIMIENTO DE LA JUSTICIA CON ENFOQUE DIFERENCIAL A NIVEL NACIONAL</t>
  </si>
  <si>
    <t>INTEGRACION DE LA INFORMACION REGISTRAL Y CATASTRAL DE LOS BIENES INMUEBLES EN EL MARCO DE CATASTRO MULTIPROPOSITO A NIVEL  NACIONAL</t>
  </si>
  <si>
    <t>FORTALECIMIENTO DE LA INFRAESTRUCTURA FÍSICA DE LOS ERON  A CARGO DEL INPEC -  NACIONAL</t>
  </si>
  <si>
    <t>MINISTERIO DE JUSTICIA Y DEL DERECHO - GESTION GENERAL</t>
  </si>
  <si>
    <t>Enero-Agosto</t>
  </si>
  <si>
    <t>Generada 01 sept 2023 / 9:30 am (Lili)</t>
  </si>
  <si>
    <t>Ejecución Presupuestal a 31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</si>
</sst>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1240A]&quot;$&quot;\ #,##0.00;\-&quot;$&quot;\ 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4" fillId="0" borderId="0" xfId="2" applyFont="1"/>
    <xf numFmtId="0" fontId="0" fillId="0" borderId="0" xfId="0" applyAlignment="1">
      <alignment wrapText="1"/>
    </xf>
    <xf numFmtId="0" fontId="5" fillId="0" borderId="0" xfId="2" applyFont="1"/>
    <xf numFmtId="0" fontId="0" fillId="3" borderId="0" xfId="0" applyFill="1"/>
    <xf numFmtId="0" fontId="5" fillId="0" borderId="0" xfId="2" applyFont="1" applyAlignment="1">
      <alignment horizontal="center"/>
    </xf>
    <xf numFmtId="0" fontId="8" fillId="0" borderId="0" xfId="2" applyFont="1"/>
    <xf numFmtId="0" fontId="9" fillId="2" borderId="0" xfId="0" applyFont="1" applyFill="1" applyAlignment="1">
      <alignment horizontal="center" vertical="center"/>
    </xf>
    <xf numFmtId="0" fontId="5" fillId="0" borderId="0" xfId="0" applyFont="1"/>
    <xf numFmtId="10" fontId="0" fillId="0" borderId="0" xfId="1" applyNumberFormat="1" applyFont="1"/>
    <xf numFmtId="0" fontId="9" fillId="2" borderId="0" xfId="2" applyFont="1" applyFill="1" applyAlignment="1">
      <alignment horizontal="center" vertical="center" wrapText="1"/>
    </xf>
    <xf numFmtId="0" fontId="11" fillId="0" borderId="0" xfId="0" applyFont="1"/>
    <xf numFmtId="4" fontId="0" fillId="0" borderId="0" xfId="0" applyNumberFormat="1"/>
    <xf numFmtId="0" fontId="6" fillId="5" borderId="0" xfId="2" applyFont="1" applyFill="1"/>
    <xf numFmtId="4" fontId="6" fillId="5" borderId="0" xfId="2" applyNumberFormat="1" applyFont="1" applyFill="1"/>
    <xf numFmtId="10" fontId="6" fillId="5" borderId="0" xfId="2" applyNumberFormat="1" applyFont="1" applyFill="1" applyAlignment="1">
      <alignment horizontal="center"/>
    </xf>
    <xf numFmtId="0" fontId="7" fillId="4" borderId="0" xfId="2" applyFont="1" applyFill="1"/>
    <xf numFmtId="4" fontId="7" fillId="4" borderId="0" xfId="2" applyNumberFormat="1" applyFont="1" applyFill="1"/>
    <xf numFmtId="10" fontId="7" fillId="4" borderId="0" xfId="2" applyNumberFormat="1" applyFont="1" applyFill="1" applyAlignment="1">
      <alignment horizontal="center"/>
    </xf>
    <xf numFmtId="0" fontId="5" fillId="0" borderId="1" xfId="2" applyFont="1" applyBorder="1" applyAlignment="1">
      <alignment horizontal="left" vertical="center"/>
    </xf>
    <xf numFmtId="4" fontId="5" fillId="0" borderId="2" xfId="2" applyNumberFormat="1" applyFont="1" applyBorder="1"/>
    <xf numFmtId="10" fontId="5" fillId="0" borderId="2" xfId="2" applyNumberFormat="1" applyFont="1" applyBorder="1" applyAlignment="1">
      <alignment horizontal="center"/>
    </xf>
    <xf numFmtId="10" fontId="5" fillId="0" borderId="3" xfId="2" applyNumberFormat="1" applyFont="1" applyBorder="1" applyAlignment="1">
      <alignment horizontal="center"/>
    </xf>
    <xf numFmtId="0" fontId="5" fillId="0" borderId="4" xfId="2" applyFont="1" applyBorder="1" applyAlignment="1">
      <alignment horizontal="left" vertical="center"/>
    </xf>
    <xf numFmtId="4" fontId="5" fillId="0" borderId="5" xfId="2" applyNumberFormat="1" applyFont="1" applyBorder="1"/>
    <xf numFmtId="10" fontId="5" fillId="0" borderId="5" xfId="2" applyNumberFormat="1" applyFont="1" applyBorder="1" applyAlignment="1">
      <alignment horizontal="center"/>
    </xf>
    <xf numFmtId="10" fontId="5" fillId="0" borderId="6" xfId="2" applyNumberFormat="1" applyFont="1" applyBorder="1" applyAlignment="1">
      <alignment horizontal="center"/>
    </xf>
    <xf numFmtId="0" fontId="5" fillId="0" borderId="4" xfId="2" applyFont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Border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10" fontId="6" fillId="0" borderId="0" xfId="2" applyNumberFormat="1" applyFont="1" applyAlignment="1">
      <alignment horizontal="center"/>
    </xf>
    <xf numFmtId="4" fontId="5" fillId="0" borderId="5" xfId="2" applyNumberFormat="1" applyFont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Border="1" applyAlignment="1">
      <alignment horizontal="center" vertical="center"/>
    </xf>
    <xf numFmtId="10" fontId="5" fillId="0" borderId="6" xfId="2" applyNumberFormat="1" applyFont="1" applyBorder="1" applyAlignment="1">
      <alignment horizontal="center" vertical="center"/>
    </xf>
    <xf numFmtId="9" fontId="5" fillId="0" borderId="5" xfId="2" applyNumberFormat="1" applyFont="1" applyBorder="1" applyAlignment="1">
      <alignment horizontal="center" vertical="center"/>
    </xf>
    <xf numFmtId="0" fontId="6" fillId="5" borderId="7" xfId="2" applyFont="1" applyFill="1" applyBorder="1" applyAlignment="1">
      <alignment horizontal="left" vertical="center" wrapText="1"/>
    </xf>
    <xf numFmtId="4" fontId="6" fillId="5" borderId="5" xfId="2" applyNumberFormat="1" applyFont="1" applyFill="1" applyBorder="1" applyAlignment="1">
      <alignment vertical="center"/>
    </xf>
    <xf numFmtId="10" fontId="6" fillId="5" borderId="5" xfId="1" applyNumberFormat="1" applyFont="1" applyFill="1" applyBorder="1" applyAlignment="1">
      <alignment horizontal="center" vertical="center"/>
    </xf>
    <xf numFmtId="10" fontId="6" fillId="5" borderId="6" xfId="1" applyNumberFormat="1" applyFont="1" applyFill="1" applyBorder="1" applyAlignment="1">
      <alignment horizontal="center" vertical="center"/>
    </xf>
    <xf numFmtId="10" fontId="6" fillId="5" borderId="5" xfId="2" applyNumberFormat="1" applyFont="1" applyFill="1" applyBorder="1" applyAlignment="1">
      <alignment horizontal="center" vertical="center"/>
    </xf>
    <xf numFmtId="9" fontId="6" fillId="5" borderId="5" xfId="2" applyNumberFormat="1" applyFont="1" applyFill="1" applyBorder="1" applyAlignment="1">
      <alignment horizontal="center" vertical="center"/>
    </xf>
    <xf numFmtId="10" fontId="6" fillId="5" borderId="6" xfId="2" applyNumberFormat="1" applyFont="1" applyFill="1" applyBorder="1" applyAlignment="1">
      <alignment horizontal="center" vertical="center"/>
    </xf>
    <xf numFmtId="164" fontId="6" fillId="5" borderId="0" xfId="2" applyNumberFormat="1" applyFont="1" applyFill="1"/>
    <xf numFmtId="164" fontId="5" fillId="0" borderId="2" xfId="2" applyNumberFormat="1" applyFont="1" applyBorder="1"/>
    <xf numFmtId="164" fontId="5" fillId="0" borderId="5" xfId="2" applyNumberFormat="1" applyFont="1" applyBorder="1"/>
    <xf numFmtId="164" fontId="5" fillId="0" borderId="5" xfId="2" applyNumberFormat="1" applyFont="1" applyBorder="1" applyAlignment="1">
      <alignment vertical="center"/>
    </xf>
    <xf numFmtId="164" fontId="6" fillId="5" borderId="5" xfId="2" applyNumberFormat="1" applyFont="1" applyFill="1" applyBorder="1" applyAlignment="1">
      <alignment vertical="center"/>
    </xf>
    <xf numFmtId="164" fontId="5" fillId="0" borderId="0" xfId="2" applyNumberFormat="1" applyFont="1"/>
    <xf numFmtId="164" fontId="7" fillId="4" borderId="0" xfId="2" applyNumberFormat="1" applyFont="1" applyFill="1"/>
    <xf numFmtId="3" fontId="6" fillId="5" borderId="0" xfId="2" applyNumberFormat="1" applyFont="1" applyFill="1"/>
    <xf numFmtId="3" fontId="5" fillId="0" borderId="2" xfId="2" applyNumberFormat="1" applyFont="1" applyBorder="1"/>
    <xf numFmtId="3" fontId="5" fillId="0" borderId="5" xfId="2" applyNumberFormat="1" applyFont="1" applyBorder="1"/>
    <xf numFmtId="3" fontId="5" fillId="0" borderId="5" xfId="2" applyNumberFormat="1" applyFont="1" applyBorder="1" applyAlignment="1">
      <alignment vertical="center"/>
    </xf>
    <xf numFmtId="3" fontId="6" fillId="5" borderId="5" xfId="2" applyNumberFormat="1" applyFont="1" applyFill="1" applyBorder="1" applyAlignment="1">
      <alignment vertical="center"/>
    </xf>
    <xf numFmtId="3" fontId="5" fillId="0" borderId="0" xfId="2" applyNumberFormat="1" applyFont="1"/>
    <xf numFmtId="3" fontId="7" fillId="4" borderId="0" xfId="2" applyNumberFormat="1" applyFont="1" applyFill="1"/>
    <xf numFmtId="4" fontId="5" fillId="0" borderId="2" xfId="2" applyNumberFormat="1" applyFont="1" applyBorder="1" applyAlignment="1">
      <alignment vertical="center"/>
    </xf>
    <xf numFmtId="10" fontId="5" fillId="0" borderId="2" xfId="2" applyNumberFormat="1" applyFont="1" applyBorder="1" applyAlignment="1">
      <alignment horizontal="center" vertical="center"/>
    </xf>
    <xf numFmtId="10" fontId="5" fillId="0" borderId="3" xfId="2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3" fillId="0" borderId="0" xfId="0" applyFont="1"/>
    <xf numFmtId="0" fontId="14" fillId="0" borderId="8" xfId="0" applyFont="1" applyBorder="1" applyAlignment="1">
      <alignment horizontal="center" vertical="center" wrapText="1" readingOrder="1"/>
    </xf>
    <xf numFmtId="0" fontId="14" fillId="0" borderId="8" xfId="0" applyFont="1" applyBorder="1" applyAlignment="1">
      <alignment horizontal="left" vertical="center" wrapText="1" readingOrder="1"/>
    </xf>
    <xf numFmtId="0" fontId="14" fillId="0" borderId="8" xfId="0" applyFont="1" applyBorder="1" applyAlignment="1">
      <alignment vertical="center" wrapText="1" readingOrder="1"/>
    </xf>
    <xf numFmtId="165" fontId="14" fillId="0" borderId="8" xfId="0" applyNumberFormat="1" applyFont="1" applyBorder="1" applyAlignment="1">
      <alignment horizontal="right" vertical="center" wrapText="1" readingOrder="1"/>
    </xf>
    <xf numFmtId="0" fontId="12" fillId="0" borderId="8" xfId="0" applyFont="1" applyBorder="1" applyAlignment="1">
      <alignment horizontal="left" vertical="center" wrapText="1" readingOrder="1"/>
    </xf>
    <xf numFmtId="0" fontId="15" fillId="0" borderId="8" xfId="0" applyFont="1" applyBorder="1" applyAlignment="1">
      <alignment horizontal="right" vertical="center" wrapText="1" readingOrder="1"/>
    </xf>
    <xf numFmtId="0" fontId="3" fillId="0" borderId="0" xfId="2" applyFont="1" applyAlignment="1">
      <alignment horizontal="center"/>
    </xf>
    <xf numFmtId="0" fontId="10" fillId="2" borderId="0" xfId="0" applyFont="1" applyFill="1" applyAlignment="1">
      <alignment horizontal="center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80381</xdr:colOff>
      <xdr:row>50</xdr:row>
      <xdr:rowOff>44604</xdr:rowOff>
    </xdr:from>
    <xdr:to>
      <xdr:col>2</xdr:col>
      <xdr:colOff>391585</xdr:colOff>
      <xdr:row>55</xdr:row>
      <xdr:rowOff>175232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08464" y="10998354"/>
          <a:ext cx="3253370" cy="119954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</xdr:col>
      <xdr:colOff>446612</xdr:colOff>
      <xdr:row>29</xdr:row>
      <xdr:rowOff>79377</xdr:rowOff>
    </xdr:from>
    <xdr:ext cx="1855263" cy="684344"/>
    <xdr:pic>
      <xdr:nvPicPr>
        <xdr:cNvPr id="6" name="Imagen 5">
          <a:extLst>
            <a:ext uri="{FF2B5EF4-FFF2-40B4-BE49-F238E27FC236}">
              <a16:creationId xmlns:a16="http://schemas.microsoft.com/office/drawing/2014/main" id="{FA8A9D2A-5F76-4965-81ED-5D1C3C7ED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023" y="6486073"/>
          <a:ext cx="1855263" cy="684344"/>
        </a:xfrm>
        <a:prstGeom prst="rect">
          <a:avLst/>
        </a:prstGeom>
      </xdr:spPr>
    </xdr:pic>
    <xdr:clientData/>
  </xdr:oneCellAnchor>
  <xdr:oneCellAnchor>
    <xdr:from>
      <xdr:col>1</xdr:col>
      <xdr:colOff>283482</xdr:colOff>
      <xdr:row>3</xdr:row>
      <xdr:rowOff>97518</xdr:rowOff>
    </xdr:from>
    <xdr:ext cx="1714500" cy="600075"/>
    <xdr:pic>
      <xdr:nvPicPr>
        <xdr:cNvPr id="7" name="Imagen 6">
          <a:extLst>
            <a:ext uri="{FF2B5EF4-FFF2-40B4-BE49-F238E27FC236}">
              <a16:creationId xmlns:a16="http://schemas.microsoft.com/office/drawing/2014/main" id="{05DED53D-0D49-4589-9AD3-5468CF240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0893" y="675822"/>
          <a:ext cx="1714500" cy="600075"/>
        </a:xfrm>
        <a:prstGeom prst="rect">
          <a:avLst/>
        </a:prstGeom>
      </xdr:spPr>
    </xdr:pic>
    <xdr:clientData/>
  </xdr:oneCellAnchor>
  <xdr:twoCellAnchor editAs="oneCell">
    <xdr:from>
      <xdr:col>1</xdr:col>
      <xdr:colOff>1</xdr:colOff>
      <xdr:row>75</xdr:row>
      <xdr:rowOff>0</xdr:rowOff>
    </xdr:from>
    <xdr:to>
      <xdr:col>1</xdr:col>
      <xdr:colOff>1644197</xdr:colOff>
      <xdr:row>78</xdr:row>
      <xdr:rowOff>7834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2C1F391-4F76-9EFA-1120-2077A27D9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7412" y="16158482"/>
          <a:ext cx="1644196" cy="699531"/>
        </a:xfrm>
        <a:prstGeom prst="rect">
          <a:avLst/>
        </a:prstGeom>
      </xdr:spPr>
    </xdr:pic>
    <xdr:clientData/>
  </xdr:twoCellAnchor>
  <xdr:twoCellAnchor editAs="oneCell">
    <xdr:from>
      <xdr:col>1</xdr:col>
      <xdr:colOff>45357</xdr:colOff>
      <xdr:row>100</xdr:row>
      <xdr:rowOff>158750</xdr:rowOff>
    </xdr:from>
    <xdr:to>
      <xdr:col>1</xdr:col>
      <xdr:colOff>2335893</xdr:colOff>
      <xdr:row>103</xdr:row>
      <xdr:rowOff>137854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97FC8A2C-A81D-9698-9B9C-0A1E49EDD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2768" y="21930179"/>
          <a:ext cx="2290536" cy="670800"/>
        </a:xfrm>
        <a:prstGeom prst="rect">
          <a:avLst/>
        </a:prstGeom>
      </xdr:spPr>
    </xdr:pic>
    <xdr:clientData/>
  </xdr:twoCellAnchor>
  <xdr:twoCellAnchor editAs="oneCell">
    <xdr:from>
      <xdr:col>1</xdr:col>
      <xdr:colOff>102053</xdr:colOff>
      <xdr:row>117</xdr:row>
      <xdr:rowOff>22678</xdr:rowOff>
    </xdr:from>
    <xdr:to>
      <xdr:col>1</xdr:col>
      <xdr:colOff>2839394</xdr:colOff>
      <xdr:row>121</xdr:row>
      <xdr:rowOff>107562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F6B2B55E-511E-457F-92ED-823B20640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9464" y="25468035"/>
          <a:ext cx="2737341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0"/>
  <sheetViews>
    <sheetView showGridLines="0" workbookViewId="0">
      <selection activeCell="C5" sqref="C5:P5"/>
    </sheetView>
  </sheetViews>
  <sheetFormatPr baseColWidth="10" defaultColWidth="11.3984375" defaultRowHeight="14.25"/>
  <cols>
    <col min="1" max="1" width="13.3984375" style="66" customWidth="1"/>
    <col min="2" max="2" width="27" style="66" customWidth="1"/>
    <col min="3" max="3" width="21.59765625" style="66" customWidth="1"/>
    <col min="4" max="11" width="5.3984375" style="66" hidden="1" customWidth="1"/>
    <col min="12" max="12" width="7" style="66" hidden="1" customWidth="1"/>
    <col min="13" max="13" width="9.59765625" style="66" hidden="1" customWidth="1"/>
    <col min="14" max="14" width="8" style="66" hidden="1" customWidth="1"/>
    <col min="15" max="15" width="9.59765625" style="66" hidden="1" customWidth="1"/>
    <col min="16" max="16" width="27.59765625" style="66" bestFit="1" customWidth="1"/>
    <col min="17" max="27" width="18.86328125" style="66" customWidth="1"/>
    <col min="28" max="28" width="0" style="66" hidden="1" customWidth="1"/>
    <col min="29" max="29" width="6.3984375" style="66" customWidth="1"/>
    <col min="30" max="16384" width="11.3984375" style="66"/>
  </cols>
  <sheetData>
    <row r="1" spans="1:27">
      <c r="A1" s="64" t="s">
        <v>16</v>
      </c>
      <c r="B1" s="64">
        <v>2023</v>
      </c>
      <c r="C1" s="65" t="s">
        <v>17</v>
      </c>
      <c r="D1" s="65" t="s">
        <v>17</v>
      </c>
      <c r="E1" s="65" t="s">
        <v>17</v>
      </c>
      <c r="F1" s="65" t="s">
        <v>17</v>
      </c>
      <c r="G1" s="65" t="s">
        <v>17</v>
      </c>
      <c r="H1" s="65" t="s">
        <v>17</v>
      </c>
      <c r="I1" s="65" t="s">
        <v>17</v>
      </c>
      <c r="J1" s="65" t="s">
        <v>17</v>
      </c>
      <c r="K1" s="65" t="s">
        <v>17</v>
      </c>
      <c r="L1" s="65" t="s">
        <v>17</v>
      </c>
      <c r="M1" s="65" t="s">
        <v>17</v>
      </c>
      <c r="N1" s="65" t="s">
        <v>17</v>
      </c>
      <c r="O1" s="65" t="s">
        <v>17</v>
      </c>
      <c r="P1" s="65" t="s">
        <v>17</v>
      </c>
      <c r="Q1" s="65" t="s">
        <v>17</v>
      </c>
      <c r="R1" s="65" t="s">
        <v>17</v>
      </c>
      <c r="S1" s="65" t="s">
        <v>17</v>
      </c>
      <c r="T1" s="65" t="s">
        <v>17</v>
      </c>
      <c r="U1" s="65" t="s">
        <v>17</v>
      </c>
      <c r="V1" s="65" t="s">
        <v>17</v>
      </c>
      <c r="W1" s="65" t="s">
        <v>17</v>
      </c>
      <c r="X1" s="65" t="s">
        <v>17</v>
      </c>
      <c r="Y1" s="65" t="s">
        <v>17</v>
      </c>
      <c r="Z1" s="65" t="s">
        <v>17</v>
      </c>
      <c r="AA1" s="65" t="s">
        <v>17</v>
      </c>
    </row>
    <row r="2" spans="1:27">
      <c r="A2" s="64" t="s">
        <v>18</v>
      </c>
      <c r="B2" s="64" t="s">
        <v>19</v>
      </c>
      <c r="C2" s="65" t="s">
        <v>17</v>
      </c>
      <c r="D2" s="65" t="s">
        <v>17</v>
      </c>
      <c r="E2" s="65" t="s">
        <v>17</v>
      </c>
      <c r="F2" s="65" t="s">
        <v>17</v>
      </c>
      <c r="G2" s="65" t="s">
        <v>17</v>
      </c>
      <c r="H2" s="65" t="s">
        <v>17</v>
      </c>
      <c r="I2" s="65" t="s">
        <v>17</v>
      </c>
      <c r="J2" s="65" t="s">
        <v>17</v>
      </c>
      <c r="K2" s="65" t="s">
        <v>17</v>
      </c>
      <c r="L2" s="65" t="s">
        <v>17</v>
      </c>
      <c r="M2" s="65" t="s">
        <v>17</v>
      </c>
      <c r="N2" s="65" t="s">
        <v>17</v>
      </c>
      <c r="O2" s="65" t="s">
        <v>17</v>
      </c>
      <c r="P2" s="65" t="s">
        <v>17</v>
      </c>
      <c r="Q2" s="65" t="s">
        <v>17</v>
      </c>
      <c r="R2" s="65" t="s">
        <v>17</v>
      </c>
      <c r="S2" s="65" t="s">
        <v>17</v>
      </c>
      <c r="T2" s="65" t="s">
        <v>17</v>
      </c>
      <c r="U2" s="65" t="s">
        <v>17</v>
      </c>
      <c r="V2" s="65" t="s">
        <v>17</v>
      </c>
      <c r="W2" s="65" t="s">
        <v>17</v>
      </c>
      <c r="X2" s="65" t="s">
        <v>17</v>
      </c>
      <c r="Y2" s="65" t="s">
        <v>17</v>
      </c>
      <c r="Z2" s="65" t="s">
        <v>17</v>
      </c>
      <c r="AA2" s="65" t="s">
        <v>17</v>
      </c>
    </row>
    <row r="3" spans="1:27" ht="22.5">
      <c r="A3" s="64" t="s">
        <v>20</v>
      </c>
      <c r="B3" s="64" t="s">
        <v>239</v>
      </c>
      <c r="C3" s="65" t="s">
        <v>240</v>
      </c>
      <c r="D3" s="65" t="s">
        <v>17</v>
      </c>
      <c r="E3" s="65" t="s">
        <v>17</v>
      </c>
      <c r="F3" s="65" t="s">
        <v>17</v>
      </c>
      <c r="G3" s="65" t="s">
        <v>17</v>
      </c>
      <c r="H3" s="65" t="s">
        <v>17</v>
      </c>
      <c r="I3" s="65" t="s">
        <v>17</v>
      </c>
      <c r="J3" s="65" t="s">
        <v>17</v>
      </c>
      <c r="K3" s="65" t="s">
        <v>17</v>
      </c>
      <c r="L3" s="65" t="s">
        <v>17</v>
      </c>
      <c r="M3" s="65" t="s">
        <v>17</v>
      </c>
      <c r="N3" s="65" t="s">
        <v>17</v>
      </c>
      <c r="O3" s="65" t="s">
        <v>17</v>
      </c>
      <c r="P3" s="65" t="s">
        <v>17</v>
      </c>
      <c r="Q3" s="65" t="s">
        <v>17</v>
      </c>
      <c r="R3" s="65" t="s">
        <v>17</v>
      </c>
      <c r="S3" s="65" t="s">
        <v>17</v>
      </c>
      <c r="T3" s="65" t="s">
        <v>17</v>
      </c>
      <c r="U3" s="65" t="s">
        <v>17</v>
      </c>
      <c r="V3" s="65" t="s">
        <v>17</v>
      </c>
      <c r="W3" s="65" t="s">
        <v>17</v>
      </c>
      <c r="X3" s="65" t="s">
        <v>17</v>
      </c>
      <c r="Y3" s="65" t="s">
        <v>17</v>
      </c>
      <c r="Z3" s="65" t="s">
        <v>17</v>
      </c>
      <c r="AA3" s="65" t="s">
        <v>17</v>
      </c>
    </row>
    <row r="4" spans="1:27" ht="22.5">
      <c r="A4" s="64" t="s">
        <v>21</v>
      </c>
      <c r="B4" s="64" t="s">
        <v>22</v>
      </c>
      <c r="C4" s="64" t="s">
        <v>23</v>
      </c>
      <c r="D4" s="64" t="s">
        <v>24</v>
      </c>
      <c r="E4" s="64" t="s">
        <v>25</v>
      </c>
      <c r="F4" s="64" t="s">
        <v>26</v>
      </c>
      <c r="G4" s="64" t="s">
        <v>27</v>
      </c>
      <c r="H4" s="64" t="s">
        <v>28</v>
      </c>
      <c r="I4" s="64" t="s">
        <v>29</v>
      </c>
      <c r="J4" s="64" t="s">
        <v>30</v>
      </c>
      <c r="K4" s="64" t="s">
        <v>31</v>
      </c>
      <c r="L4" s="64" t="s">
        <v>32</v>
      </c>
      <c r="M4" s="64" t="s">
        <v>33</v>
      </c>
      <c r="N4" s="64" t="s">
        <v>34</v>
      </c>
      <c r="O4" s="64" t="s">
        <v>35</v>
      </c>
      <c r="P4" s="64" t="s">
        <v>36</v>
      </c>
      <c r="Q4" s="64" t="s">
        <v>37</v>
      </c>
      <c r="R4" s="64" t="s">
        <v>38</v>
      </c>
      <c r="S4" s="64" t="s">
        <v>39</v>
      </c>
      <c r="T4" s="64" t="s">
        <v>40</v>
      </c>
      <c r="U4" s="64" t="s">
        <v>41</v>
      </c>
      <c r="V4" s="64" t="s">
        <v>42</v>
      </c>
      <c r="W4" s="64" t="s">
        <v>43</v>
      </c>
      <c r="X4" s="64" t="s">
        <v>44</v>
      </c>
      <c r="Y4" s="64" t="s">
        <v>45</v>
      </c>
      <c r="Z4" s="64" t="s">
        <v>46</v>
      </c>
      <c r="AA4" s="64" t="s">
        <v>47</v>
      </c>
    </row>
    <row r="5" spans="1:27" ht="20.25">
      <c r="A5" s="67" t="s">
        <v>48</v>
      </c>
      <c r="B5" s="68" t="s">
        <v>238</v>
      </c>
      <c r="C5" s="69" t="s">
        <v>49</v>
      </c>
      <c r="D5" s="67" t="s">
        <v>50</v>
      </c>
      <c r="E5" s="67" t="s">
        <v>51</v>
      </c>
      <c r="F5" s="67" t="s">
        <v>51</v>
      </c>
      <c r="G5" s="67" t="s">
        <v>51</v>
      </c>
      <c r="H5" s="67"/>
      <c r="I5" s="67"/>
      <c r="J5" s="67"/>
      <c r="K5" s="67"/>
      <c r="L5" s="67"/>
      <c r="M5" s="67" t="s">
        <v>52</v>
      </c>
      <c r="N5" s="67" t="s">
        <v>53</v>
      </c>
      <c r="O5" s="67" t="s">
        <v>54</v>
      </c>
      <c r="P5" s="68" t="s">
        <v>55</v>
      </c>
      <c r="Q5" s="70">
        <v>25481700000</v>
      </c>
      <c r="R5" s="70">
        <v>0</v>
      </c>
      <c r="S5" s="70">
        <v>0</v>
      </c>
      <c r="T5" s="70">
        <v>25481700000</v>
      </c>
      <c r="U5" s="70">
        <v>0</v>
      </c>
      <c r="V5" s="70">
        <v>25481700000</v>
      </c>
      <c r="W5" s="70">
        <v>0</v>
      </c>
      <c r="X5" s="70">
        <v>16010414350</v>
      </c>
      <c r="Y5" s="70">
        <v>15994638559</v>
      </c>
      <c r="Z5" s="70">
        <v>15994638559</v>
      </c>
      <c r="AA5" s="70">
        <v>15994638559</v>
      </c>
    </row>
    <row r="6" spans="1:27" ht="20.25">
      <c r="A6" s="67" t="s">
        <v>48</v>
      </c>
      <c r="B6" s="68" t="s">
        <v>238</v>
      </c>
      <c r="C6" s="69" t="s">
        <v>56</v>
      </c>
      <c r="D6" s="67" t="s">
        <v>50</v>
      </c>
      <c r="E6" s="67" t="s">
        <v>51</v>
      </c>
      <c r="F6" s="67" t="s">
        <v>51</v>
      </c>
      <c r="G6" s="67" t="s">
        <v>57</v>
      </c>
      <c r="H6" s="67"/>
      <c r="I6" s="67"/>
      <c r="J6" s="67"/>
      <c r="K6" s="67"/>
      <c r="L6" s="67"/>
      <c r="M6" s="67" t="s">
        <v>52</v>
      </c>
      <c r="N6" s="67" t="s">
        <v>53</v>
      </c>
      <c r="O6" s="67" t="s">
        <v>54</v>
      </c>
      <c r="P6" s="68" t="s">
        <v>58</v>
      </c>
      <c r="Q6" s="70">
        <v>9109800000</v>
      </c>
      <c r="R6" s="70">
        <v>0</v>
      </c>
      <c r="S6" s="70">
        <v>0</v>
      </c>
      <c r="T6" s="70">
        <v>9109800000</v>
      </c>
      <c r="U6" s="70">
        <v>0</v>
      </c>
      <c r="V6" s="70">
        <v>9109800000</v>
      </c>
      <c r="W6" s="70">
        <v>0</v>
      </c>
      <c r="X6" s="70">
        <v>5934219266</v>
      </c>
      <c r="Y6" s="70">
        <v>5934219266</v>
      </c>
      <c r="Z6" s="70">
        <v>5934219266</v>
      </c>
      <c r="AA6" s="70">
        <v>5570284166</v>
      </c>
    </row>
    <row r="7" spans="1:27" ht="20.25">
      <c r="A7" s="67" t="s">
        <v>48</v>
      </c>
      <c r="B7" s="68" t="s">
        <v>238</v>
      </c>
      <c r="C7" s="69" t="s">
        <v>59</v>
      </c>
      <c r="D7" s="67" t="s">
        <v>50</v>
      </c>
      <c r="E7" s="67" t="s">
        <v>51</v>
      </c>
      <c r="F7" s="67" t="s">
        <v>51</v>
      </c>
      <c r="G7" s="67" t="s">
        <v>60</v>
      </c>
      <c r="H7" s="67"/>
      <c r="I7" s="67"/>
      <c r="J7" s="67"/>
      <c r="K7" s="67"/>
      <c r="L7" s="67"/>
      <c r="M7" s="67" t="s">
        <v>52</v>
      </c>
      <c r="N7" s="67" t="s">
        <v>53</v>
      </c>
      <c r="O7" s="67" t="s">
        <v>54</v>
      </c>
      <c r="P7" s="68" t="s">
        <v>61</v>
      </c>
      <c r="Q7" s="70">
        <v>3392500000</v>
      </c>
      <c r="R7" s="70">
        <v>0</v>
      </c>
      <c r="S7" s="70">
        <v>0</v>
      </c>
      <c r="T7" s="70">
        <v>3392500000</v>
      </c>
      <c r="U7" s="70">
        <v>0</v>
      </c>
      <c r="V7" s="70">
        <v>3392500000</v>
      </c>
      <c r="W7" s="70">
        <v>0</v>
      </c>
      <c r="X7" s="70">
        <v>2819776596</v>
      </c>
      <c r="Y7" s="70">
        <v>2810062417</v>
      </c>
      <c r="Z7" s="70">
        <v>2810062417</v>
      </c>
      <c r="AA7" s="70">
        <v>2810062417</v>
      </c>
    </row>
    <row r="8" spans="1:27" ht="20.25">
      <c r="A8" s="67" t="s">
        <v>48</v>
      </c>
      <c r="B8" s="68" t="s">
        <v>238</v>
      </c>
      <c r="C8" s="69" t="s">
        <v>200</v>
      </c>
      <c r="D8" s="67" t="s">
        <v>50</v>
      </c>
      <c r="E8" s="67" t="s">
        <v>57</v>
      </c>
      <c r="F8" s="67"/>
      <c r="G8" s="67"/>
      <c r="H8" s="67"/>
      <c r="I8" s="67"/>
      <c r="J8" s="67"/>
      <c r="K8" s="67"/>
      <c r="L8" s="67"/>
      <c r="M8" s="67" t="s">
        <v>52</v>
      </c>
      <c r="N8" s="67" t="s">
        <v>53</v>
      </c>
      <c r="O8" s="67" t="s">
        <v>54</v>
      </c>
      <c r="P8" s="68" t="s">
        <v>201</v>
      </c>
      <c r="Q8" s="70">
        <v>18879300000</v>
      </c>
      <c r="R8" s="70">
        <v>13425600000</v>
      </c>
      <c r="S8" s="70">
        <v>50107810</v>
      </c>
      <c r="T8" s="70">
        <v>32254792190</v>
      </c>
      <c r="U8" s="70">
        <v>0</v>
      </c>
      <c r="V8" s="70">
        <v>26887201890.650002</v>
      </c>
      <c r="W8" s="70">
        <v>5367590299.3500004</v>
      </c>
      <c r="X8" s="70">
        <v>21631645153.689999</v>
      </c>
      <c r="Y8" s="70">
        <v>10913767958.58</v>
      </c>
      <c r="Z8" s="70">
        <v>10859872739.469999</v>
      </c>
      <c r="AA8" s="70">
        <v>10684393552.530001</v>
      </c>
    </row>
    <row r="9" spans="1:27" ht="20.25">
      <c r="A9" s="67" t="s">
        <v>48</v>
      </c>
      <c r="B9" s="68" t="s">
        <v>238</v>
      </c>
      <c r="C9" s="69" t="s">
        <v>200</v>
      </c>
      <c r="D9" s="67" t="s">
        <v>50</v>
      </c>
      <c r="E9" s="67" t="s">
        <v>57</v>
      </c>
      <c r="F9" s="67"/>
      <c r="G9" s="67"/>
      <c r="H9" s="67"/>
      <c r="I9" s="67"/>
      <c r="J9" s="67"/>
      <c r="K9" s="67"/>
      <c r="L9" s="67"/>
      <c r="M9" s="67" t="s">
        <v>52</v>
      </c>
      <c r="N9" s="67" t="s">
        <v>62</v>
      </c>
      <c r="O9" s="67" t="s">
        <v>54</v>
      </c>
      <c r="P9" s="68" t="s">
        <v>201</v>
      </c>
      <c r="Q9" s="70">
        <v>2781400000</v>
      </c>
      <c r="R9" s="70">
        <v>0</v>
      </c>
      <c r="S9" s="70">
        <v>0</v>
      </c>
      <c r="T9" s="70">
        <v>2781400000</v>
      </c>
      <c r="U9" s="70">
        <v>0</v>
      </c>
      <c r="V9" s="70">
        <v>2003625209</v>
      </c>
      <c r="W9" s="70">
        <v>777774791</v>
      </c>
      <c r="X9" s="70">
        <v>1775343193</v>
      </c>
      <c r="Y9" s="70">
        <v>935692147</v>
      </c>
      <c r="Z9" s="70">
        <v>935692147</v>
      </c>
      <c r="AA9" s="70">
        <v>935692147</v>
      </c>
    </row>
    <row r="10" spans="1:27" ht="20.25">
      <c r="A10" s="67" t="s">
        <v>48</v>
      </c>
      <c r="B10" s="68" t="s">
        <v>238</v>
      </c>
      <c r="C10" s="69" t="s">
        <v>202</v>
      </c>
      <c r="D10" s="67" t="s">
        <v>50</v>
      </c>
      <c r="E10" s="67" t="s">
        <v>60</v>
      </c>
      <c r="F10" s="67" t="s">
        <v>57</v>
      </c>
      <c r="G10" s="67" t="s">
        <v>57</v>
      </c>
      <c r="H10" s="67"/>
      <c r="I10" s="67"/>
      <c r="J10" s="67"/>
      <c r="K10" s="67"/>
      <c r="L10" s="67"/>
      <c r="M10" s="67" t="s">
        <v>52</v>
      </c>
      <c r="N10" s="67" t="s">
        <v>53</v>
      </c>
      <c r="O10" s="67" t="s">
        <v>54</v>
      </c>
      <c r="P10" s="68" t="s">
        <v>203</v>
      </c>
      <c r="Q10" s="70">
        <v>270900000</v>
      </c>
      <c r="R10" s="70">
        <v>50107810</v>
      </c>
      <c r="S10" s="70">
        <v>0</v>
      </c>
      <c r="T10" s="70">
        <v>321007810</v>
      </c>
      <c r="U10" s="70">
        <v>0</v>
      </c>
      <c r="V10" s="70">
        <v>279781826.10000002</v>
      </c>
      <c r="W10" s="70">
        <v>41225983.899999999</v>
      </c>
      <c r="X10" s="70">
        <v>279781826.10000002</v>
      </c>
      <c r="Y10" s="70">
        <v>279757200</v>
      </c>
      <c r="Z10" s="70">
        <v>279757200</v>
      </c>
      <c r="AA10" s="70">
        <v>279757200</v>
      </c>
    </row>
    <row r="11" spans="1:27" ht="20.25">
      <c r="A11" s="67" t="s">
        <v>48</v>
      </c>
      <c r="B11" s="68" t="s">
        <v>238</v>
      </c>
      <c r="C11" s="69" t="s">
        <v>63</v>
      </c>
      <c r="D11" s="67" t="s">
        <v>50</v>
      </c>
      <c r="E11" s="67" t="s">
        <v>60</v>
      </c>
      <c r="F11" s="67" t="s">
        <v>60</v>
      </c>
      <c r="G11" s="67" t="s">
        <v>51</v>
      </c>
      <c r="H11" s="67" t="s">
        <v>64</v>
      </c>
      <c r="I11" s="67"/>
      <c r="J11" s="67"/>
      <c r="K11" s="67"/>
      <c r="L11" s="67"/>
      <c r="M11" s="67" t="s">
        <v>52</v>
      </c>
      <c r="N11" s="67" t="s">
        <v>53</v>
      </c>
      <c r="O11" s="67" t="s">
        <v>54</v>
      </c>
      <c r="P11" s="68" t="s">
        <v>65</v>
      </c>
      <c r="Q11" s="70">
        <v>11341500000</v>
      </c>
      <c r="R11" s="70">
        <v>0</v>
      </c>
      <c r="S11" s="70">
        <v>0</v>
      </c>
      <c r="T11" s="70">
        <v>11341500000</v>
      </c>
      <c r="U11" s="70">
        <v>0</v>
      </c>
      <c r="V11" s="70">
        <v>11341500000</v>
      </c>
      <c r="W11" s="70">
        <v>0</v>
      </c>
      <c r="X11" s="70">
        <v>10882114457</v>
      </c>
      <c r="Y11" s="70">
        <v>6457367491</v>
      </c>
      <c r="Z11" s="70">
        <v>6457367491</v>
      </c>
      <c r="AA11" s="70">
        <v>6457367491</v>
      </c>
    </row>
    <row r="12" spans="1:27" ht="30.4">
      <c r="A12" s="67" t="s">
        <v>48</v>
      </c>
      <c r="B12" s="68" t="s">
        <v>238</v>
      </c>
      <c r="C12" s="69" t="s">
        <v>66</v>
      </c>
      <c r="D12" s="67" t="s">
        <v>50</v>
      </c>
      <c r="E12" s="67" t="s">
        <v>60</v>
      </c>
      <c r="F12" s="67" t="s">
        <v>60</v>
      </c>
      <c r="G12" s="67" t="s">
        <v>51</v>
      </c>
      <c r="H12" s="67" t="s">
        <v>67</v>
      </c>
      <c r="I12" s="67"/>
      <c r="J12" s="67"/>
      <c r="K12" s="67"/>
      <c r="L12" s="67"/>
      <c r="M12" s="67" t="s">
        <v>52</v>
      </c>
      <c r="N12" s="67" t="s">
        <v>68</v>
      </c>
      <c r="O12" s="67" t="s">
        <v>54</v>
      </c>
      <c r="P12" s="68" t="s">
        <v>69</v>
      </c>
      <c r="Q12" s="70">
        <v>26953000000</v>
      </c>
      <c r="R12" s="70">
        <v>0</v>
      </c>
      <c r="S12" s="70">
        <v>0</v>
      </c>
      <c r="T12" s="70">
        <v>26953000000</v>
      </c>
      <c r="U12" s="70">
        <v>0</v>
      </c>
      <c r="V12" s="70">
        <v>20884526709</v>
      </c>
      <c r="W12" s="70">
        <v>6068473291</v>
      </c>
      <c r="X12" s="70">
        <v>19824115166</v>
      </c>
      <c r="Y12" s="70">
        <v>13472465812</v>
      </c>
      <c r="Z12" s="70">
        <v>13472465812</v>
      </c>
      <c r="AA12" s="70">
        <v>13472465812</v>
      </c>
    </row>
    <row r="13" spans="1:27" ht="40.5">
      <c r="A13" s="67" t="s">
        <v>48</v>
      </c>
      <c r="B13" s="68" t="s">
        <v>238</v>
      </c>
      <c r="C13" s="69" t="s">
        <v>70</v>
      </c>
      <c r="D13" s="67" t="s">
        <v>50</v>
      </c>
      <c r="E13" s="67" t="s">
        <v>60</v>
      </c>
      <c r="F13" s="67" t="s">
        <v>60</v>
      </c>
      <c r="G13" s="67" t="s">
        <v>51</v>
      </c>
      <c r="H13" s="67" t="s">
        <v>71</v>
      </c>
      <c r="I13" s="67"/>
      <c r="J13" s="67"/>
      <c r="K13" s="67"/>
      <c r="L13" s="67"/>
      <c r="M13" s="67" t="s">
        <v>52</v>
      </c>
      <c r="N13" s="67" t="s">
        <v>53</v>
      </c>
      <c r="O13" s="67" t="s">
        <v>54</v>
      </c>
      <c r="P13" s="68" t="s">
        <v>72</v>
      </c>
      <c r="Q13" s="70">
        <v>271500000</v>
      </c>
      <c r="R13" s="70">
        <v>0</v>
      </c>
      <c r="S13" s="70">
        <v>0</v>
      </c>
      <c r="T13" s="70">
        <v>271500000</v>
      </c>
      <c r="U13" s="70">
        <v>0</v>
      </c>
      <c r="V13" s="70">
        <v>0</v>
      </c>
      <c r="W13" s="70">
        <v>271500000</v>
      </c>
      <c r="X13" s="70">
        <v>0</v>
      </c>
      <c r="Y13" s="70">
        <v>0</v>
      </c>
      <c r="Z13" s="70">
        <v>0</v>
      </c>
      <c r="AA13" s="70">
        <v>0</v>
      </c>
    </row>
    <row r="14" spans="1:27" ht="30.4">
      <c r="A14" s="67" t="s">
        <v>48</v>
      </c>
      <c r="B14" s="68" t="s">
        <v>238</v>
      </c>
      <c r="C14" s="69" t="s">
        <v>73</v>
      </c>
      <c r="D14" s="67" t="s">
        <v>50</v>
      </c>
      <c r="E14" s="67" t="s">
        <v>60</v>
      </c>
      <c r="F14" s="67" t="s">
        <v>60</v>
      </c>
      <c r="G14" s="67" t="s">
        <v>51</v>
      </c>
      <c r="H14" s="67" t="s">
        <v>74</v>
      </c>
      <c r="I14" s="67"/>
      <c r="J14" s="67"/>
      <c r="K14" s="67"/>
      <c r="L14" s="67"/>
      <c r="M14" s="67" t="s">
        <v>52</v>
      </c>
      <c r="N14" s="67" t="s">
        <v>53</v>
      </c>
      <c r="O14" s="67" t="s">
        <v>54</v>
      </c>
      <c r="P14" s="68" t="s">
        <v>75</v>
      </c>
      <c r="Q14" s="70">
        <v>13425600000</v>
      </c>
      <c r="R14" s="70">
        <v>0</v>
      </c>
      <c r="S14" s="70">
        <v>13425600000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</row>
    <row r="15" spans="1:27" ht="40.5">
      <c r="A15" s="67" t="s">
        <v>48</v>
      </c>
      <c r="B15" s="68" t="s">
        <v>238</v>
      </c>
      <c r="C15" s="69" t="s">
        <v>77</v>
      </c>
      <c r="D15" s="67" t="s">
        <v>50</v>
      </c>
      <c r="E15" s="67" t="s">
        <v>60</v>
      </c>
      <c r="F15" s="67" t="s">
        <v>78</v>
      </c>
      <c r="G15" s="67" t="s">
        <v>51</v>
      </c>
      <c r="H15" s="67" t="s">
        <v>79</v>
      </c>
      <c r="I15" s="67"/>
      <c r="J15" s="67"/>
      <c r="K15" s="67"/>
      <c r="L15" s="67"/>
      <c r="M15" s="67" t="s">
        <v>52</v>
      </c>
      <c r="N15" s="67" t="s">
        <v>53</v>
      </c>
      <c r="O15" s="67" t="s">
        <v>54</v>
      </c>
      <c r="P15" s="68" t="s">
        <v>80</v>
      </c>
      <c r="Q15" s="70">
        <v>4222700000</v>
      </c>
      <c r="R15" s="70">
        <v>0</v>
      </c>
      <c r="S15" s="70">
        <v>0</v>
      </c>
      <c r="T15" s="70">
        <v>4222700000</v>
      </c>
      <c r="U15" s="70">
        <v>0</v>
      </c>
      <c r="V15" s="70">
        <v>4128122341</v>
      </c>
      <c r="W15" s="70">
        <v>94577659</v>
      </c>
      <c r="X15" s="70">
        <v>3103088215</v>
      </c>
      <c r="Y15" s="70">
        <v>742898223</v>
      </c>
      <c r="Z15" s="70">
        <v>742898223</v>
      </c>
      <c r="AA15" s="70">
        <v>742898223</v>
      </c>
    </row>
    <row r="16" spans="1:27" ht="30.4">
      <c r="A16" s="67" t="s">
        <v>48</v>
      </c>
      <c r="B16" s="68" t="s">
        <v>238</v>
      </c>
      <c r="C16" s="69" t="s">
        <v>81</v>
      </c>
      <c r="D16" s="67" t="s">
        <v>50</v>
      </c>
      <c r="E16" s="67" t="s">
        <v>60</v>
      </c>
      <c r="F16" s="67" t="s">
        <v>78</v>
      </c>
      <c r="G16" s="67" t="s">
        <v>57</v>
      </c>
      <c r="H16" s="67" t="s">
        <v>79</v>
      </c>
      <c r="I16" s="67"/>
      <c r="J16" s="67"/>
      <c r="K16" s="67"/>
      <c r="L16" s="67"/>
      <c r="M16" s="67" t="s">
        <v>52</v>
      </c>
      <c r="N16" s="67" t="s">
        <v>53</v>
      </c>
      <c r="O16" s="67" t="s">
        <v>54</v>
      </c>
      <c r="P16" s="68" t="s">
        <v>82</v>
      </c>
      <c r="Q16" s="70">
        <v>105300000</v>
      </c>
      <c r="R16" s="70">
        <v>0</v>
      </c>
      <c r="S16" s="70">
        <v>0</v>
      </c>
      <c r="T16" s="70">
        <v>105300000</v>
      </c>
      <c r="U16" s="70">
        <v>0</v>
      </c>
      <c r="V16" s="70">
        <v>105300000</v>
      </c>
      <c r="W16" s="70">
        <v>0</v>
      </c>
      <c r="X16" s="70">
        <v>18603549</v>
      </c>
      <c r="Y16" s="70">
        <v>18528169</v>
      </c>
      <c r="Z16" s="70">
        <v>18528169</v>
      </c>
      <c r="AA16" s="70">
        <v>18528169</v>
      </c>
    </row>
    <row r="17" spans="1:27" ht="20.25">
      <c r="A17" s="67" t="s">
        <v>48</v>
      </c>
      <c r="B17" s="68" t="s">
        <v>238</v>
      </c>
      <c r="C17" s="69" t="s">
        <v>204</v>
      </c>
      <c r="D17" s="67" t="s">
        <v>50</v>
      </c>
      <c r="E17" s="67" t="s">
        <v>60</v>
      </c>
      <c r="F17" s="67" t="s">
        <v>53</v>
      </c>
      <c r="G17" s="67"/>
      <c r="H17" s="67"/>
      <c r="I17" s="67"/>
      <c r="J17" s="67"/>
      <c r="K17" s="67"/>
      <c r="L17" s="67"/>
      <c r="M17" s="67" t="s">
        <v>52</v>
      </c>
      <c r="N17" s="67" t="s">
        <v>53</v>
      </c>
      <c r="O17" s="67" t="s">
        <v>54</v>
      </c>
      <c r="P17" s="68" t="s">
        <v>205</v>
      </c>
      <c r="Q17" s="70">
        <v>16690600000</v>
      </c>
      <c r="R17" s="70">
        <v>0</v>
      </c>
      <c r="S17" s="70">
        <v>0</v>
      </c>
      <c r="T17" s="70">
        <v>16690600000</v>
      </c>
      <c r="U17" s="70">
        <v>0</v>
      </c>
      <c r="V17" s="70">
        <v>6100239508.9200001</v>
      </c>
      <c r="W17" s="70">
        <v>10590360491.08</v>
      </c>
      <c r="X17" s="70">
        <v>5760239508.9200001</v>
      </c>
      <c r="Y17" s="70">
        <v>5760239508.9200001</v>
      </c>
      <c r="Z17" s="70">
        <v>5760239508.9200001</v>
      </c>
      <c r="AA17" s="70">
        <v>5760239508.9200001</v>
      </c>
    </row>
    <row r="18" spans="1:27" ht="20.25">
      <c r="A18" s="67" t="s">
        <v>48</v>
      </c>
      <c r="B18" s="68" t="s">
        <v>238</v>
      </c>
      <c r="C18" s="69" t="s">
        <v>84</v>
      </c>
      <c r="D18" s="67" t="s">
        <v>50</v>
      </c>
      <c r="E18" s="67" t="s">
        <v>85</v>
      </c>
      <c r="F18" s="67" t="s">
        <v>51</v>
      </c>
      <c r="G18" s="67"/>
      <c r="H18" s="67"/>
      <c r="I18" s="67"/>
      <c r="J18" s="67"/>
      <c r="K18" s="67"/>
      <c r="L18" s="67"/>
      <c r="M18" s="67" t="s">
        <v>52</v>
      </c>
      <c r="N18" s="67" t="s">
        <v>53</v>
      </c>
      <c r="O18" s="67" t="s">
        <v>54</v>
      </c>
      <c r="P18" s="68" t="s">
        <v>86</v>
      </c>
      <c r="Q18" s="70">
        <v>119200000</v>
      </c>
      <c r="R18" s="70">
        <v>0</v>
      </c>
      <c r="S18" s="70">
        <v>0</v>
      </c>
      <c r="T18" s="70">
        <v>119200000</v>
      </c>
      <c r="U18" s="70">
        <v>0</v>
      </c>
      <c r="V18" s="70">
        <v>118027000</v>
      </c>
      <c r="W18" s="70">
        <v>1173000</v>
      </c>
      <c r="X18" s="70">
        <v>116273175</v>
      </c>
      <c r="Y18" s="70">
        <v>116273175</v>
      </c>
      <c r="Z18" s="70">
        <v>116273175</v>
      </c>
      <c r="AA18" s="70">
        <v>116273175</v>
      </c>
    </row>
    <row r="19" spans="1:27" ht="20.25">
      <c r="A19" s="67" t="s">
        <v>48</v>
      </c>
      <c r="B19" s="68" t="s">
        <v>238</v>
      </c>
      <c r="C19" s="69" t="s">
        <v>174</v>
      </c>
      <c r="D19" s="67" t="s">
        <v>50</v>
      </c>
      <c r="E19" s="67" t="s">
        <v>85</v>
      </c>
      <c r="F19" s="67" t="s">
        <v>60</v>
      </c>
      <c r="G19" s="67"/>
      <c r="H19" s="67"/>
      <c r="I19" s="67"/>
      <c r="J19" s="67"/>
      <c r="K19" s="67"/>
      <c r="L19" s="67"/>
      <c r="M19" s="67" t="s">
        <v>52</v>
      </c>
      <c r="N19" s="67" t="s">
        <v>53</v>
      </c>
      <c r="O19" s="67" t="s">
        <v>54</v>
      </c>
      <c r="P19" s="68" t="s">
        <v>175</v>
      </c>
      <c r="Q19" s="70">
        <v>10500000</v>
      </c>
      <c r="R19" s="70">
        <v>0</v>
      </c>
      <c r="S19" s="70">
        <v>0</v>
      </c>
      <c r="T19" s="70">
        <v>10500000</v>
      </c>
      <c r="U19" s="70">
        <v>0</v>
      </c>
      <c r="V19" s="70">
        <v>0</v>
      </c>
      <c r="W19" s="70">
        <v>10500000</v>
      </c>
      <c r="X19" s="70">
        <v>0</v>
      </c>
      <c r="Y19" s="70">
        <v>0</v>
      </c>
      <c r="Z19" s="70">
        <v>0</v>
      </c>
      <c r="AA19" s="70">
        <v>0</v>
      </c>
    </row>
    <row r="20" spans="1:27" ht="20.25">
      <c r="A20" s="67" t="s">
        <v>48</v>
      </c>
      <c r="B20" s="68" t="s">
        <v>238</v>
      </c>
      <c r="C20" s="69" t="s">
        <v>87</v>
      </c>
      <c r="D20" s="67" t="s">
        <v>50</v>
      </c>
      <c r="E20" s="67" t="s">
        <v>85</v>
      </c>
      <c r="F20" s="67" t="s">
        <v>78</v>
      </c>
      <c r="G20" s="67" t="s">
        <v>51</v>
      </c>
      <c r="H20" s="67"/>
      <c r="I20" s="67"/>
      <c r="J20" s="67"/>
      <c r="K20" s="67"/>
      <c r="L20" s="67"/>
      <c r="M20" s="67" t="s">
        <v>52</v>
      </c>
      <c r="N20" s="67" t="s">
        <v>68</v>
      </c>
      <c r="O20" s="67" t="s">
        <v>76</v>
      </c>
      <c r="P20" s="68" t="s">
        <v>88</v>
      </c>
      <c r="Q20" s="70">
        <v>409000000</v>
      </c>
      <c r="R20" s="70">
        <v>0</v>
      </c>
      <c r="S20" s="70">
        <v>0</v>
      </c>
      <c r="T20" s="70">
        <v>409000000</v>
      </c>
      <c r="U20" s="70">
        <v>0</v>
      </c>
      <c r="V20" s="70">
        <v>0</v>
      </c>
      <c r="W20" s="70">
        <v>409000000</v>
      </c>
      <c r="X20" s="70">
        <v>0</v>
      </c>
      <c r="Y20" s="70">
        <v>0</v>
      </c>
      <c r="Z20" s="70">
        <v>0</v>
      </c>
      <c r="AA20" s="70">
        <v>0</v>
      </c>
    </row>
    <row r="21" spans="1:27" ht="20.25">
      <c r="A21" s="67" t="s">
        <v>48</v>
      </c>
      <c r="B21" s="68" t="s">
        <v>238</v>
      </c>
      <c r="C21" s="69" t="s">
        <v>206</v>
      </c>
      <c r="D21" s="67" t="s">
        <v>207</v>
      </c>
      <c r="E21" s="67" t="s">
        <v>53</v>
      </c>
      <c r="F21" s="67" t="s">
        <v>78</v>
      </c>
      <c r="G21" s="67" t="s">
        <v>51</v>
      </c>
      <c r="H21" s="67"/>
      <c r="I21" s="67"/>
      <c r="J21" s="67"/>
      <c r="K21" s="67"/>
      <c r="L21" s="67"/>
      <c r="M21" s="67" t="s">
        <v>52</v>
      </c>
      <c r="N21" s="67" t="s">
        <v>68</v>
      </c>
      <c r="O21" s="67" t="s">
        <v>54</v>
      </c>
      <c r="P21" s="68" t="s">
        <v>208</v>
      </c>
      <c r="Q21" s="70">
        <v>588595702</v>
      </c>
      <c r="R21" s="70">
        <v>0</v>
      </c>
      <c r="S21" s="70">
        <v>0</v>
      </c>
      <c r="T21" s="70">
        <v>588595702</v>
      </c>
      <c r="U21" s="70">
        <v>0</v>
      </c>
      <c r="V21" s="70">
        <v>0</v>
      </c>
      <c r="W21" s="70">
        <v>588595702</v>
      </c>
      <c r="X21" s="70">
        <v>0</v>
      </c>
      <c r="Y21" s="70">
        <v>0</v>
      </c>
      <c r="Z21" s="70">
        <v>0</v>
      </c>
      <c r="AA21" s="70">
        <v>0</v>
      </c>
    </row>
    <row r="22" spans="1:27" ht="30.4">
      <c r="A22" s="67" t="s">
        <v>48</v>
      </c>
      <c r="B22" s="68" t="s">
        <v>238</v>
      </c>
      <c r="C22" s="69" t="s">
        <v>89</v>
      </c>
      <c r="D22" s="67" t="s">
        <v>90</v>
      </c>
      <c r="E22" s="67" t="s">
        <v>91</v>
      </c>
      <c r="F22" s="67" t="s">
        <v>92</v>
      </c>
      <c r="G22" s="67" t="s">
        <v>93</v>
      </c>
      <c r="H22" s="67" t="s">
        <v>17</v>
      </c>
      <c r="I22" s="67" t="s">
        <v>17</v>
      </c>
      <c r="J22" s="67" t="s">
        <v>17</v>
      </c>
      <c r="K22" s="67" t="s">
        <v>17</v>
      </c>
      <c r="L22" s="67" t="s">
        <v>17</v>
      </c>
      <c r="M22" s="67" t="s">
        <v>52</v>
      </c>
      <c r="N22" s="67" t="s">
        <v>62</v>
      </c>
      <c r="O22" s="67" t="s">
        <v>54</v>
      </c>
      <c r="P22" s="68" t="s">
        <v>94</v>
      </c>
      <c r="Q22" s="70">
        <v>1000000000</v>
      </c>
      <c r="R22" s="70">
        <v>0</v>
      </c>
      <c r="S22" s="70">
        <v>0</v>
      </c>
      <c r="T22" s="70">
        <v>1000000000</v>
      </c>
      <c r="U22" s="70">
        <v>0</v>
      </c>
      <c r="V22" s="70">
        <v>1000000000</v>
      </c>
      <c r="W22" s="70">
        <v>0</v>
      </c>
      <c r="X22" s="70">
        <v>986266787</v>
      </c>
      <c r="Y22" s="70">
        <v>467507465</v>
      </c>
      <c r="Z22" s="70">
        <v>467507465</v>
      </c>
      <c r="AA22" s="70">
        <v>467507465</v>
      </c>
    </row>
    <row r="23" spans="1:27" ht="30.4">
      <c r="A23" s="67" t="s">
        <v>48</v>
      </c>
      <c r="B23" s="68" t="s">
        <v>238</v>
      </c>
      <c r="C23" s="69" t="s">
        <v>95</v>
      </c>
      <c r="D23" s="67" t="s">
        <v>90</v>
      </c>
      <c r="E23" s="67" t="s">
        <v>96</v>
      </c>
      <c r="F23" s="67" t="s">
        <v>92</v>
      </c>
      <c r="G23" s="67" t="s">
        <v>97</v>
      </c>
      <c r="H23" s="67" t="s">
        <v>17</v>
      </c>
      <c r="I23" s="67" t="s">
        <v>17</v>
      </c>
      <c r="J23" s="67" t="s">
        <v>17</v>
      </c>
      <c r="K23" s="67" t="s">
        <v>17</v>
      </c>
      <c r="L23" s="67" t="s">
        <v>17</v>
      </c>
      <c r="M23" s="67" t="s">
        <v>52</v>
      </c>
      <c r="N23" s="67" t="s">
        <v>68</v>
      </c>
      <c r="O23" s="67" t="s">
        <v>54</v>
      </c>
      <c r="P23" s="68" t="s">
        <v>234</v>
      </c>
      <c r="Q23" s="70">
        <v>2000000000</v>
      </c>
      <c r="R23" s="70">
        <v>0</v>
      </c>
      <c r="S23" s="70">
        <v>0</v>
      </c>
      <c r="T23" s="70">
        <v>2000000000</v>
      </c>
      <c r="U23" s="70">
        <v>0</v>
      </c>
      <c r="V23" s="70">
        <v>2000000000</v>
      </c>
      <c r="W23" s="70">
        <v>0</v>
      </c>
      <c r="X23" s="70">
        <v>2000000000</v>
      </c>
      <c r="Y23" s="70">
        <v>500000000</v>
      </c>
      <c r="Z23" s="70">
        <v>500000000</v>
      </c>
      <c r="AA23" s="70">
        <v>500000000</v>
      </c>
    </row>
    <row r="24" spans="1:27" ht="30.4">
      <c r="A24" s="67" t="s">
        <v>48</v>
      </c>
      <c r="B24" s="68" t="s">
        <v>238</v>
      </c>
      <c r="C24" s="69" t="s">
        <v>95</v>
      </c>
      <c r="D24" s="67" t="s">
        <v>90</v>
      </c>
      <c r="E24" s="67" t="s">
        <v>96</v>
      </c>
      <c r="F24" s="67" t="s">
        <v>92</v>
      </c>
      <c r="G24" s="67" t="s">
        <v>97</v>
      </c>
      <c r="H24" s="67" t="s">
        <v>17</v>
      </c>
      <c r="I24" s="67" t="s">
        <v>17</v>
      </c>
      <c r="J24" s="67" t="s">
        <v>17</v>
      </c>
      <c r="K24" s="67" t="s">
        <v>17</v>
      </c>
      <c r="L24" s="67" t="s">
        <v>17</v>
      </c>
      <c r="M24" s="67" t="s">
        <v>52</v>
      </c>
      <c r="N24" s="67" t="s">
        <v>99</v>
      </c>
      <c r="O24" s="67" t="s">
        <v>54</v>
      </c>
      <c r="P24" s="68" t="s">
        <v>234</v>
      </c>
      <c r="Q24" s="70">
        <v>572850000</v>
      </c>
      <c r="R24" s="70">
        <v>0</v>
      </c>
      <c r="S24" s="70">
        <v>572850000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</row>
    <row r="25" spans="1:27" ht="30.4">
      <c r="A25" s="67" t="s">
        <v>48</v>
      </c>
      <c r="B25" s="68" t="s">
        <v>238</v>
      </c>
      <c r="C25" s="69" t="s">
        <v>95</v>
      </c>
      <c r="D25" s="67" t="s">
        <v>90</v>
      </c>
      <c r="E25" s="67" t="s">
        <v>96</v>
      </c>
      <c r="F25" s="67" t="s">
        <v>92</v>
      </c>
      <c r="G25" s="67" t="s">
        <v>97</v>
      </c>
      <c r="H25" s="67" t="s">
        <v>17</v>
      </c>
      <c r="I25" s="67" t="s">
        <v>17</v>
      </c>
      <c r="J25" s="67" t="s">
        <v>17</v>
      </c>
      <c r="K25" s="67" t="s">
        <v>17</v>
      </c>
      <c r="L25" s="67" t="s">
        <v>17</v>
      </c>
      <c r="M25" s="67" t="s">
        <v>52</v>
      </c>
      <c r="N25" s="67" t="s">
        <v>99</v>
      </c>
      <c r="O25" s="67" t="s">
        <v>76</v>
      </c>
      <c r="P25" s="68" t="s">
        <v>234</v>
      </c>
      <c r="Q25" s="70">
        <v>0</v>
      </c>
      <c r="R25" s="70">
        <v>572850000</v>
      </c>
      <c r="S25" s="70">
        <v>0</v>
      </c>
      <c r="T25" s="70">
        <v>572850000</v>
      </c>
      <c r="U25" s="70">
        <v>0</v>
      </c>
      <c r="V25" s="70">
        <v>564143277</v>
      </c>
      <c r="W25" s="70">
        <v>8706723</v>
      </c>
      <c r="X25" s="70">
        <v>4793277</v>
      </c>
      <c r="Y25" s="70">
        <v>2396638.5</v>
      </c>
      <c r="Z25" s="70">
        <v>0</v>
      </c>
      <c r="AA25" s="70">
        <v>0</v>
      </c>
    </row>
    <row r="26" spans="1:27" ht="30.4">
      <c r="A26" s="67" t="s">
        <v>48</v>
      </c>
      <c r="B26" s="68" t="s">
        <v>238</v>
      </c>
      <c r="C26" s="69" t="s">
        <v>95</v>
      </c>
      <c r="D26" s="67" t="s">
        <v>90</v>
      </c>
      <c r="E26" s="67" t="s">
        <v>96</v>
      </c>
      <c r="F26" s="67" t="s">
        <v>92</v>
      </c>
      <c r="G26" s="67" t="s">
        <v>97</v>
      </c>
      <c r="H26" s="67" t="s">
        <v>17</v>
      </c>
      <c r="I26" s="67" t="s">
        <v>17</v>
      </c>
      <c r="J26" s="67" t="s">
        <v>17</v>
      </c>
      <c r="K26" s="67" t="s">
        <v>17</v>
      </c>
      <c r="L26" s="67" t="s">
        <v>17</v>
      </c>
      <c r="M26" s="67" t="s">
        <v>52</v>
      </c>
      <c r="N26" s="67" t="s">
        <v>62</v>
      </c>
      <c r="O26" s="67" t="s">
        <v>54</v>
      </c>
      <c r="P26" s="68" t="s">
        <v>234</v>
      </c>
      <c r="Q26" s="70">
        <v>5000000000</v>
      </c>
      <c r="R26" s="70">
        <v>0</v>
      </c>
      <c r="S26" s="70">
        <v>0</v>
      </c>
      <c r="T26" s="70">
        <v>5000000000</v>
      </c>
      <c r="U26" s="70">
        <v>0</v>
      </c>
      <c r="V26" s="70">
        <v>4783187946</v>
      </c>
      <c r="W26" s="70">
        <v>216812054</v>
      </c>
      <c r="X26" s="70">
        <v>4754288115</v>
      </c>
      <c r="Y26" s="70">
        <v>1508009912</v>
      </c>
      <c r="Z26" s="70">
        <v>1508009912</v>
      </c>
      <c r="AA26" s="70">
        <v>1508009912</v>
      </c>
    </row>
    <row r="27" spans="1:27" ht="30.4">
      <c r="A27" s="67" t="s">
        <v>48</v>
      </c>
      <c r="B27" s="68" t="s">
        <v>238</v>
      </c>
      <c r="C27" s="69" t="s">
        <v>98</v>
      </c>
      <c r="D27" s="67" t="s">
        <v>90</v>
      </c>
      <c r="E27" s="67" t="s">
        <v>96</v>
      </c>
      <c r="F27" s="67" t="s">
        <v>92</v>
      </c>
      <c r="G27" s="67" t="s">
        <v>99</v>
      </c>
      <c r="H27" s="67" t="s">
        <v>17</v>
      </c>
      <c r="I27" s="67" t="s">
        <v>17</v>
      </c>
      <c r="J27" s="67" t="s">
        <v>17</v>
      </c>
      <c r="K27" s="67" t="s">
        <v>17</v>
      </c>
      <c r="L27" s="67" t="s">
        <v>17</v>
      </c>
      <c r="M27" s="67" t="s">
        <v>52</v>
      </c>
      <c r="N27" s="67" t="s">
        <v>53</v>
      </c>
      <c r="O27" s="67" t="s">
        <v>54</v>
      </c>
      <c r="P27" s="68" t="s">
        <v>235</v>
      </c>
      <c r="Q27" s="70">
        <v>0</v>
      </c>
      <c r="R27" s="70">
        <v>7300000000</v>
      </c>
      <c r="S27" s="70">
        <v>0</v>
      </c>
      <c r="T27" s="70">
        <v>7300000000</v>
      </c>
      <c r="U27" s="70">
        <v>0</v>
      </c>
      <c r="V27" s="70">
        <v>7300000000</v>
      </c>
      <c r="W27" s="70">
        <v>0</v>
      </c>
      <c r="X27" s="70">
        <v>6500000000</v>
      </c>
      <c r="Y27" s="70">
        <v>0</v>
      </c>
      <c r="Z27" s="70">
        <v>0</v>
      </c>
      <c r="AA27" s="70">
        <v>0</v>
      </c>
    </row>
    <row r="28" spans="1:27" ht="30.4">
      <c r="A28" s="67" t="s">
        <v>48</v>
      </c>
      <c r="B28" s="68" t="s">
        <v>238</v>
      </c>
      <c r="C28" s="69" t="s">
        <v>98</v>
      </c>
      <c r="D28" s="67" t="s">
        <v>90</v>
      </c>
      <c r="E28" s="67" t="s">
        <v>96</v>
      </c>
      <c r="F28" s="67" t="s">
        <v>92</v>
      </c>
      <c r="G28" s="67" t="s">
        <v>99</v>
      </c>
      <c r="H28" s="67" t="s">
        <v>17</v>
      </c>
      <c r="I28" s="67" t="s">
        <v>17</v>
      </c>
      <c r="J28" s="67" t="s">
        <v>17</v>
      </c>
      <c r="K28" s="67" t="s">
        <v>17</v>
      </c>
      <c r="L28" s="67" t="s">
        <v>17</v>
      </c>
      <c r="M28" s="67" t="s">
        <v>52</v>
      </c>
      <c r="N28" s="67" t="s">
        <v>68</v>
      </c>
      <c r="O28" s="67" t="s">
        <v>54</v>
      </c>
      <c r="P28" s="68" t="s">
        <v>235</v>
      </c>
      <c r="Q28" s="70">
        <v>2460805428</v>
      </c>
      <c r="R28" s="70">
        <v>0</v>
      </c>
      <c r="S28" s="70">
        <v>0</v>
      </c>
      <c r="T28" s="70">
        <v>2460805428</v>
      </c>
      <c r="U28" s="70">
        <v>0</v>
      </c>
      <c r="V28" s="70">
        <v>2460805428</v>
      </c>
      <c r="W28" s="70">
        <v>0</v>
      </c>
      <c r="X28" s="70">
        <v>2460805428</v>
      </c>
      <c r="Y28" s="70">
        <v>0</v>
      </c>
      <c r="Z28" s="70">
        <v>0</v>
      </c>
      <c r="AA28" s="70">
        <v>0</v>
      </c>
    </row>
    <row r="29" spans="1:27" ht="30.4">
      <c r="A29" s="67" t="s">
        <v>48</v>
      </c>
      <c r="B29" s="68" t="s">
        <v>238</v>
      </c>
      <c r="C29" s="69" t="s">
        <v>98</v>
      </c>
      <c r="D29" s="67" t="s">
        <v>90</v>
      </c>
      <c r="E29" s="67" t="s">
        <v>96</v>
      </c>
      <c r="F29" s="67" t="s">
        <v>92</v>
      </c>
      <c r="G29" s="67" t="s">
        <v>99</v>
      </c>
      <c r="H29" s="67" t="s">
        <v>17</v>
      </c>
      <c r="I29" s="67" t="s">
        <v>17</v>
      </c>
      <c r="J29" s="67" t="s">
        <v>17</v>
      </c>
      <c r="K29" s="67" t="s">
        <v>17</v>
      </c>
      <c r="L29" s="67" t="s">
        <v>17</v>
      </c>
      <c r="M29" s="67" t="s">
        <v>52</v>
      </c>
      <c r="N29" s="67" t="s">
        <v>62</v>
      </c>
      <c r="O29" s="67" t="s">
        <v>54</v>
      </c>
      <c r="P29" s="68" t="s">
        <v>235</v>
      </c>
      <c r="Q29" s="70">
        <v>7539194572</v>
      </c>
      <c r="R29" s="70">
        <v>0</v>
      </c>
      <c r="S29" s="70">
        <v>0</v>
      </c>
      <c r="T29" s="70">
        <v>7539194572</v>
      </c>
      <c r="U29" s="70">
        <v>0</v>
      </c>
      <c r="V29" s="70">
        <v>7167507984</v>
      </c>
      <c r="W29" s="70">
        <v>371686588</v>
      </c>
      <c r="X29" s="70">
        <v>5750966560</v>
      </c>
      <c r="Y29" s="70">
        <v>1382868071</v>
      </c>
      <c r="Z29" s="70">
        <v>1382868071</v>
      </c>
      <c r="AA29" s="70">
        <v>1382868071</v>
      </c>
    </row>
    <row r="30" spans="1:27" ht="30.4">
      <c r="A30" s="67" t="s">
        <v>48</v>
      </c>
      <c r="B30" s="68" t="s">
        <v>238</v>
      </c>
      <c r="C30" s="69" t="s">
        <v>100</v>
      </c>
      <c r="D30" s="67" t="s">
        <v>90</v>
      </c>
      <c r="E30" s="67" t="s">
        <v>96</v>
      </c>
      <c r="F30" s="67" t="s">
        <v>92</v>
      </c>
      <c r="G30" s="67" t="s">
        <v>62</v>
      </c>
      <c r="H30" s="67" t="s">
        <v>17</v>
      </c>
      <c r="I30" s="67" t="s">
        <v>17</v>
      </c>
      <c r="J30" s="67" t="s">
        <v>17</v>
      </c>
      <c r="K30" s="67" t="s">
        <v>17</v>
      </c>
      <c r="L30" s="67" t="s">
        <v>17</v>
      </c>
      <c r="M30" s="67" t="s">
        <v>52</v>
      </c>
      <c r="N30" s="67" t="s">
        <v>62</v>
      </c>
      <c r="O30" s="67" t="s">
        <v>54</v>
      </c>
      <c r="P30" s="68" t="s">
        <v>102</v>
      </c>
      <c r="Q30" s="70">
        <v>3040000000</v>
      </c>
      <c r="R30" s="70">
        <v>0</v>
      </c>
      <c r="S30" s="70">
        <v>0</v>
      </c>
      <c r="T30" s="70">
        <v>3040000000</v>
      </c>
      <c r="U30" s="70">
        <v>0</v>
      </c>
      <c r="V30" s="70">
        <v>2028807500</v>
      </c>
      <c r="W30" s="70">
        <v>1011192500</v>
      </c>
      <c r="X30" s="70">
        <v>1867947806</v>
      </c>
      <c r="Y30" s="70">
        <v>879856651</v>
      </c>
      <c r="Z30" s="70">
        <v>879856651</v>
      </c>
      <c r="AA30" s="70">
        <v>879856651</v>
      </c>
    </row>
    <row r="31" spans="1:27" ht="50.65">
      <c r="A31" s="67" t="s">
        <v>48</v>
      </c>
      <c r="B31" s="68" t="s">
        <v>238</v>
      </c>
      <c r="C31" s="69" t="s">
        <v>226</v>
      </c>
      <c r="D31" s="67" t="s">
        <v>90</v>
      </c>
      <c r="E31" s="67" t="s">
        <v>96</v>
      </c>
      <c r="F31" s="67" t="s">
        <v>92</v>
      </c>
      <c r="G31" s="67" t="s">
        <v>227</v>
      </c>
      <c r="H31" s="67" t="s">
        <v>17</v>
      </c>
      <c r="I31" s="67" t="s">
        <v>17</v>
      </c>
      <c r="J31" s="67" t="s">
        <v>17</v>
      </c>
      <c r="K31" s="67" t="s">
        <v>17</v>
      </c>
      <c r="L31" s="67" t="s">
        <v>17</v>
      </c>
      <c r="M31" s="67" t="s">
        <v>52</v>
      </c>
      <c r="N31" s="67" t="s">
        <v>97</v>
      </c>
      <c r="O31" s="67" t="s">
        <v>54</v>
      </c>
      <c r="P31" s="68" t="s">
        <v>228</v>
      </c>
      <c r="Q31" s="70">
        <v>6100000000</v>
      </c>
      <c r="R31" s="70">
        <v>0</v>
      </c>
      <c r="S31" s="70">
        <v>0</v>
      </c>
      <c r="T31" s="70">
        <v>6100000000</v>
      </c>
      <c r="U31" s="70">
        <v>0</v>
      </c>
      <c r="V31" s="70">
        <v>5714805810</v>
      </c>
      <c r="W31" s="70">
        <v>385194190</v>
      </c>
      <c r="X31" s="70">
        <v>1894064940</v>
      </c>
      <c r="Y31" s="70">
        <v>778897891</v>
      </c>
      <c r="Z31" s="70">
        <v>778897891</v>
      </c>
      <c r="AA31" s="70">
        <v>778897891</v>
      </c>
    </row>
    <row r="32" spans="1:27" ht="30.4">
      <c r="A32" s="67" t="s">
        <v>48</v>
      </c>
      <c r="B32" s="68" t="s">
        <v>238</v>
      </c>
      <c r="C32" s="69" t="s">
        <v>103</v>
      </c>
      <c r="D32" s="67" t="s">
        <v>90</v>
      </c>
      <c r="E32" s="67" t="s">
        <v>104</v>
      </c>
      <c r="F32" s="67" t="s">
        <v>92</v>
      </c>
      <c r="G32" s="67" t="s">
        <v>105</v>
      </c>
      <c r="H32" s="67" t="s">
        <v>17</v>
      </c>
      <c r="I32" s="67" t="s">
        <v>17</v>
      </c>
      <c r="J32" s="67" t="s">
        <v>17</v>
      </c>
      <c r="K32" s="67" t="s">
        <v>17</v>
      </c>
      <c r="L32" s="67" t="s">
        <v>17</v>
      </c>
      <c r="M32" s="67" t="s">
        <v>52</v>
      </c>
      <c r="N32" s="67" t="s">
        <v>62</v>
      </c>
      <c r="O32" s="67" t="s">
        <v>54</v>
      </c>
      <c r="P32" s="68" t="s">
        <v>106</v>
      </c>
      <c r="Q32" s="70">
        <v>4689000000</v>
      </c>
      <c r="R32" s="70">
        <v>0</v>
      </c>
      <c r="S32" s="70">
        <v>0</v>
      </c>
      <c r="T32" s="70">
        <v>4689000000</v>
      </c>
      <c r="U32" s="70">
        <v>0</v>
      </c>
      <c r="V32" s="70">
        <v>4399000000</v>
      </c>
      <c r="W32" s="70">
        <v>290000000</v>
      </c>
      <c r="X32" s="70">
        <v>4385672936</v>
      </c>
      <c r="Y32" s="70">
        <v>1357584854</v>
      </c>
      <c r="Z32" s="70">
        <v>1357584854</v>
      </c>
      <c r="AA32" s="70">
        <v>1357584854</v>
      </c>
    </row>
    <row r="33" spans="1:27" ht="50.65">
      <c r="A33" s="67" t="s">
        <v>48</v>
      </c>
      <c r="B33" s="68" t="s">
        <v>238</v>
      </c>
      <c r="C33" s="69" t="s">
        <v>107</v>
      </c>
      <c r="D33" s="67" t="s">
        <v>90</v>
      </c>
      <c r="E33" s="67" t="s">
        <v>108</v>
      </c>
      <c r="F33" s="67" t="s">
        <v>92</v>
      </c>
      <c r="G33" s="67" t="s">
        <v>109</v>
      </c>
      <c r="H33" s="67" t="s">
        <v>17</v>
      </c>
      <c r="I33" s="67" t="s">
        <v>17</v>
      </c>
      <c r="J33" s="67" t="s">
        <v>17</v>
      </c>
      <c r="K33" s="67" t="s">
        <v>17</v>
      </c>
      <c r="L33" s="67" t="s">
        <v>17</v>
      </c>
      <c r="M33" s="67" t="s">
        <v>52</v>
      </c>
      <c r="N33" s="67" t="s">
        <v>68</v>
      </c>
      <c r="O33" s="67" t="s">
        <v>54</v>
      </c>
      <c r="P33" s="68" t="s">
        <v>110</v>
      </c>
      <c r="Q33" s="70">
        <v>4811309416</v>
      </c>
      <c r="R33" s="70">
        <v>0</v>
      </c>
      <c r="S33" s="70">
        <v>0</v>
      </c>
      <c r="T33" s="70">
        <v>4811309416</v>
      </c>
      <c r="U33" s="70">
        <v>0</v>
      </c>
      <c r="V33" s="70">
        <v>4723203150</v>
      </c>
      <c r="W33" s="70">
        <v>88106266</v>
      </c>
      <c r="X33" s="70">
        <v>4377065127</v>
      </c>
      <c r="Y33" s="70">
        <v>887379274</v>
      </c>
      <c r="Z33" s="70">
        <v>887379274</v>
      </c>
      <c r="AA33" s="70">
        <v>876617834</v>
      </c>
    </row>
    <row r="34" spans="1:27" ht="30.4">
      <c r="A34" s="67" t="s">
        <v>48</v>
      </c>
      <c r="B34" s="68" t="s">
        <v>238</v>
      </c>
      <c r="C34" s="69" t="s">
        <v>111</v>
      </c>
      <c r="D34" s="67" t="s">
        <v>90</v>
      </c>
      <c r="E34" s="67" t="s">
        <v>112</v>
      </c>
      <c r="F34" s="67" t="s">
        <v>92</v>
      </c>
      <c r="G34" s="67" t="s">
        <v>113</v>
      </c>
      <c r="H34" s="67" t="s">
        <v>17</v>
      </c>
      <c r="I34" s="67" t="s">
        <v>17</v>
      </c>
      <c r="J34" s="67" t="s">
        <v>17</v>
      </c>
      <c r="K34" s="67" t="s">
        <v>17</v>
      </c>
      <c r="L34" s="67" t="s">
        <v>17</v>
      </c>
      <c r="M34" s="67" t="s">
        <v>52</v>
      </c>
      <c r="N34" s="67" t="s">
        <v>62</v>
      </c>
      <c r="O34" s="67" t="s">
        <v>54</v>
      </c>
      <c r="P34" s="68" t="s">
        <v>114</v>
      </c>
      <c r="Q34" s="70">
        <v>4000000000</v>
      </c>
      <c r="R34" s="70">
        <v>0</v>
      </c>
      <c r="S34" s="70">
        <v>0</v>
      </c>
      <c r="T34" s="70">
        <v>4000000000</v>
      </c>
      <c r="U34" s="70">
        <v>0</v>
      </c>
      <c r="V34" s="70">
        <v>3137750000</v>
      </c>
      <c r="W34" s="70">
        <v>862250000</v>
      </c>
      <c r="X34" s="70">
        <v>2979016379</v>
      </c>
      <c r="Y34" s="70">
        <v>968103415</v>
      </c>
      <c r="Z34" s="70">
        <v>968103415</v>
      </c>
      <c r="AA34" s="70">
        <v>968103415</v>
      </c>
    </row>
    <row r="35" spans="1:27" ht="30.4">
      <c r="A35" s="67" t="s">
        <v>48</v>
      </c>
      <c r="B35" s="68" t="s">
        <v>238</v>
      </c>
      <c r="C35" s="69" t="s">
        <v>115</v>
      </c>
      <c r="D35" s="67" t="s">
        <v>90</v>
      </c>
      <c r="E35" s="67" t="s">
        <v>112</v>
      </c>
      <c r="F35" s="67" t="s">
        <v>92</v>
      </c>
      <c r="G35" s="67" t="s">
        <v>53</v>
      </c>
      <c r="H35" s="67" t="s">
        <v>17</v>
      </c>
      <c r="I35" s="67" t="s">
        <v>17</v>
      </c>
      <c r="J35" s="67" t="s">
        <v>17</v>
      </c>
      <c r="K35" s="67" t="s">
        <v>17</v>
      </c>
      <c r="L35" s="67" t="s">
        <v>17</v>
      </c>
      <c r="M35" s="67" t="s">
        <v>52</v>
      </c>
      <c r="N35" s="67" t="s">
        <v>62</v>
      </c>
      <c r="O35" s="67" t="s">
        <v>54</v>
      </c>
      <c r="P35" s="68" t="s">
        <v>116</v>
      </c>
      <c r="Q35" s="70">
        <v>6098805428</v>
      </c>
      <c r="R35" s="70">
        <v>0</v>
      </c>
      <c r="S35" s="70">
        <v>0</v>
      </c>
      <c r="T35" s="70">
        <v>6098805428</v>
      </c>
      <c r="U35" s="70">
        <v>0</v>
      </c>
      <c r="V35" s="70">
        <v>5532081438</v>
      </c>
      <c r="W35" s="70">
        <v>566723990</v>
      </c>
      <c r="X35" s="70">
        <v>5036700081</v>
      </c>
      <c r="Y35" s="70">
        <v>2133715751.99</v>
      </c>
      <c r="Z35" s="70">
        <v>2133715751.99</v>
      </c>
      <c r="AA35" s="70">
        <v>2133715751.99</v>
      </c>
    </row>
    <row r="36" spans="1:27" ht="40.5">
      <c r="A36" s="67" t="s">
        <v>48</v>
      </c>
      <c r="B36" s="68" t="s">
        <v>238</v>
      </c>
      <c r="C36" s="69" t="s">
        <v>120</v>
      </c>
      <c r="D36" s="67" t="s">
        <v>90</v>
      </c>
      <c r="E36" s="67" t="s">
        <v>118</v>
      </c>
      <c r="F36" s="67" t="s">
        <v>92</v>
      </c>
      <c r="G36" s="67" t="s">
        <v>121</v>
      </c>
      <c r="H36" s="67"/>
      <c r="I36" s="67"/>
      <c r="J36" s="67"/>
      <c r="K36" s="67"/>
      <c r="L36" s="67"/>
      <c r="M36" s="67" t="s">
        <v>52</v>
      </c>
      <c r="N36" s="67" t="s">
        <v>68</v>
      </c>
      <c r="O36" s="67" t="s">
        <v>54</v>
      </c>
      <c r="P36" s="68" t="s">
        <v>122</v>
      </c>
      <c r="Q36" s="70">
        <v>3700000000</v>
      </c>
      <c r="R36" s="70">
        <v>0</v>
      </c>
      <c r="S36" s="70">
        <v>0</v>
      </c>
      <c r="T36" s="70">
        <v>3700000000</v>
      </c>
      <c r="U36" s="70">
        <v>0</v>
      </c>
      <c r="V36" s="70">
        <v>3557012817</v>
      </c>
      <c r="W36" s="70">
        <v>142987183</v>
      </c>
      <c r="X36" s="70">
        <v>3353335082</v>
      </c>
      <c r="Y36" s="70">
        <v>1554604475</v>
      </c>
      <c r="Z36" s="70">
        <v>1554604475</v>
      </c>
      <c r="AA36" s="70">
        <v>1554604475</v>
      </c>
    </row>
    <row r="37" spans="1:27" ht="60.75">
      <c r="A37" s="67" t="s">
        <v>48</v>
      </c>
      <c r="B37" s="68" t="s">
        <v>238</v>
      </c>
      <c r="C37" s="69" t="s">
        <v>123</v>
      </c>
      <c r="D37" s="67" t="s">
        <v>90</v>
      </c>
      <c r="E37" s="67" t="s">
        <v>118</v>
      </c>
      <c r="F37" s="67" t="s">
        <v>92</v>
      </c>
      <c r="G37" s="67" t="s">
        <v>124</v>
      </c>
      <c r="H37" s="67" t="s">
        <v>17</v>
      </c>
      <c r="I37" s="67" t="s">
        <v>17</v>
      </c>
      <c r="J37" s="67" t="s">
        <v>17</v>
      </c>
      <c r="K37" s="67" t="s">
        <v>17</v>
      </c>
      <c r="L37" s="67" t="s">
        <v>17</v>
      </c>
      <c r="M37" s="67" t="s">
        <v>52</v>
      </c>
      <c r="N37" s="67" t="s">
        <v>68</v>
      </c>
      <c r="O37" s="67" t="s">
        <v>54</v>
      </c>
      <c r="P37" s="68" t="s">
        <v>125</v>
      </c>
      <c r="Q37" s="70">
        <v>6000000000</v>
      </c>
      <c r="R37" s="70">
        <v>0</v>
      </c>
      <c r="S37" s="70">
        <v>0</v>
      </c>
      <c r="T37" s="70">
        <v>6000000000</v>
      </c>
      <c r="U37" s="70">
        <v>0</v>
      </c>
      <c r="V37" s="70">
        <v>4757189636</v>
      </c>
      <c r="W37" s="70">
        <v>1242810364</v>
      </c>
      <c r="X37" s="70">
        <v>3591802580</v>
      </c>
      <c r="Y37" s="70">
        <v>485433197</v>
      </c>
      <c r="Z37" s="70">
        <v>485433197</v>
      </c>
      <c r="AA37" s="70">
        <v>485433197</v>
      </c>
    </row>
    <row r="38" spans="1:27" ht="40.5">
      <c r="A38" s="67" t="s">
        <v>48</v>
      </c>
      <c r="B38" s="68" t="s">
        <v>238</v>
      </c>
      <c r="C38" s="69" t="s">
        <v>209</v>
      </c>
      <c r="D38" s="67" t="s">
        <v>90</v>
      </c>
      <c r="E38" s="67" t="s">
        <v>118</v>
      </c>
      <c r="F38" s="67" t="s">
        <v>92</v>
      </c>
      <c r="G38" s="67" t="s">
        <v>113</v>
      </c>
      <c r="H38" s="67" t="s">
        <v>17</v>
      </c>
      <c r="I38" s="67" t="s">
        <v>17</v>
      </c>
      <c r="J38" s="67" t="s">
        <v>17</v>
      </c>
      <c r="K38" s="67" t="s">
        <v>17</v>
      </c>
      <c r="L38" s="67" t="s">
        <v>17</v>
      </c>
      <c r="M38" s="67" t="s">
        <v>52</v>
      </c>
      <c r="N38" s="67" t="s">
        <v>68</v>
      </c>
      <c r="O38" s="67" t="s">
        <v>54</v>
      </c>
      <c r="P38" s="68" t="s">
        <v>210</v>
      </c>
      <c r="Q38" s="70">
        <v>800000000</v>
      </c>
      <c r="R38" s="70">
        <v>0</v>
      </c>
      <c r="S38" s="70">
        <v>0</v>
      </c>
      <c r="T38" s="70">
        <v>800000000</v>
      </c>
      <c r="U38" s="70">
        <v>0</v>
      </c>
      <c r="V38" s="70">
        <v>784344331</v>
      </c>
      <c r="W38" s="70">
        <v>15655669</v>
      </c>
      <c r="X38" s="70">
        <v>768143628</v>
      </c>
      <c r="Y38" s="70">
        <v>148186681</v>
      </c>
      <c r="Z38" s="70">
        <v>148186681</v>
      </c>
      <c r="AA38" s="70">
        <v>148186681</v>
      </c>
    </row>
    <row r="39" spans="1:27" ht="20.25">
      <c r="A39" s="67" t="s">
        <v>126</v>
      </c>
      <c r="B39" s="68" t="s">
        <v>127</v>
      </c>
      <c r="C39" s="69" t="s">
        <v>49</v>
      </c>
      <c r="D39" s="67" t="s">
        <v>50</v>
      </c>
      <c r="E39" s="67" t="s">
        <v>51</v>
      </c>
      <c r="F39" s="67" t="s">
        <v>51</v>
      </c>
      <c r="G39" s="67" t="s">
        <v>51</v>
      </c>
      <c r="H39" s="67"/>
      <c r="I39" s="67"/>
      <c r="J39" s="67"/>
      <c r="K39" s="67"/>
      <c r="L39" s="67"/>
      <c r="M39" s="67" t="s">
        <v>128</v>
      </c>
      <c r="N39" s="67" t="s">
        <v>129</v>
      </c>
      <c r="O39" s="67" t="s">
        <v>54</v>
      </c>
      <c r="P39" s="68" t="s">
        <v>55</v>
      </c>
      <c r="Q39" s="70">
        <v>128592300000</v>
      </c>
      <c r="R39" s="70">
        <v>0</v>
      </c>
      <c r="S39" s="70">
        <v>0</v>
      </c>
      <c r="T39" s="70">
        <v>128592300000</v>
      </c>
      <c r="U39" s="70">
        <v>0</v>
      </c>
      <c r="V39" s="70">
        <v>81477690947</v>
      </c>
      <c r="W39" s="70">
        <v>47114609053</v>
      </c>
      <c r="X39" s="70">
        <v>81435112804.320007</v>
      </c>
      <c r="Y39" s="70">
        <v>81435112804.320007</v>
      </c>
      <c r="Z39" s="70">
        <v>81435112804.320007</v>
      </c>
      <c r="AA39" s="70">
        <v>81435112804.320007</v>
      </c>
    </row>
    <row r="40" spans="1:27" ht="20.25">
      <c r="A40" s="67" t="s">
        <v>126</v>
      </c>
      <c r="B40" s="68" t="s">
        <v>127</v>
      </c>
      <c r="C40" s="69" t="s">
        <v>56</v>
      </c>
      <c r="D40" s="67" t="s">
        <v>50</v>
      </c>
      <c r="E40" s="67" t="s">
        <v>51</v>
      </c>
      <c r="F40" s="67" t="s">
        <v>51</v>
      </c>
      <c r="G40" s="67" t="s">
        <v>57</v>
      </c>
      <c r="H40" s="67"/>
      <c r="I40" s="67"/>
      <c r="J40" s="67"/>
      <c r="K40" s="67"/>
      <c r="L40" s="67"/>
      <c r="M40" s="67" t="s">
        <v>128</v>
      </c>
      <c r="N40" s="67" t="s">
        <v>129</v>
      </c>
      <c r="O40" s="67" t="s">
        <v>54</v>
      </c>
      <c r="P40" s="68" t="s">
        <v>58</v>
      </c>
      <c r="Q40" s="70">
        <v>45536400000</v>
      </c>
      <c r="R40" s="70">
        <v>0</v>
      </c>
      <c r="S40" s="70">
        <v>0</v>
      </c>
      <c r="T40" s="70">
        <v>45536400000</v>
      </c>
      <c r="U40" s="70">
        <v>0</v>
      </c>
      <c r="V40" s="70">
        <v>31263816856</v>
      </c>
      <c r="W40" s="70">
        <v>14272583144</v>
      </c>
      <c r="X40" s="70">
        <v>31263816856</v>
      </c>
      <c r="Y40" s="70">
        <v>31263816856</v>
      </c>
      <c r="Z40" s="70">
        <v>31263816856</v>
      </c>
      <c r="AA40" s="70">
        <v>31263816856</v>
      </c>
    </row>
    <row r="41" spans="1:27" ht="20.25">
      <c r="A41" s="67" t="s">
        <v>126</v>
      </c>
      <c r="B41" s="68" t="s">
        <v>127</v>
      </c>
      <c r="C41" s="69" t="s">
        <v>59</v>
      </c>
      <c r="D41" s="67" t="s">
        <v>50</v>
      </c>
      <c r="E41" s="67" t="s">
        <v>51</v>
      </c>
      <c r="F41" s="67" t="s">
        <v>51</v>
      </c>
      <c r="G41" s="67" t="s">
        <v>60</v>
      </c>
      <c r="H41" s="67"/>
      <c r="I41" s="67"/>
      <c r="J41" s="67"/>
      <c r="K41" s="67"/>
      <c r="L41" s="67"/>
      <c r="M41" s="67" t="s">
        <v>128</v>
      </c>
      <c r="N41" s="67" t="s">
        <v>129</v>
      </c>
      <c r="O41" s="67" t="s">
        <v>54</v>
      </c>
      <c r="P41" s="68" t="s">
        <v>61</v>
      </c>
      <c r="Q41" s="70">
        <v>7550200000</v>
      </c>
      <c r="R41" s="70">
        <v>0</v>
      </c>
      <c r="S41" s="70">
        <v>0</v>
      </c>
      <c r="T41" s="70">
        <v>7550200000</v>
      </c>
      <c r="U41" s="70">
        <v>0</v>
      </c>
      <c r="V41" s="70">
        <v>6164486800</v>
      </c>
      <c r="W41" s="70">
        <v>1385713200</v>
      </c>
      <c r="X41" s="70">
        <v>6149952355.3299999</v>
      </c>
      <c r="Y41" s="70">
        <v>6149952355.3299999</v>
      </c>
      <c r="Z41" s="70">
        <v>6149952355.3299999</v>
      </c>
      <c r="AA41" s="70">
        <v>6149952355.3299999</v>
      </c>
    </row>
    <row r="42" spans="1:27" ht="30.4">
      <c r="A42" s="67" t="s">
        <v>126</v>
      </c>
      <c r="B42" s="68" t="s">
        <v>127</v>
      </c>
      <c r="C42" s="69" t="s">
        <v>130</v>
      </c>
      <c r="D42" s="67" t="s">
        <v>50</v>
      </c>
      <c r="E42" s="67" t="s">
        <v>51</v>
      </c>
      <c r="F42" s="67" t="s">
        <v>51</v>
      </c>
      <c r="G42" s="67" t="s">
        <v>78</v>
      </c>
      <c r="H42" s="67"/>
      <c r="I42" s="67"/>
      <c r="J42" s="67"/>
      <c r="K42" s="67"/>
      <c r="L42" s="67"/>
      <c r="M42" s="67" t="s">
        <v>128</v>
      </c>
      <c r="N42" s="67" t="s">
        <v>129</v>
      </c>
      <c r="O42" s="67" t="s">
        <v>54</v>
      </c>
      <c r="P42" s="68" t="s">
        <v>131</v>
      </c>
      <c r="Q42" s="70">
        <v>15442700000</v>
      </c>
      <c r="R42" s="70">
        <v>0</v>
      </c>
      <c r="S42" s="70">
        <v>0</v>
      </c>
      <c r="T42" s="70">
        <v>15442700000</v>
      </c>
      <c r="U42" s="70">
        <v>83700000</v>
      </c>
      <c r="V42" s="70">
        <v>15359000000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</row>
    <row r="43" spans="1:27" ht="20.25">
      <c r="A43" s="67" t="s">
        <v>126</v>
      </c>
      <c r="B43" s="68" t="s">
        <v>127</v>
      </c>
      <c r="C43" s="69" t="s">
        <v>133</v>
      </c>
      <c r="D43" s="67" t="s">
        <v>50</v>
      </c>
      <c r="E43" s="67" t="s">
        <v>51</v>
      </c>
      <c r="F43" s="67" t="s">
        <v>57</v>
      </c>
      <c r="G43" s="67" t="s">
        <v>51</v>
      </c>
      <c r="H43" s="67"/>
      <c r="I43" s="67"/>
      <c r="J43" s="67"/>
      <c r="K43" s="67"/>
      <c r="L43" s="67"/>
      <c r="M43" s="67" t="s">
        <v>128</v>
      </c>
      <c r="N43" s="67" t="s">
        <v>129</v>
      </c>
      <c r="O43" s="67" t="s">
        <v>54</v>
      </c>
      <c r="P43" s="68" t="s">
        <v>55</v>
      </c>
      <c r="Q43" s="70">
        <v>3408100000</v>
      </c>
      <c r="R43" s="70">
        <v>0</v>
      </c>
      <c r="S43" s="70">
        <v>0</v>
      </c>
      <c r="T43" s="70">
        <v>3408100000</v>
      </c>
      <c r="U43" s="70">
        <v>0</v>
      </c>
      <c r="V43" s="70">
        <v>1975559130</v>
      </c>
      <c r="W43" s="70">
        <v>1432540870</v>
      </c>
      <c r="X43" s="70">
        <v>1975559130</v>
      </c>
      <c r="Y43" s="70">
        <v>1975559130</v>
      </c>
      <c r="Z43" s="70">
        <v>1975559130</v>
      </c>
      <c r="AA43" s="70">
        <v>1975559130</v>
      </c>
    </row>
    <row r="44" spans="1:27" ht="20.25">
      <c r="A44" s="67" t="s">
        <v>126</v>
      </c>
      <c r="B44" s="68" t="s">
        <v>127</v>
      </c>
      <c r="C44" s="69" t="s">
        <v>134</v>
      </c>
      <c r="D44" s="67" t="s">
        <v>50</v>
      </c>
      <c r="E44" s="67" t="s">
        <v>51</v>
      </c>
      <c r="F44" s="67" t="s">
        <v>57</v>
      </c>
      <c r="G44" s="67" t="s">
        <v>57</v>
      </c>
      <c r="H44" s="67"/>
      <c r="I44" s="67"/>
      <c r="J44" s="67"/>
      <c r="K44" s="67"/>
      <c r="L44" s="67"/>
      <c r="M44" s="67" t="s">
        <v>128</v>
      </c>
      <c r="N44" s="67" t="s">
        <v>129</v>
      </c>
      <c r="O44" s="67" t="s">
        <v>54</v>
      </c>
      <c r="P44" s="68" t="s">
        <v>58</v>
      </c>
      <c r="Q44" s="70">
        <v>1323200000</v>
      </c>
      <c r="R44" s="70">
        <v>0</v>
      </c>
      <c r="S44" s="70">
        <v>0</v>
      </c>
      <c r="T44" s="70">
        <v>1323200000</v>
      </c>
      <c r="U44" s="70">
        <v>0</v>
      </c>
      <c r="V44" s="70">
        <v>837713975</v>
      </c>
      <c r="W44" s="70">
        <v>485486025</v>
      </c>
      <c r="X44" s="70">
        <v>742713975</v>
      </c>
      <c r="Y44" s="70">
        <v>742713975</v>
      </c>
      <c r="Z44" s="70">
        <v>742713975</v>
      </c>
      <c r="AA44" s="70">
        <v>742713975</v>
      </c>
    </row>
    <row r="45" spans="1:27" ht="20.25">
      <c r="A45" s="67" t="s">
        <v>126</v>
      </c>
      <c r="B45" s="68" t="s">
        <v>127</v>
      </c>
      <c r="C45" s="69" t="s">
        <v>135</v>
      </c>
      <c r="D45" s="67" t="s">
        <v>50</v>
      </c>
      <c r="E45" s="67" t="s">
        <v>51</v>
      </c>
      <c r="F45" s="67" t="s">
        <v>57</v>
      </c>
      <c r="G45" s="67" t="s">
        <v>60</v>
      </c>
      <c r="H45" s="67"/>
      <c r="I45" s="67"/>
      <c r="J45" s="67"/>
      <c r="K45" s="67"/>
      <c r="L45" s="67"/>
      <c r="M45" s="67" t="s">
        <v>128</v>
      </c>
      <c r="N45" s="67" t="s">
        <v>129</v>
      </c>
      <c r="O45" s="67" t="s">
        <v>54</v>
      </c>
      <c r="P45" s="68" t="s">
        <v>61</v>
      </c>
      <c r="Q45" s="70">
        <v>350900000</v>
      </c>
      <c r="R45" s="70">
        <v>0</v>
      </c>
      <c r="S45" s="70">
        <v>0</v>
      </c>
      <c r="T45" s="70">
        <v>350900000</v>
      </c>
      <c r="U45" s="70">
        <v>0</v>
      </c>
      <c r="V45" s="70">
        <v>176745327</v>
      </c>
      <c r="W45" s="70">
        <v>174154673</v>
      </c>
      <c r="X45" s="70">
        <v>176745327</v>
      </c>
      <c r="Y45" s="70">
        <v>176745327</v>
      </c>
      <c r="Z45" s="70">
        <v>176745327</v>
      </c>
      <c r="AA45" s="70">
        <v>176745327</v>
      </c>
    </row>
    <row r="46" spans="1:27" ht="30.4">
      <c r="A46" s="67" t="s">
        <v>126</v>
      </c>
      <c r="B46" s="68" t="s">
        <v>127</v>
      </c>
      <c r="C46" s="69" t="s">
        <v>136</v>
      </c>
      <c r="D46" s="67" t="s">
        <v>50</v>
      </c>
      <c r="E46" s="67" t="s">
        <v>51</v>
      </c>
      <c r="F46" s="67" t="s">
        <v>57</v>
      </c>
      <c r="G46" s="67" t="s">
        <v>78</v>
      </c>
      <c r="H46" s="67"/>
      <c r="I46" s="67"/>
      <c r="J46" s="67"/>
      <c r="K46" s="67"/>
      <c r="L46" s="67"/>
      <c r="M46" s="67" t="s">
        <v>128</v>
      </c>
      <c r="N46" s="67" t="s">
        <v>129</v>
      </c>
      <c r="O46" s="67" t="s">
        <v>54</v>
      </c>
      <c r="P46" s="68" t="s">
        <v>131</v>
      </c>
      <c r="Q46" s="70">
        <v>432000000</v>
      </c>
      <c r="R46" s="70">
        <v>0</v>
      </c>
      <c r="S46" s="70">
        <v>0</v>
      </c>
      <c r="T46" s="70">
        <v>432000000</v>
      </c>
      <c r="U46" s="70">
        <v>432000000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</row>
    <row r="47" spans="1:27" ht="20.25">
      <c r="A47" s="67" t="s">
        <v>126</v>
      </c>
      <c r="B47" s="68" t="s">
        <v>127</v>
      </c>
      <c r="C47" s="69" t="s">
        <v>200</v>
      </c>
      <c r="D47" s="67" t="s">
        <v>50</v>
      </c>
      <c r="E47" s="67" t="s">
        <v>57</v>
      </c>
      <c r="F47" s="67"/>
      <c r="G47" s="67"/>
      <c r="H47" s="67"/>
      <c r="I47" s="67"/>
      <c r="J47" s="67"/>
      <c r="K47" s="67"/>
      <c r="L47" s="67"/>
      <c r="M47" s="67" t="s">
        <v>128</v>
      </c>
      <c r="N47" s="67" t="s">
        <v>129</v>
      </c>
      <c r="O47" s="67" t="s">
        <v>54</v>
      </c>
      <c r="P47" s="68" t="s">
        <v>201</v>
      </c>
      <c r="Q47" s="70">
        <v>118250600000</v>
      </c>
      <c r="R47" s="70">
        <v>36000000000</v>
      </c>
      <c r="S47" s="70">
        <v>0</v>
      </c>
      <c r="T47" s="70">
        <v>154250600000</v>
      </c>
      <c r="U47" s="70">
        <v>0</v>
      </c>
      <c r="V47" s="70">
        <v>95171016253.460007</v>
      </c>
      <c r="W47" s="70">
        <v>59079583746.540001</v>
      </c>
      <c r="X47" s="70">
        <v>81820373995.490005</v>
      </c>
      <c r="Y47" s="70">
        <v>46762825214.220001</v>
      </c>
      <c r="Z47" s="70">
        <v>46758589721.220001</v>
      </c>
      <c r="AA47" s="70">
        <v>46750606586.220001</v>
      </c>
    </row>
    <row r="48" spans="1:27" ht="20.25">
      <c r="A48" s="67" t="s">
        <v>126</v>
      </c>
      <c r="B48" s="68" t="s">
        <v>127</v>
      </c>
      <c r="C48" s="69" t="s">
        <v>200</v>
      </c>
      <c r="D48" s="67" t="s">
        <v>50</v>
      </c>
      <c r="E48" s="67" t="s">
        <v>57</v>
      </c>
      <c r="F48" s="67"/>
      <c r="G48" s="67"/>
      <c r="H48" s="67"/>
      <c r="I48" s="67"/>
      <c r="J48" s="67"/>
      <c r="K48" s="67"/>
      <c r="L48" s="67"/>
      <c r="M48" s="67" t="s">
        <v>128</v>
      </c>
      <c r="N48" s="67" t="s">
        <v>132</v>
      </c>
      <c r="O48" s="67" t="s">
        <v>54</v>
      </c>
      <c r="P48" s="68" t="s">
        <v>201</v>
      </c>
      <c r="Q48" s="70">
        <v>2500000000</v>
      </c>
      <c r="R48" s="70">
        <v>0</v>
      </c>
      <c r="S48" s="70">
        <v>0</v>
      </c>
      <c r="T48" s="70">
        <v>2500000000</v>
      </c>
      <c r="U48" s="70">
        <v>0</v>
      </c>
      <c r="V48" s="70">
        <v>1320179214.5</v>
      </c>
      <c r="W48" s="70">
        <v>1179820785.5</v>
      </c>
      <c r="X48" s="70">
        <v>986122565</v>
      </c>
      <c r="Y48" s="70">
        <v>450081298.89999998</v>
      </c>
      <c r="Z48" s="70">
        <v>450081298.89999998</v>
      </c>
      <c r="AA48" s="70">
        <v>450081298.89999998</v>
      </c>
    </row>
    <row r="49" spans="1:27" ht="30.4">
      <c r="A49" s="67" t="s">
        <v>126</v>
      </c>
      <c r="B49" s="68" t="s">
        <v>127</v>
      </c>
      <c r="C49" s="69" t="s">
        <v>138</v>
      </c>
      <c r="D49" s="67" t="s">
        <v>50</v>
      </c>
      <c r="E49" s="67" t="s">
        <v>60</v>
      </c>
      <c r="F49" s="67" t="s">
        <v>60</v>
      </c>
      <c r="G49" s="67" t="s">
        <v>51</v>
      </c>
      <c r="H49" s="67" t="s">
        <v>139</v>
      </c>
      <c r="I49" s="67"/>
      <c r="J49" s="67"/>
      <c r="K49" s="67"/>
      <c r="L49" s="67"/>
      <c r="M49" s="67" t="s">
        <v>128</v>
      </c>
      <c r="N49" s="67" t="s">
        <v>132</v>
      </c>
      <c r="O49" s="67" t="s">
        <v>54</v>
      </c>
      <c r="P49" s="68" t="s">
        <v>140</v>
      </c>
      <c r="Q49" s="70">
        <v>67716000000</v>
      </c>
      <c r="R49" s="70">
        <v>150711000000</v>
      </c>
      <c r="S49" s="70">
        <v>0</v>
      </c>
      <c r="T49" s="70">
        <v>218427000000</v>
      </c>
      <c r="U49" s="70">
        <v>0</v>
      </c>
      <c r="V49" s="70">
        <v>38273828548</v>
      </c>
      <c r="W49" s="70">
        <v>180153171452</v>
      </c>
      <c r="X49" s="70">
        <v>34831943455</v>
      </c>
      <c r="Y49" s="70">
        <v>34831943455</v>
      </c>
      <c r="Z49" s="70">
        <v>34831943455</v>
      </c>
      <c r="AA49" s="70">
        <v>34831943455</v>
      </c>
    </row>
    <row r="50" spans="1:27" ht="20.25">
      <c r="A50" s="67" t="s">
        <v>126</v>
      </c>
      <c r="B50" s="68" t="s">
        <v>127</v>
      </c>
      <c r="C50" s="69" t="s">
        <v>229</v>
      </c>
      <c r="D50" s="67" t="s">
        <v>50</v>
      </c>
      <c r="E50" s="67" t="s">
        <v>60</v>
      </c>
      <c r="F50" s="67" t="s">
        <v>60</v>
      </c>
      <c r="G50" s="67" t="s">
        <v>51</v>
      </c>
      <c r="H50" s="67" t="s">
        <v>230</v>
      </c>
      <c r="I50" s="67"/>
      <c r="J50" s="67"/>
      <c r="K50" s="67"/>
      <c r="L50" s="67"/>
      <c r="M50" s="67" t="s">
        <v>128</v>
      </c>
      <c r="N50" s="67" t="s">
        <v>137</v>
      </c>
      <c r="O50" s="67" t="s">
        <v>54</v>
      </c>
      <c r="P50" s="68" t="s">
        <v>231</v>
      </c>
      <c r="Q50" s="70">
        <v>140000000000</v>
      </c>
      <c r="R50" s="70">
        <v>0</v>
      </c>
      <c r="S50" s="70">
        <v>0</v>
      </c>
      <c r="T50" s="70">
        <v>140000000000</v>
      </c>
      <c r="U50" s="70">
        <v>0</v>
      </c>
      <c r="V50" s="70">
        <v>0</v>
      </c>
      <c r="W50" s="70">
        <v>140000000000</v>
      </c>
      <c r="X50" s="70">
        <v>0</v>
      </c>
      <c r="Y50" s="70">
        <v>0</v>
      </c>
      <c r="Z50" s="70">
        <v>0</v>
      </c>
      <c r="AA50" s="70">
        <v>0</v>
      </c>
    </row>
    <row r="51" spans="1:27" ht="30.4">
      <c r="A51" s="67" t="s">
        <v>126</v>
      </c>
      <c r="B51" s="68" t="s">
        <v>127</v>
      </c>
      <c r="C51" s="69" t="s">
        <v>73</v>
      </c>
      <c r="D51" s="67" t="s">
        <v>50</v>
      </c>
      <c r="E51" s="67" t="s">
        <v>60</v>
      </c>
      <c r="F51" s="67" t="s">
        <v>60</v>
      </c>
      <c r="G51" s="67" t="s">
        <v>51</v>
      </c>
      <c r="H51" s="67" t="s">
        <v>74</v>
      </c>
      <c r="I51" s="67"/>
      <c r="J51" s="67"/>
      <c r="K51" s="67"/>
      <c r="L51" s="67"/>
      <c r="M51" s="67" t="s">
        <v>128</v>
      </c>
      <c r="N51" s="67" t="s">
        <v>129</v>
      </c>
      <c r="O51" s="67" t="s">
        <v>54</v>
      </c>
      <c r="P51" s="68" t="s">
        <v>75</v>
      </c>
      <c r="Q51" s="70">
        <v>8761000000</v>
      </c>
      <c r="R51" s="70">
        <v>0</v>
      </c>
      <c r="S51" s="70">
        <v>0</v>
      </c>
      <c r="T51" s="70">
        <v>8761000000</v>
      </c>
      <c r="U51" s="70">
        <v>8761000000</v>
      </c>
      <c r="V51" s="70">
        <v>0</v>
      </c>
      <c r="W51" s="70">
        <v>0</v>
      </c>
      <c r="X51" s="70">
        <v>0</v>
      </c>
      <c r="Y51" s="70">
        <v>0</v>
      </c>
      <c r="Z51" s="70">
        <v>0</v>
      </c>
      <c r="AA51" s="70">
        <v>0</v>
      </c>
    </row>
    <row r="52" spans="1:27" ht="20.25">
      <c r="A52" s="67" t="s">
        <v>126</v>
      </c>
      <c r="B52" s="68" t="s">
        <v>127</v>
      </c>
      <c r="C52" s="69" t="s">
        <v>141</v>
      </c>
      <c r="D52" s="67" t="s">
        <v>50</v>
      </c>
      <c r="E52" s="67" t="s">
        <v>60</v>
      </c>
      <c r="F52" s="67" t="s">
        <v>78</v>
      </c>
      <c r="G52" s="67" t="s">
        <v>57</v>
      </c>
      <c r="H52" s="67" t="s">
        <v>83</v>
      </c>
      <c r="I52" s="67"/>
      <c r="J52" s="67"/>
      <c r="K52" s="67"/>
      <c r="L52" s="67"/>
      <c r="M52" s="67" t="s">
        <v>128</v>
      </c>
      <c r="N52" s="67" t="s">
        <v>129</v>
      </c>
      <c r="O52" s="67" t="s">
        <v>54</v>
      </c>
      <c r="P52" s="68" t="s">
        <v>142</v>
      </c>
      <c r="Q52" s="70">
        <v>9034100000</v>
      </c>
      <c r="R52" s="70">
        <v>0</v>
      </c>
      <c r="S52" s="70">
        <v>0</v>
      </c>
      <c r="T52" s="70">
        <v>9034100000</v>
      </c>
      <c r="U52" s="70">
        <v>0</v>
      </c>
      <c r="V52" s="70">
        <v>8377646200</v>
      </c>
      <c r="W52" s="70">
        <v>656453800</v>
      </c>
      <c r="X52" s="70">
        <v>5408133900</v>
      </c>
      <c r="Y52" s="70">
        <v>5408133900</v>
      </c>
      <c r="Z52" s="70">
        <v>5408133900</v>
      </c>
      <c r="AA52" s="70">
        <v>5408133900</v>
      </c>
    </row>
    <row r="53" spans="1:27" ht="20.25">
      <c r="A53" s="67" t="s">
        <v>126</v>
      </c>
      <c r="B53" s="68" t="s">
        <v>127</v>
      </c>
      <c r="C53" s="69" t="s">
        <v>143</v>
      </c>
      <c r="D53" s="67" t="s">
        <v>50</v>
      </c>
      <c r="E53" s="67" t="s">
        <v>60</v>
      </c>
      <c r="F53" s="67" t="s">
        <v>78</v>
      </c>
      <c r="G53" s="67" t="s">
        <v>57</v>
      </c>
      <c r="H53" s="67" t="s">
        <v>144</v>
      </c>
      <c r="I53" s="67"/>
      <c r="J53" s="67"/>
      <c r="K53" s="67"/>
      <c r="L53" s="67"/>
      <c r="M53" s="67" t="s">
        <v>128</v>
      </c>
      <c r="N53" s="67" t="s">
        <v>129</v>
      </c>
      <c r="O53" s="67" t="s">
        <v>54</v>
      </c>
      <c r="P53" s="68" t="s">
        <v>145</v>
      </c>
      <c r="Q53" s="70">
        <v>12257800000</v>
      </c>
      <c r="R53" s="70">
        <v>0</v>
      </c>
      <c r="S53" s="70">
        <v>0</v>
      </c>
      <c r="T53" s="70">
        <v>12257800000</v>
      </c>
      <c r="U53" s="70">
        <v>0</v>
      </c>
      <c r="V53" s="70">
        <v>8000000000</v>
      </c>
      <c r="W53" s="70">
        <v>4257800000</v>
      </c>
      <c r="X53" s="70">
        <v>4874243000</v>
      </c>
      <c r="Y53" s="70">
        <v>4750387000</v>
      </c>
      <c r="Z53" s="70">
        <v>4750387000</v>
      </c>
      <c r="AA53" s="70">
        <v>4750387000</v>
      </c>
    </row>
    <row r="54" spans="1:27" ht="30.4">
      <c r="A54" s="67" t="s">
        <v>126</v>
      </c>
      <c r="B54" s="68" t="s">
        <v>127</v>
      </c>
      <c r="C54" s="69" t="s">
        <v>81</v>
      </c>
      <c r="D54" s="67" t="s">
        <v>50</v>
      </c>
      <c r="E54" s="67" t="s">
        <v>60</v>
      </c>
      <c r="F54" s="67" t="s">
        <v>78</v>
      </c>
      <c r="G54" s="67" t="s">
        <v>57</v>
      </c>
      <c r="H54" s="67" t="s">
        <v>79</v>
      </c>
      <c r="I54" s="67"/>
      <c r="J54" s="67"/>
      <c r="K54" s="67"/>
      <c r="L54" s="67"/>
      <c r="M54" s="67" t="s">
        <v>128</v>
      </c>
      <c r="N54" s="67" t="s">
        <v>129</v>
      </c>
      <c r="O54" s="67" t="s">
        <v>54</v>
      </c>
      <c r="P54" s="68" t="s">
        <v>82</v>
      </c>
      <c r="Q54" s="70">
        <v>847000000</v>
      </c>
      <c r="R54" s="70">
        <v>0</v>
      </c>
      <c r="S54" s="70">
        <v>0</v>
      </c>
      <c r="T54" s="70">
        <v>847000000</v>
      </c>
      <c r="U54" s="70">
        <v>0</v>
      </c>
      <c r="V54" s="70">
        <v>322359441</v>
      </c>
      <c r="W54" s="70">
        <v>524640559</v>
      </c>
      <c r="X54" s="70">
        <v>322359441</v>
      </c>
      <c r="Y54" s="70">
        <v>322359441</v>
      </c>
      <c r="Z54" s="70">
        <v>322359441</v>
      </c>
      <c r="AA54" s="70">
        <v>322359441</v>
      </c>
    </row>
    <row r="55" spans="1:27" ht="20.25">
      <c r="A55" s="67" t="s">
        <v>126</v>
      </c>
      <c r="B55" s="68" t="s">
        <v>127</v>
      </c>
      <c r="C55" s="69" t="s">
        <v>146</v>
      </c>
      <c r="D55" s="67" t="s">
        <v>50</v>
      </c>
      <c r="E55" s="67" t="s">
        <v>60</v>
      </c>
      <c r="F55" s="67" t="s">
        <v>78</v>
      </c>
      <c r="G55" s="67" t="s">
        <v>57</v>
      </c>
      <c r="H55" s="67" t="s">
        <v>147</v>
      </c>
      <c r="I55" s="67"/>
      <c r="J55" s="67"/>
      <c r="K55" s="67"/>
      <c r="L55" s="67"/>
      <c r="M55" s="67" t="s">
        <v>128</v>
      </c>
      <c r="N55" s="67" t="s">
        <v>129</v>
      </c>
      <c r="O55" s="67" t="s">
        <v>54</v>
      </c>
      <c r="P55" s="68" t="s">
        <v>225</v>
      </c>
      <c r="Q55" s="70">
        <v>55000000</v>
      </c>
      <c r="R55" s="70">
        <v>0</v>
      </c>
      <c r="S55" s="70">
        <v>0</v>
      </c>
      <c r="T55" s="70">
        <v>55000000</v>
      </c>
      <c r="U55" s="70">
        <v>0</v>
      </c>
      <c r="V55" s="70">
        <v>43200000</v>
      </c>
      <c r="W55" s="70">
        <v>11800000</v>
      </c>
      <c r="X55" s="70">
        <v>15800000</v>
      </c>
      <c r="Y55" s="70">
        <v>15800000</v>
      </c>
      <c r="Z55" s="70">
        <v>15800000</v>
      </c>
      <c r="AA55" s="70">
        <v>15800000</v>
      </c>
    </row>
    <row r="56" spans="1:27" ht="30.4">
      <c r="A56" s="67" t="s">
        <v>126</v>
      </c>
      <c r="B56" s="68" t="s">
        <v>127</v>
      </c>
      <c r="C56" s="69" t="s">
        <v>148</v>
      </c>
      <c r="D56" s="67" t="s">
        <v>50</v>
      </c>
      <c r="E56" s="67" t="s">
        <v>60</v>
      </c>
      <c r="F56" s="67" t="s">
        <v>78</v>
      </c>
      <c r="G56" s="67" t="s">
        <v>57</v>
      </c>
      <c r="H56" s="67" t="s">
        <v>149</v>
      </c>
      <c r="I56" s="67"/>
      <c r="J56" s="67"/>
      <c r="K56" s="67"/>
      <c r="L56" s="67"/>
      <c r="M56" s="67" t="s">
        <v>128</v>
      </c>
      <c r="N56" s="67" t="s">
        <v>129</v>
      </c>
      <c r="O56" s="67" t="s">
        <v>54</v>
      </c>
      <c r="P56" s="68" t="s">
        <v>224</v>
      </c>
      <c r="Q56" s="70">
        <v>250000000</v>
      </c>
      <c r="R56" s="70">
        <v>0</v>
      </c>
      <c r="S56" s="70">
        <v>0</v>
      </c>
      <c r="T56" s="70">
        <v>250000000</v>
      </c>
      <c r="U56" s="70">
        <v>0</v>
      </c>
      <c r="V56" s="70">
        <v>250000000</v>
      </c>
      <c r="W56" s="70">
        <v>0</v>
      </c>
      <c r="X56" s="70">
        <v>42373486</v>
      </c>
      <c r="Y56" s="70">
        <v>42373486</v>
      </c>
      <c r="Z56" s="70">
        <v>42373486</v>
      </c>
      <c r="AA56" s="70">
        <v>42373486</v>
      </c>
    </row>
    <row r="57" spans="1:27" ht="20.25">
      <c r="A57" s="67" t="s">
        <v>126</v>
      </c>
      <c r="B57" s="68" t="s">
        <v>127</v>
      </c>
      <c r="C57" s="69" t="s">
        <v>204</v>
      </c>
      <c r="D57" s="67" t="s">
        <v>50</v>
      </c>
      <c r="E57" s="67" t="s">
        <v>60</v>
      </c>
      <c r="F57" s="67" t="s">
        <v>53</v>
      </c>
      <c r="G57" s="67"/>
      <c r="H57" s="67"/>
      <c r="I57" s="67"/>
      <c r="J57" s="67"/>
      <c r="K57" s="67"/>
      <c r="L57" s="67"/>
      <c r="M57" s="67" t="s">
        <v>128</v>
      </c>
      <c r="N57" s="67" t="s">
        <v>129</v>
      </c>
      <c r="O57" s="67" t="s">
        <v>54</v>
      </c>
      <c r="P57" s="68" t="s">
        <v>205</v>
      </c>
      <c r="Q57" s="70">
        <v>59411000000</v>
      </c>
      <c r="R57" s="70">
        <v>0</v>
      </c>
      <c r="S57" s="70">
        <v>0</v>
      </c>
      <c r="T57" s="70">
        <v>59411000000</v>
      </c>
      <c r="U57" s="70">
        <v>0</v>
      </c>
      <c r="V57" s="70">
        <v>1621785061.1400001</v>
      </c>
      <c r="W57" s="70">
        <v>57789214938.860001</v>
      </c>
      <c r="X57" s="70">
        <v>1501058331.1400001</v>
      </c>
      <c r="Y57" s="70">
        <v>1501058331.1400001</v>
      </c>
      <c r="Z57" s="70">
        <v>1501058331.1400001</v>
      </c>
      <c r="AA57" s="70">
        <v>1501058331.1400001</v>
      </c>
    </row>
    <row r="58" spans="1:27" ht="20.25">
      <c r="A58" s="67" t="s">
        <v>126</v>
      </c>
      <c r="B58" s="68" t="s">
        <v>127</v>
      </c>
      <c r="C58" s="69" t="s">
        <v>84</v>
      </c>
      <c r="D58" s="67" t="s">
        <v>50</v>
      </c>
      <c r="E58" s="67" t="s">
        <v>85</v>
      </c>
      <c r="F58" s="67" t="s">
        <v>51</v>
      </c>
      <c r="G58" s="67"/>
      <c r="H58" s="67"/>
      <c r="I58" s="67"/>
      <c r="J58" s="67"/>
      <c r="K58" s="67"/>
      <c r="L58" s="67"/>
      <c r="M58" s="67" t="s">
        <v>128</v>
      </c>
      <c r="N58" s="67" t="s">
        <v>129</v>
      </c>
      <c r="O58" s="67" t="s">
        <v>54</v>
      </c>
      <c r="P58" s="68" t="s">
        <v>86</v>
      </c>
      <c r="Q58" s="70">
        <v>3141400000</v>
      </c>
      <c r="R58" s="70">
        <v>0</v>
      </c>
      <c r="S58" s="70">
        <v>0</v>
      </c>
      <c r="T58" s="70">
        <v>3141400000</v>
      </c>
      <c r="U58" s="70">
        <v>0</v>
      </c>
      <c r="V58" s="70">
        <v>3043224622</v>
      </c>
      <c r="W58" s="70">
        <v>98175378</v>
      </c>
      <c r="X58" s="70">
        <v>3041637641.0799999</v>
      </c>
      <c r="Y58" s="70">
        <v>3041637641.0799999</v>
      </c>
      <c r="Z58" s="70">
        <v>3041637641.0799999</v>
      </c>
      <c r="AA58" s="70">
        <v>3041637641.0799999</v>
      </c>
    </row>
    <row r="59" spans="1:27" ht="20.25">
      <c r="A59" s="67" t="s">
        <v>126</v>
      </c>
      <c r="B59" s="68" t="s">
        <v>127</v>
      </c>
      <c r="C59" s="69" t="s">
        <v>87</v>
      </c>
      <c r="D59" s="67" t="s">
        <v>50</v>
      </c>
      <c r="E59" s="67" t="s">
        <v>85</v>
      </c>
      <c r="F59" s="67" t="s">
        <v>78</v>
      </c>
      <c r="G59" s="67" t="s">
        <v>51</v>
      </c>
      <c r="H59" s="67"/>
      <c r="I59" s="67"/>
      <c r="J59" s="67"/>
      <c r="K59" s="67"/>
      <c r="L59" s="67"/>
      <c r="M59" s="67" t="s">
        <v>128</v>
      </c>
      <c r="N59" s="67" t="s">
        <v>129</v>
      </c>
      <c r="O59" s="67" t="s">
        <v>54</v>
      </c>
      <c r="P59" s="68" t="s">
        <v>88</v>
      </c>
      <c r="Q59" s="70">
        <v>1451000000</v>
      </c>
      <c r="R59" s="70">
        <v>0</v>
      </c>
      <c r="S59" s="70">
        <v>0</v>
      </c>
      <c r="T59" s="70">
        <v>1451000000</v>
      </c>
      <c r="U59" s="70">
        <v>0</v>
      </c>
      <c r="V59" s="70">
        <v>0</v>
      </c>
      <c r="W59" s="70">
        <v>1451000000</v>
      </c>
      <c r="X59" s="70">
        <v>0</v>
      </c>
      <c r="Y59" s="70">
        <v>0</v>
      </c>
      <c r="Z59" s="70">
        <v>0</v>
      </c>
      <c r="AA59" s="70">
        <v>0</v>
      </c>
    </row>
    <row r="60" spans="1:27" ht="20.25">
      <c r="A60" s="67" t="s">
        <v>126</v>
      </c>
      <c r="B60" s="68" t="s">
        <v>127</v>
      </c>
      <c r="C60" s="69" t="s">
        <v>206</v>
      </c>
      <c r="D60" s="67" t="s">
        <v>207</v>
      </c>
      <c r="E60" s="67" t="s">
        <v>53</v>
      </c>
      <c r="F60" s="67" t="s">
        <v>78</v>
      </c>
      <c r="G60" s="67" t="s">
        <v>51</v>
      </c>
      <c r="H60" s="67"/>
      <c r="I60" s="67"/>
      <c r="J60" s="67"/>
      <c r="K60" s="67"/>
      <c r="L60" s="67"/>
      <c r="M60" s="67" t="s">
        <v>128</v>
      </c>
      <c r="N60" s="67" t="s">
        <v>129</v>
      </c>
      <c r="O60" s="67" t="s">
        <v>54</v>
      </c>
      <c r="P60" s="68" t="s">
        <v>208</v>
      </c>
      <c r="Q60" s="70">
        <v>11253600799</v>
      </c>
      <c r="R60" s="70">
        <v>0</v>
      </c>
      <c r="S60" s="70">
        <v>0</v>
      </c>
      <c r="T60" s="70">
        <v>11253600799</v>
      </c>
      <c r="U60" s="70">
        <v>0</v>
      </c>
      <c r="V60" s="70">
        <v>0</v>
      </c>
      <c r="W60" s="70">
        <v>11253600799</v>
      </c>
      <c r="X60" s="70">
        <v>0</v>
      </c>
      <c r="Y60" s="70">
        <v>0</v>
      </c>
      <c r="Z60" s="70">
        <v>0</v>
      </c>
      <c r="AA60" s="70">
        <v>0</v>
      </c>
    </row>
    <row r="61" spans="1:27" ht="40.5">
      <c r="A61" s="67" t="s">
        <v>126</v>
      </c>
      <c r="B61" s="68" t="s">
        <v>127</v>
      </c>
      <c r="C61" s="69" t="s">
        <v>150</v>
      </c>
      <c r="D61" s="67" t="s">
        <v>90</v>
      </c>
      <c r="E61" s="67" t="s">
        <v>108</v>
      </c>
      <c r="F61" s="67" t="s">
        <v>92</v>
      </c>
      <c r="G61" s="67" t="s">
        <v>93</v>
      </c>
      <c r="H61" s="67"/>
      <c r="I61" s="67"/>
      <c r="J61" s="67"/>
      <c r="K61" s="67"/>
      <c r="L61" s="67"/>
      <c r="M61" s="67" t="s">
        <v>128</v>
      </c>
      <c r="N61" s="67" t="s">
        <v>129</v>
      </c>
      <c r="O61" s="67" t="s">
        <v>54</v>
      </c>
      <c r="P61" s="68" t="s">
        <v>151</v>
      </c>
      <c r="Q61" s="70">
        <v>14631620000</v>
      </c>
      <c r="R61" s="70">
        <v>0</v>
      </c>
      <c r="S61" s="70">
        <v>0</v>
      </c>
      <c r="T61" s="70">
        <v>14631620000</v>
      </c>
      <c r="U61" s="70">
        <v>0</v>
      </c>
      <c r="V61" s="70">
        <v>12011318831.4</v>
      </c>
      <c r="W61" s="70">
        <v>2620301168.5999999</v>
      </c>
      <c r="X61" s="70">
        <v>10570919614.9</v>
      </c>
      <c r="Y61" s="70">
        <v>4823040035.6400003</v>
      </c>
      <c r="Z61" s="70">
        <v>4823040035.6400003</v>
      </c>
      <c r="AA61" s="70">
        <v>4823040035.6400003</v>
      </c>
    </row>
    <row r="62" spans="1:27" ht="40.5">
      <c r="A62" s="67" t="s">
        <v>126</v>
      </c>
      <c r="B62" s="68" t="s">
        <v>127</v>
      </c>
      <c r="C62" s="69" t="s">
        <v>153</v>
      </c>
      <c r="D62" s="67" t="s">
        <v>90</v>
      </c>
      <c r="E62" s="67" t="s">
        <v>152</v>
      </c>
      <c r="F62" s="67" t="s">
        <v>92</v>
      </c>
      <c r="G62" s="67" t="s">
        <v>101</v>
      </c>
      <c r="H62" s="67"/>
      <c r="I62" s="67"/>
      <c r="J62" s="67"/>
      <c r="K62" s="67"/>
      <c r="L62" s="67"/>
      <c r="M62" s="67" t="s">
        <v>128</v>
      </c>
      <c r="N62" s="67" t="s">
        <v>129</v>
      </c>
      <c r="O62" s="67" t="s">
        <v>54</v>
      </c>
      <c r="P62" s="68" t="s">
        <v>154</v>
      </c>
      <c r="Q62" s="70">
        <v>33559364513</v>
      </c>
      <c r="R62" s="70">
        <v>14000000000</v>
      </c>
      <c r="S62" s="70">
        <v>0</v>
      </c>
      <c r="T62" s="70">
        <v>47559364513</v>
      </c>
      <c r="U62" s="70">
        <v>0</v>
      </c>
      <c r="V62" s="70">
        <v>15912430104</v>
      </c>
      <c r="W62" s="70">
        <v>31646934409</v>
      </c>
      <c r="X62" s="70">
        <v>4789566623.5500002</v>
      </c>
      <c r="Y62" s="70">
        <v>0</v>
      </c>
      <c r="Z62" s="70">
        <v>0</v>
      </c>
      <c r="AA62" s="70">
        <v>0</v>
      </c>
    </row>
    <row r="63" spans="1:27" ht="30.4">
      <c r="A63" s="67" t="s">
        <v>126</v>
      </c>
      <c r="B63" s="68" t="s">
        <v>127</v>
      </c>
      <c r="C63" s="69" t="s">
        <v>155</v>
      </c>
      <c r="D63" s="67" t="s">
        <v>90</v>
      </c>
      <c r="E63" s="67" t="s">
        <v>152</v>
      </c>
      <c r="F63" s="67" t="s">
        <v>92</v>
      </c>
      <c r="G63" s="67" t="s">
        <v>97</v>
      </c>
      <c r="H63" s="67"/>
      <c r="I63" s="67"/>
      <c r="J63" s="67"/>
      <c r="K63" s="67"/>
      <c r="L63" s="67"/>
      <c r="M63" s="67" t="s">
        <v>128</v>
      </c>
      <c r="N63" s="67" t="s">
        <v>129</v>
      </c>
      <c r="O63" s="67" t="s">
        <v>54</v>
      </c>
      <c r="P63" s="68" t="s">
        <v>156</v>
      </c>
      <c r="Q63" s="70">
        <v>3465329436</v>
      </c>
      <c r="R63" s="70">
        <v>0</v>
      </c>
      <c r="S63" s="70">
        <v>0</v>
      </c>
      <c r="T63" s="70">
        <v>3465329436</v>
      </c>
      <c r="U63" s="70">
        <v>0</v>
      </c>
      <c r="V63" s="70">
        <v>3333811360</v>
      </c>
      <c r="W63" s="70">
        <v>131518076</v>
      </c>
      <c r="X63" s="70">
        <v>184957920</v>
      </c>
      <c r="Y63" s="70">
        <v>86771868</v>
      </c>
      <c r="Z63" s="70">
        <v>86771868</v>
      </c>
      <c r="AA63" s="70">
        <v>86771868</v>
      </c>
    </row>
    <row r="64" spans="1:27" ht="50.65">
      <c r="A64" s="67" t="s">
        <v>126</v>
      </c>
      <c r="B64" s="68" t="s">
        <v>127</v>
      </c>
      <c r="C64" s="69" t="s">
        <v>211</v>
      </c>
      <c r="D64" s="67" t="s">
        <v>90</v>
      </c>
      <c r="E64" s="67" t="s">
        <v>152</v>
      </c>
      <c r="F64" s="67" t="s">
        <v>92</v>
      </c>
      <c r="G64" s="67" t="s">
        <v>99</v>
      </c>
      <c r="H64" s="67" t="s">
        <v>17</v>
      </c>
      <c r="I64" s="67" t="s">
        <v>17</v>
      </c>
      <c r="J64" s="67" t="s">
        <v>17</v>
      </c>
      <c r="K64" s="67" t="s">
        <v>17</v>
      </c>
      <c r="L64" s="67" t="s">
        <v>17</v>
      </c>
      <c r="M64" s="67" t="s">
        <v>52</v>
      </c>
      <c r="N64" s="67" t="s">
        <v>97</v>
      </c>
      <c r="O64" s="67" t="s">
        <v>54</v>
      </c>
      <c r="P64" s="68" t="s">
        <v>236</v>
      </c>
      <c r="Q64" s="70">
        <v>13670467825</v>
      </c>
      <c r="R64" s="70">
        <v>0</v>
      </c>
      <c r="S64" s="70">
        <v>0</v>
      </c>
      <c r="T64" s="70">
        <v>13670467825</v>
      </c>
      <c r="U64" s="70">
        <v>0</v>
      </c>
      <c r="V64" s="70">
        <v>7542152761</v>
      </c>
      <c r="W64" s="70">
        <v>6128315064</v>
      </c>
      <c r="X64" s="70">
        <v>483048587</v>
      </c>
      <c r="Y64" s="70">
        <v>101167312.09999999</v>
      </c>
      <c r="Z64" s="70">
        <v>101167312.09999999</v>
      </c>
      <c r="AA64" s="70">
        <v>101167312.09999999</v>
      </c>
    </row>
    <row r="65" spans="1:27" ht="50.65">
      <c r="A65" s="67" t="s">
        <v>126</v>
      </c>
      <c r="B65" s="68" t="s">
        <v>127</v>
      </c>
      <c r="C65" s="69" t="s">
        <v>211</v>
      </c>
      <c r="D65" s="67" t="s">
        <v>90</v>
      </c>
      <c r="E65" s="67" t="s">
        <v>152</v>
      </c>
      <c r="F65" s="67" t="s">
        <v>92</v>
      </c>
      <c r="G65" s="67" t="s">
        <v>99</v>
      </c>
      <c r="H65" s="67" t="s">
        <v>17</v>
      </c>
      <c r="I65" s="67" t="s">
        <v>17</v>
      </c>
      <c r="J65" s="67" t="s">
        <v>17</v>
      </c>
      <c r="K65" s="67" t="s">
        <v>17</v>
      </c>
      <c r="L65" s="67" t="s">
        <v>17</v>
      </c>
      <c r="M65" s="67" t="s">
        <v>128</v>
      </c>
      <c r="N65" s="67" t="s">
        <v>129</v>
      </c>
      <c r="O65" s="67" t="s">
        <v>54</v>
      </c>
      <c r="P65" s="68" t="s">
        <v>236</v>
      </c>
      <c r="Q65" s="70">
        <v>7773228445</v>
      </c>
      <c r="R65" s="70">
        <v>0</v>
      </c>
      <c r="S65" s="70">
        <v>0</v>
      </c>
      <c r="T65" s="70">
        <v>7773228445</v>
      </c>
      <c r="U65" s="70">
        <v>0</v>
      </c>
      <c r="V65" s="70">
        <v>7091253471.1000004</v>
      </c>
      <c r="W65" s="70">
        <v>681974973.89999998</v>
      </c>
      <c r="X65" s="70">
        <v>1891713140.97</v>
      </c>
      <c r="Y65" s="70">
        <v>1084234908.8699999</v>
      </c>
      <c r="Z65" s="70">
        <v>1084234908.8699999</v>
      </c>
      <c r="AA65" s="70">
        <v>1084234908.8699999</v>
      </c>
    </row>
    <row r="66" spans="1:27" ht="40.5">
      <c r="A66" s="67" t="s">
        <v>126</v>
      </c>
      <c r="B66" s="68" t="s">
        <v>127</v>
      </c>
      <c r="C66" s="69" t="s">
        <v>157</v>
      </c>
      <c r="D66" s="67" t="s">
        <v>90</v>
      </c>
      <c r="E66" s="67" t="s">
        <v>118</v>
      </c>
      <c r="F66" s="67" t="s">
        <v>92</v>
      </c>
      <c r="G66" s="67" t="s">
        <v>109</v>
      </c>
      <c r="H66" s="67"/>
      <c r="I66" s="67"/>
      <c r="J66" s="67"/>
      <c r="K66" s="67"/>
      <c r="L66" s="67"/>
      <c r="M66" s="67" t="s">
        <v>128</v>
      </c>
      <c r="N66" s="67" t="s">
        <v>129</v>
      </c>
      <c r="O66" s="67" t="s">
        <v>54</v>
      </c>
      <c r="P66" s="68" t="s">
        <v>158</v>
      </c>
      <c r="Q66" s="70">
        <v>1043582724</v>
      </c>
      <c r="R66" s="70">
        <v>0</v>
      </c>
      <c r="S66" s="70">
        <v>0</v>
      </c>
      <c r="T66" s="70">
        <v>1043582724</v>
      </c>
      <c r="U66" s="70">
        <v>0</v>
      </c>
      <c r="V66" s="70">
        <v>798947088</v>
      </c>
      <c r="W66" s="70">
        <v>244635636</v>
      </c>
      <c r="X66" s="70">
        <v>798947088</v>
      </c>
      <c r="Y66" s="70">
        <v>512837277.60000002</v>
      </c>
      <c r="Z66" s="70">
        <v>512837277.60000002</v>
      </c>
      <c r="AA66" s="70">
        <v>512837277.60000002</v>
      </c>
    </row>
    <row r="67" spans="1:27" ht="30.4">
      <c r="A67" s="67" t="s">
        <v>126</v>
      </c>
      <c r="B67" s="68" t="s">
        <v>127</v>
      </c>
      <c r="C67" s="69" t="s">
        <v>123</v>
      </c>
      <c r="D67" s="67" t="s">
        <v>90</v>
      </c>
      <c r="E67" s="67" t="s">
        <v>118</v>
      </c>
      <c r="F67" s="67" t="s">
        <v>92</v>
      </c>
      <c r="G67" s="67" t="s">
        <v>124</v>
      </c>
      <c r="H67" s="67" t="s">
        <v>17</v>
      </c>
      <c r="I67" s="67" t="s">
        <v>17</v>
      </c>
      <c r="J67" s="67" t="s">
        <v>17</v>
      </c>
      <c r="K67" s="67" t="s">
        <v>17</v>
      </c>
      <c r="L67" s="67" t="s">
        <v>17</v>
      </c>
      <c r="M67" s="67" t="s">
        <v>128</v>
      </c>
      <c r="N67" s="67" t="s">
        <v>129</v>
      </c>
      <c r="O67" s="67" t="s">
        <v>54</v>
      </c>
      <c r="P67" s="68" t="s">
        <v>212</v>
      </c>
      <c r="Q67" s="70">
        <v>61475499672</v>
      </c>
      <c r="R67" s="70">
        <v>0</v>
      </c>
      <c r="S67" s="70">
        <v>0</v>
      </c>
      <c r="T67" s="70">
        <v>61475499672</v>
      </c>
      <c r="U67" s="70">
        <v>0</v>
      </c>
      <c r="V67" s="70">
        <v>42716901881.800003</v>
      </c>
      <c r="W67" s="70">
        <v>18758597790.200001</v>
      </c>
      <c r="X67" s="70">
        <v>29830260605.630001</v>
      </c>
      <c r="Y67" s="70">
        <v>23457727751.25</v>
      </c>
      <c r="Z67" s="70">
        <v>23457727751.25</v>
      </c>
      <c r="AA67" s="70">
        <v>23457727751.25</v>
      </c>
    </row>
    <row r="68" spans="1:27" ht="30.4">
      <c r="A68" s="67" t="s">
        <v>126</v>
      </c>
      <c r="B68" s="68" t="s">
        <v>127</v>
      </c>
      <c r="C68" s="69" t="s">
        <v>209</v>
      </c>
      <c r="D68" s="67" t="s">
        <v>90</v>
      </c>
      <c r="E68" s="67" t="s">
        <v>118</v>
      </c>
      <c r="F68" s="67" t="s">
        <v>92</v>
      </c>
      <c r="G68" s="67" t="s">
        <v>113</v>
      </c>
      <c r="H68" s="67" t="s">
        <v>17</v>
      </c>
      <c r="I68" s="67" t="s">
        <v>17</v>
      </c>
      <c r="J68" s="67" t="s">
        <v>17</v>
      </c>
      <c r="K68" s="67" t="s">
        <v>17</v>
      </c>
      <c r="L68" s="67" t="s">
        <v>17</v>
      </c>
      <c r="M68" s="67" t="s">
        <v>128</v>
      </c>
      <c r="N68" s="67" t="s">
        <v>129</v>
      </c>
      <c r="O68" s="67" t="s">
        <v>54</v>
      </c>
      <c r="P68" s="68" t="s">
        <v>213</v>
      </c>
      <c r="Q68" s="70">
        <v>18866885210</v>
      </c>
      <c r="R68" s="70">
        <v>0</v>
      </c>
      <c r="S68" s="70">
        <v>0</v>
      </c>
      <c r="T68" s="70">
        <v>18866885210</v>
      </c>
      <c r="U68" s="70">
        <v>0</v>
      </c>
      <c r="V68" s="70">
        <v>7781296627</v>
      </c>
      <c r="W68" s="70">
        <v>11085588583</v>
      </c>
      <c r="X68" s="70">
        <v>4152189876</v>
      </c>
      <c r="Y68" s="70">
        <v>1453629491.2</v>
      </c>
      <c r="Z68" s="70">
        <v>1453629491.2</v>
      </c>
      <c r="AA68" s="70">
        <v>1453629491.2</v>
      </c>
    </row>
    <row r="69" spans="1:27" ht="20.25">
      <c r="A69" s="67" t="s">
        <v>159</v>
      </c>
      <c r="B69" s="68" t="s">
        <v>160</v>
      </c>
      <c r="C69" s="69" t="s">
        <v>49</v>
      </c>
      <c r="D69" s="67" t="s">
        <v>50</v>
      </c>
      <c r="E69" s="67" t="s">
        <v>51</v>
      </c>
      <c r="F69" s="67" t="s">
        <v>51</v>
      </c>
      <c r="G69" s="67" t="s">
        <v>51</v>
      </c>
      <c r="H69" s="67"/>
      <c r="I69" s="67"/>
      <c r="J69" s="67"/>
      <c r="K69" s="67"/>
      <c r="L69" s="67"/>
      <c r="M69" s="67" t="s">
        <v>52</v>
      </c>
      <c r="N69" s="67" t="s">
        <v>53</v>
      </c>
      <c r="O69" s="67" t="s">
        <v>54</v>
      </c>
      <c r="P69" s="68" t="s">
        <v>55</v>
      </c>
      <c r="Q69" s="70">
        <v>596903200000</v>
      </c>
      <c r="R69" s="70">
        <v>0</v>
      </c>
      <c r="S69" s="70">
        <v>0</v>
      </c>
      <c r="T69" s="70">
        <v>596903200000</v>
      </c>
      <c r="U69" s="70">
        <v>0</v>
      </c>
      <c r="V69" s="70">
        <v>404078575730</v>
      </c>
      <c r="W69" s="70">
        <v>192824624270</v>
      </c>
      <c r="X69" s="70">
        <v>403343076877</v>
      </c>
      <c r="Y69" s="70">
        <v>402582164644</v>
      </c>
      <c r="Z69" s="70">
        <v>402574343393</v>
      </c>
      <c r="AA69" s="70">
        <v>402574343393</v>
      </c>
    </row>
    <row r="70" spans="1:27" ht="20.25">
      <c r="A70" s="67" t="s">
        <v>159</v>
      </c>
      <c r="B70" s="68" t="s">
        <v>160</v>
      </c>
      <c r="C70" s="69" t="s">
        <v>56</v>
      </c>
      <c r="D70" s="67" t="s">
        <v>50</v>
      </c>
      <c r="E70" s="67" t="s">
        <v>51</v>
      </c>
      <c r="F70" s="67" t="s">
        <v>51</v>
      </c>
      <c r="G70" s="67" t="s">
        <v>57</v>
      </c>
      <c r="H70" s="67"/>
      <c r="I70" s="67"/>
      <c r="J70" s="67"/>
      <c r="K70" s="67"/>
      <c r="L70" s="67"/>
      <c r="M70" s="67" t="s">
        <v>52</v>
      </c>
      <c r="N70" s="67" t="s">
        <v>53</v>
      </c>
      <c r="O70" s="67" t="s">
        <v>54</v>
      </c>
      <c r="P70" s="68" t="s">
        <v>58</v>
      </c>
      <c r="Q70" s="70">
        <v>273510800000</v>
      </c>
      <c r="R70" s="70">
        <v>0</v>
      </c>
      <c r="S70" s="70">
        <v>0</v>
      </c>
      <c r="T70" s="70">
        <v>273510800000</v>
      </c>
      <c r="U70" s="70">
        <v>0</v>
      </c>
      <c r="V70" s="70">
        <v>202758058745</v>
      </c>
      <c r="W70" s="70">
        <v>70752741255</v>
      </c>
      <c r="X70" s="70">
        <v>200388272872</v>
      </c>
      <c r="Y70" s="70">
        <v>200328312372</v>
      </c>
      <c r="Z70" s="70">
        <v>200326944072</v>
      </c>
      <c r="AA70" s="70">
        <v>197951885495.73999</v>
      </c>
    </row>
    <row r="71" spans="1:27" ht="20.25">
      <c r="A71" s="67" t="s">
        <v>159</v>
      </c>
      <c r="B71" s="68" t="s">
        <v>160</v>
      </c>
      <c r="C71" s="69" t="s">
        <v>59</v>
      </c>
      <c r="D71" s="67" t="s">
        <v>50</v>
      </c>
      <c r="E71" s="67" t="s">
        <v>51</v>
      </c>
      <c r="F71" s="67" t="s">
        <v>51</v>
      </c>
      <c r="G71" s="67" t="s">
        <v>60</v>
      </c>
      <c r="H71" s="67"/>
      <c r="I71" s="67"/>
      <c r="J71" s="67"/>
      <c r="K71" s="67"/>
      <c r="L71" s="67"/>
      <c r="M71" s="67" t="s">
        <v>52</v>
      </c>
      <c r="N71" s="67" t="s">
        <v>53</v>
      </c>
      <c r="O71" s="67" t="s">
        <v>54</v>
      </c>
      <c r="P71" s="68" t="s">
        <v>61</v>
      </c>
      <c r="Q71" s="70">
        <v>183450700000</v>
      </c>
      <c r="R71" s="70">
        <v>0</v>
      </c>
      <c r="S71" s="70">
        <v>0</v>
      </c>
      <c r="T71" s="70">
        <v>183450700000</v>
      </c>
      <c r="U71" s="70">
        <v>0</v>
      </c>
      <c r="V71" s="70">
        <v>131247421409.19</v>
      </c>
      <c r="W71" s="70">
        <v>52203278590.809998</v>
      </c>
      <c r="X71" s="70">
        <v>130649929341.675</v>
      </c>
      <c r="Y71" s="70">
        <v>130368723650.25999</v>
      </c>
      <c r="Z71" s="70">
        <v>130356711357.25999</v>
      </c>
      <c r="AA71" s="70">
        <v>130353781079.25999</v>
      </c>
    </row>
    <row r="72" spans="1:27" ht="30.4">
      <c r="A72" s="67" t="s">
        <v>159</v>
      </c>
      <c r="B72" s="68" t="s">
        <v>160</v>
      </c>
      <c r="C72" s="69" t="s">
        <v>130</v>
      </c>
      <c r="D72" s="67" t="s">
        <v>50</v>
      </c>
      <c r="E72" s="67" t="s">
        <v>51</v>
      </c>
      <c r="F72" s="67" t="s">
        <v>51</v>
      </c>
      <c r="G72" s="67" t="s">
        <v>78</v>
      </c>
      <c r="H72" s="67"/>
      <c r="I72" s="67"/>
      <c r="J72" s="67"/>
      <c r="K72" s="67"/>
      <c r="L72" s="67"/>
      <c r="M72" s="67" t="s">
        <v>52</v>
      </c>
      <c r="N72" s="67" t="s">
        <v>53</v>
      </c>
      <c r="O72" s="67" t="s">
        <v>54</v>
      </c>
      <c r="P72" s="68" t="s">
        <v>131</v>
      </c>
      <c r="Q72" s="70">
        <v>109000000000</v>
      </c>
      <c r="R72" s="70">
        <v>0</v>
      </c>
      <c r="S72" s="70">
        <v>0</v>
      </c>
      <c r="T72" s="70">
        <v>109000000000</v>
      </c>
      <c r="U72" s="70">
        <v>0</v>
      </c>
      <c r="V72" s="70">
        <v>109000000000</v>
      </c>
      <c r="W72" s="70">
        <v>0</v>
      </c>
      <c r="X72" s="70">
        <v>0</v>
      </c>
      <c r="Y72" s="70">
        <v>0</v>
      </c>
      <c r="Z72" s="70">
        <v>0</v>
      </c>
      <c r="AA72" s="70">
        <v>0</v>
      </c>
    </row>
    <row r="73" spans="1:27" ht="20.25">
      <c r="A73" s="67" t="s">
        <v>159</v>
      </c>
      <c r="B73" s="68" t="s">
        <v>160</v>
      </c>
      <c r="C73" s="69" t="s">
        <v>200</v>
      </c>
      <c r="D73" s="67" t="s">
        <v>50</v>
      </c>
      <c r="E73" s="67" t="s">
        <v>57</v>
      </c>
      <c r="F73" s="67"/>
      <c r="G73" s="67"/>
      <c r="H73" s="67"/>
      <c r="I73" s="67"/>
      <c r="J73" s="67"/>
      <c r="K73" s="67"/>
      <c r="L73" s="67"/>
      <c r="M73" s="67" t="s">
        <v>52</v>
      </c>
      <c r="N73" s="67" t="s">
        <v>53</v>
      </c>
      <c r="O73" s="67" t="s">
        <v>54</v>
      </c>
      <c r="P73" s="68" t="s">
        <v>201</v>
      </c>
      <c r="Q73" s="70">
        <v>221447500000</v>
      </c>
      <c r="R73" s="70">
        <v>0</v>
      </c>
      <c r="S73" s="70">
        <v>0</v>
      </c>
      <c r="T73" s="70">
        <v>221447500000</v>
      </c>
      <c r="U73" s="70">
        <v>0</v>
      </c>
      <c r="V73" s="70">
        <v>190790587518.70999</v>
      </c>
      <c r="W73" s="70">
        <v>30656912481.290001</v>
      </c>
      <c r="X73" s="70">
        <v>138806806042.39999</v>
      </c>
      <c r="Y73" s="70">
        <v>115775140443.27</v>
      </c>
      <c r="Z73" s="70">
        <v>115663841371.87</v>
      </c>
      <c r="AA73" s="70">
        <v>114127448404.94</v>
      </c>
    </row>
    <row r="74" spans="1:27" ht="20.25">
      <c r="A74" s="67" t="s">
        <v>159</v>
      </c>
      <c r="B74" s="68" t="s">
        <v>160</v>
      </c>
      <c r="C74" s="69" t="s">
        <v>200</v>
      </c>
      <c r="D74" s="67" t="s">
        <v>50</v>
      </c>
      <c r="E74" s="67" t="s">
        <v>57</v>
      </c>
      <c r="F74" s="67"/>
      <c r="G74" s="67"/>
      <c r="H74" s="67"/>
      <c r="I74" s="67"/>
      <c r="J74" s="67"/>
      <c r="K74" s="67"/>
      <c r="L74" s="67"/>
      <c r="M74" s="67" t="s">
        <v>128</v>
      </c>
      <c r="N74" s="67" t="s">
        <v>129</v>
      </c>
      <c r="O74" s="67" t="s">
        <v>54</v>
      </c>
      <c r="P74" s="68" t="s">
        <v>201</v>
      </c>
      <c r="Q74" s="70">
        <v>54400000</v>
      </c>
      <c r="R74" s="70">
        <v>0</v>
      </c>
      <c r="S74" s="70">
        <v>0</v>
      </c>
      <c r="T74" s="70">
        <v>54400000</v>
      </c>
      <c r="U74" s="70">
        <v>0</v>
      </c>
      <c r="V74" s="70">
        <v>54400000</v>
      </c>
      <c r="W74" s="70">
        <v>0</v>
      </c>
      <c r="X74" s="70">
        <v>53072000</v>
      </c>
      <c r="Y74" s="70">
        <v>53072000</v>
      </c>
      <c r="Z74" s="70">
        <v>53072000</v>
      </c>
      <c r="AA74" s="70">
        <v>53072000</v>
      </c>
    </row>
    <row r="75" spans="1:27" ht="20.25">
      <c r="A75" s="67" t="s">
        <v>159</v>
      </c>
      <c r="B75" s="68" t="s">
        <v>160</v>
      </c>
      <c r="C75" s="69" t="s">
        <v>200</v>
      </c>
      <c r="D75" s="67" t="s">
        <v>50</v>
      </c>
      <c r="E75" s="67" t="s">
        <v>57</v>
      </c>
      <c r="F75" s="67"/>
      <c r="G75" s="67"/>
      <c r="H75" s="67"/>
      <c r="I75" s="67"/>
      <c r="J75" s="67"/>
      <c r="K75" s="67"/>
      <c r="L75" s="67"/>
      <c r="M75" s="67" t="s">
        <v>128</v>
      </c>
      <c r="N75" s="67" t="s">
        <v>132</v>
      </c>
      <c r="O75" s="67" t="s">
        <v>54</v>
      </c>
      <c r="P75" s="68" t="s">
        <v>201</v>
      </c>
      <c r="Q75" s="70">
        <v>7551500000</v>
      </c>
      <c r="R75" s="70">
        <v>0</v>
      </c>
      <c r="S75" s="70">
        <v>0</v>
      </c>
      <c r="T75" s="70">
        <v>7551500000</v>
      </c>
      <c r="U75" s="70">
        <v>0</v>
      </c>
      <c r="V75" s="70">
        <v>3950089429.0100002</v>
      </c>
      <c r="W75" s="70">
        <v>3601410570.9899998</v>
      </c>
      <c r="X75" s="70">
        <v>2982961903.3000002</v>
      </c>
      <c r="Y75" s="70">
        <v>1552671628.7</v>
      </c>
      <c r="Z75" s="70">
        <v>1367658463.0899999</v>
      </c>
      <c r="AA75" s="70">
        <v>1367658463.0899999</v>
      </c>
    </row>
    <row r="76" spans="1:27" ht="20.25">
      <c r="A76" s="67" t="s">
        <v>159</v>
      </c>
      <c r="B76" s="68" t="s">
        <v>160</v>
      </c>
      <c r="C76" s="69" t="s">
        <v>161</v>
      </c>
      <c r="D76" s="67" t="s">
        <v>50</v>
      </c>
      <c r="E76" s="67" t="s">
        <v>60</v>
      </c>
      <c r="F76" s="67" t="s">
        <v>60</v>
      </c>
      <c r="G76" s="67" t="s">
        <v>51</v>
      </c>
      <c r="H76" s="67" t="s">
        <v>162</v>
      </c>
      <c r="I76" s="67"/>
      <c r="J76" s="67"/>
      <c r="K76" s="67"/>
      <c r="L76" s="67"/>
      <c r="M76" s="67" t="s">
        <v>52</v>
      </c>
      <c r="N76" s="67" t="s">
        <v>53</v>
      </c>
      <c r="O76" s="67" t="s">
        <v>54</v>
      </c>
      <c r="P76" s="68" t="s">
        <v>163</v>
      </c>
      <c r="Q76" s="70">
        <v>31680000000</v>
      </c>
      <c r="R76" s="70">
        <v>0</v>
      </c>
      <c r="S76" s="70">
        <v>0</v>
      </c>
      <c r="T76" s="70">
        <v>31680000000</v>
      </c>
      <c r="U76" s="70">
        <v>0</v>
      </c>
      <c r="V76" s="70">
        <v>30329304877.27</v>
      </c>
      <c r="W76" s="70">
        <v>1350695122.73</v>
      </c>
      <c r="X76" s="70">
        <v>23029855290.330002</v>
      </c>
      <c r="Y76" s="70">
        <v>13788348063.700001</v>
      </c>
      <c r="Z76" s="70">
        <v>13451122656.110001</v>
      </c>
      <c r="AA76" s="70">
        <v>13444714496.110001</v>
      </c>
    </row>
    <row r="77" spans="1:27" ht="20.25">
      <c r="A77" s="67" t="s">
        <v>159</v>
      </c>
      <c r="B77" s="68" t="s">
        <v>160</v>
      </c>
      <c r="C77" s="69" t="s">
        <v>161</v>
      </c>
      <c r="D77" s="67" t="s">
        <v>50</v>
      </c>
      <c r="E77" s="67" t="s">
        <v>60</v>
      </c>
      <c r="F77" s="67" t="s">
        <v>60</v>
      </c>
      <c r="G77" s="67" t="s">
        <v>51</v>
      </c>
      <c r="H77" s="67" t="s">
        <v>162</v>
      </c>
      <c r="I77" s="67"/>
      <c r="J77" s="67"/>
      <c r="K77" s="67"/>
      <c r="L77" s="67"/>
      <c r="M77" s="67" t="s">
        <v>128</v>
      </c>
      <c r="N77" s="67" t="s">
        <v>132</v>
      </c>
      <c r="O77" s="67" t="s">
        <v>54</v>
      </c>
      <c r="P77" s="68" t="s">
        <v>163</v>
      </c>
      <c r="Q77" s="70">
        <v>1046000000</v>
      </c>
      <c r="R77" s="70">
        <v>0</v>
      </c>
      <c r="S77" s="70">
        <v>0</v>
      </c>
      <c r="T77" s="70">
        <v>1046000000</v>
      </c>
      <c r="U77" s="70">
        <v>0</v>
      </c>
      <c r="V77" s="70">
        <v>191965401</v>
      </c>
      <c r="W77" s="70">
        <v>854034599</v>
      </c>
      <c r="X77" s="70">
        <v>9740600</v>
      </c>
      <c r="Y77" s="70">
        <v>0</v>
      </c>
      <c r="Z77" s="70">
        <v>0</v>
      </c>
      <c r="AA77" s="70">
        <v>0</v>
      </c>
    </row>
    <row r="78" spans="1:27" ht="30.4">
      <c r="A78" s="67" t="s">
        <v>159</v>
      </c>
      <c r="B78" s="68" t="s">
        <v>160</v>
      </c>
      <c r="C78" s="69" t="s">
        <v>164</v>
      </c>
      <c r="D78" s="67" t="s">
        <v>50</v>
      </c>
      <c r="E78" s="67" t="s">
        <v>60</v>
      </c>
      <c r="F78" s="67" t="s">
        <v>60</v>
      </c>
      <c r="G78" s="67" t="s">
        <v>51</v>
      </c>
      <c r="H78" s="67" t="s">
        <v>165</v>
      </c>
      <c r="I78" s="67"/>
      <c r="J78" s="67"/>
      <c r="K78" s="67"/>
      <c r="L78" s="67"/>
      <c r="M78" s="67" t="s">
        <v>52</v>
      </c>
      <c r="N78" s="67" t="s">
        <v>53</v>
      </c>
      <c r="O78" s="67" t="s">
        <v>54</v>
      </c>
      <c r="P78" s="68" t="s">
        <v>166</v>
      </c>
      <c r="Q78" s="70">
        <v>4000000000</v>
      </c>
      <c r="R78" s="70">
        <v>0</v>
      </c>
      <c r="S78" s="70">
        <v>0</v>
      </c>
      <c r="T78" s="70">
        <v>4000000000</v>
      </c>
      <c r="U78" s="70">
        <v>0</v>
      </c>
      <c r="V78" s="70">
        <v>3987714787.1500001</v>
      </c>
      <c r="W78" s="70">
        <v>12285212.85</v>
      </c>
      <c r="X78" s="70">
        <v>3103870232.8000002</v>
      </c>
      <c r="Y78" s="70">
        <v>1711935461.23</v>
      </c>
      <c r="Z78" s="70">
        <v>1623346131.23</v>
      </c>
      <c r="AA78" s="70">
        <v>1620346241.23</v>
      </c>
    </row>
    <row r="79" spans="1:27" ht="20.25">
      <c r="A79" s="67" t="s">
        <v>159</v>
      </c>
      <c r="B79" s="68" t="s">
        <v>160</v>
      </c>
      <c r="C79" s="69" t="s">
        <v>167</v>
      </c>
      <c r="D79" s="67" t="s">
        <v>50</v>
      </c>
      <c r="E79" s="67" t="s">
        <v>60</v>
      </c>
      <c r="F79" s="67" t="s">
        <v>60</v>
      </c>
      <c r="G79" s="67" t="s">
        <v>51</v>
      </c>
      <c r="H79" s="67" t="s">
        <v>168</v>
      </c>
      <c r="I79" s="67"/>
      <c r="J79" s="67"/>
      <c r="K79" s="67"/>
      <c r="L79" s="67"/>
      <c r="M79" s="67" t="s">
        <v>52</v>
      </c>
      <c r="N79" s="67" t="s">
        <v>53</v>
      </c>
      <c r="O79" s="67" t="s">
        <v>54</v>
      </c>
      <c r="P79" s="68" t="s">
        <v>169</v>
      </c>
      <c r="Q79" s="70">
        <v>165000000</v>
      </c>
      <c r="R79" s="70">
        <v>0</v>
      </c>
      <c r="S79" s="70">
        <v>0</v>
      </c>
      <c r="T79" s="70">
        <v>165000000</v>
      </c>
      <c r="U79" s="70">
        <v>0</v>
      </c>
      <c r="V79" s="70">
        <v>132461550</v>
      </c>
      <c r="W79" s="70">
        <v>32538450</v>
      </c>
      <c r="X79" s="70">
        <v>130070442</v>
      </c>
      <c r="Y79" s="70">
        <v>19998940</v>
      </c>
      <c r="Z79" s="70">
        <v>19998940</v>
      </c>
      <c r="AA79" s="70">
        <v>19998940</v>
      </c>
    </row>
    <row r="80" spans="1:27" ht="30.4">
      <c r="A80" s="67" t="s">
        <v>159</v>
      </c>
      <c r="B80" s="68" t="s">
        <v>160</v>
      </c>
      <c r="C80" s="69" t="s">
        <v>73</v>
      </c>
      <c r="D80" s="67" t="s">
        <v>50</v>
      </c>
      <c r="E80" s="67" t="s">
        <v>60</v>
      </c>
      <c r="F80" s="67" t="s">
        <v>60</v>
      </c>
      <c r="G80" s="67" t="s">
        <v>51</v>
      </c>
      <c r="H80" s="67" t="s">
        <v>74</v>
      </c>
      <c r="I80" s="67"/>
      <c r="J80" s="67"/>
      <c r="K80" s="67"/>
      <c r="L80" s="67"/>
      <c r="M80" s="67" t="s">
        <v>52</v>
      </c>
      <c r="N80" s="67" t="s">
        <v>53</v>
      </c>
      <c r="O80" s="67" t="s">
        <v>54</v>
      </c>
      <c r="P80" s="68" t="s">
        <v>75</v>
      </c>
      <c r="Q80" s="70">
        <v>17190000000</v>
      </c>
      <c r="R80" s="70">
        <v>0</v>
      </c>
      <c r="S80" s="70">
        <v>0</v>
      </c>
      <c r="T80" s="70">
        <v>17190000000</v>
      </c>
      <c r="U80" s="70">
        <v>0</v>
      </c>
      <c r="V80" s="70">
        <v>17190000000</v>
      </c>
      <c r="W80" s="70">
        <v>0</v>
      </c>
      <c r="X80" s="70">
        <v>0</v>
      </c>
      <c r="Y80" s="70">
        <v>0</v>
      </c>
      <c r="Z80" s="70">
        <v>0</v>
      </c>
      <c r="AA80" s="70">
        <v>0</v>
      </c>
    </row>
    <row r="81" spans="1:27" ht="30.4">
      <c r="A81" s="67" t="s">
        <v>159</v>
      </c>
      <c r="B81" s="68" t="s">
        <v>160</v>
      </c>
      <c r="C81" s="69" t="s">
        <v>81</v>
      </c>
      <c r="D81" s="67" t="s">
        <v>50</v>
      </c>
      <c r="E81" s="67" t="s">
        <v>60</v>
      </c>
      <c r="F81" s="67" t="s">
        <v>78</v>
      </c>
      <c r="G81" s="67" t="s">
        <v>57</v>
      </c>
      <c r="H81" s="67" t="s">
        <v>79</v>
      </c>
      <c r="I81" s="67"/>
      <c r="J81" s="67"/>
      <c r="K81" s="67"/>
      <c r="L81" s="67"/>
      <c r="M81" s="67" t="s">
        <v>52</v>
      </c>
      <c r="N81" s="67" t="s">
        <v>53</v>
      </c>
      <c r="O81" s="67" t="s">
        <v>54</v>
      </c>
      <c r="P81" s="68" t="s">
        <v>82</v>
      </c>
      <c r="Q81" s="70">
        <v>3000000000</v>
      </c>
      <c r="R81" s="70">
        <v>0</v>
      </c>
      <c r="S81" s="70">
        <v>0</v>
      </c>
      <c r="T81" s="70">
        <v>3000000000</v>
      </c>
      <c r="U81" s="70">
        <v>0</v>
      </c>
      <c r="V81" s="70">
        <v>2641627982</v>
      </c>
      <c r="W81" s="70">
        <v>358372018</v>
      </c>
      <c r="X81" s="70">
        <v>2624185773</v>
      </c>
      <c r="Y81" s="70">
        <v>1495266140</v>
      </c>
      <c r="Z81" s="70">
        <v>1495266140</v>
      </c>
      <c r="AA81" s="70">
        <v>1495266140</v>
      </c>
    </row>
    <row r="82" spans="1:27" ht="30.4">
      <c r="A82" s="67" t="s">
        <v>159</v>
      </c>
      <c r="B82" s="68" t="s">
        <v>160</v>
      </c>
      <c r="C82" s="69" t="s">
        <v>170</v>
      </c>
      <c r="D82" s="67" t="s">
        <v>50</v>
      </c>
      <c r="E82" s="67" t="s">
        <v>60</v>
      </c>
      <c r="F82" s="67" t="s">
        <v>78</v>
      </c>
      <c r="G82" s="67" t="s">
        <v>57</v>
      </c>
      <c r="H82" s="67" t="s">
        <v>171</v>
      </c>
      <c r="I82" s="67"/>
      <c r="J82" s="67"/>
      <c r="K82" s="67"/>
      <c r="L82" s="67"/>
      <c r="M82" s="67" t="s">
        <v>52</v>
      </c>
      <c r="N82" s="67" t="s">
        <v>53</v>
      </c>
      <c r="O82" s="67" t="s">
        <v>54</v>
      </c>
      <c r="P82" s="68" t="s">
        <v>172</v>
      </c>
      <c r="Q82" s="70">
        <v>210500000</v>
      </c>
      <c r="R82" s="70">
        <v>0</v>
      </c>
      <c r="S82" s="70">
        <v>0</v>
      </c>
      <c r="T82" s="70">
        <v>210500000</v>
      </c>
      <c r="U82" s="70">
        <v>0</v>
      </c>
      <c r="V82" s="70">
        <v>210500000</v>
      </c>
      <c r="W82" s="70">
        <v>0</v>
      </c>
      <c r="X82" s="70">
        <v>201668959</v>
      </c>
      <c r="Y82" s="70">
        <v>201668959</v>
      </c>
      <c r="Z82" s="70">
        <v>201668959</v>
      </c>
      <c r="AA82" s="70">
        <v>201668959</v>
      </c>
    </row>
    <row r="83" spans="1:27" ht="20.25">
      <c r="A83" s="67" t="s">
        <v>159</v>
      </c>
      <c r="B83" s="68" t="s">
        <v>160</v>
      </c>
      <c r="C83" s="69" t="s">
        <v>204</v>
      </c>
      <c r="D83" s="67" t="s">
        <v>50</v>
      </c>
      <c r="E83" s="67" t="s">
        <v>60</v>
      </c>
      <c r="F83" s="67" t="s">
        <v>53</v>
      </c>
      <c r="G83" s="67"/>
      <c r="H83" s="67"/>
      <c r="I83" s="67"/>
      <c r="J83" s="67"/>
      <c r="K83" s="67"/>
      <c r="L83" s="67"/>
      <c r="M83" s="67" t="s">
        <v>52</v>
      </c>
      <c r="N83" s="67" t="s">
        <v>53</v>
      </c>
      <c r="O83" s="67" t="s">
        <v>54</v>
      </c>
      <c r="P83" s="68" t="s">
        <v>205</v>
      </c>
      <c r="Q83" s="70">
        <v>41000000000</v>
      </c>
      <c r="R83" s="70">
        <v>0</v>
      </c>
      <c r="S83" s="70">
        <v>0</v>
      </c>
      <c r="T83" s="70">
        <v>41000000000</v>
      </c>
      <c r="U83" s="70">
        <v>0</v>
      </c>
      <c r="V83" s="70">
        <v>40261780588.349998</v>
      </c>
      <c r="W83" s="70">
        <v>738219411.64999998</v>
      </c>
      <c r="X83" s="70">
        <v>39085226129.849998</v>
      </c>
      <c r="Y83" s="70">
        <v>38572361714.849998</v>
      </c>
      <c r="Z83" s="70">
        <v>38546854655.849998</v>
      </c>
      <c r="AA83" s="70">
        <v>38382569575.349998</v>
      </c>
    </row>
    <row r="84" spans="1:27" ht="20.25">
      <c r="A84" s="67" t="s">
        <v>159</v>
      </c>
      <c r="B84" s="68" t="s">
        <v>160</v>
      </c>
      <c r="C84" s="69" t="s">
        <v>214</v>
      </c>
      <c r="D84" s="67" t="s">
        <v>50</v>
      </c>
      <c r="E84" s="67" t="s">
        <v>173</v>
      </c>
      <c r="F84" s="67"/>
      <c r="G84" s="67"/>
      <c r="H84" s="67"/>
      <c r="I84" s="67"/>
      <c r="J84" s="67"/>
      <c r="K84" s="67"/>
      <c r="L84" s="67"/>
      <c r="M84" s="67" t="s">
        <v>128</v>
      </c>
      <c r="N84" s="67" t="s">
        <v>132</v>
      </c>
      <c r="O84" s="67" t="s">
        <v>54</v>
      </c>
      <c r="P84" s="68" t="s">
        <v>215</v>
      </c>
      <c r="Q84" s="70">
        <v>98781100000</v>
      </c>
      <c r="R84" s="70">
        <v>0</v>
      </c>
      <c r="S84" s="70">
        <v>0</v>
      </c>
      <c r="T84" s="70">
        <v>98781100000</v>
      </c>
      <c r="U84" s="70">
        <v>0</v>
      </c>
      <c r="V84" s="70">
        <v>79436018420.029999</v>
      </c>
      <c r="W84" s="70">
        <v>19345081579.970001</v>
      </c>
      <c r="X84" s="70">
        <v>75507017729.490005</v>
      </c>
      <c r="Y84" s="70">
        <v>51742241530.970001</v>
      </c>
      <c r="Z84" s="70">
        <v>46129372103.480003</v>
      </c>
      <c r="AA84" s="70">
        <v>46127879845.480003</v>
      </c>
    </row>
    <row r="85" spans="1:27" ht="20.25">
      <c r="A85" s="67" t="s">
        <v>159</v>
      </c>
      <c r="B85" s="68" t="s">
        <v>160</v>
      </c>
      <c r="C85" s="69" t="s">
        <v>84</v>
      </c>
      <c r="D85" s="67" t="s">
        <v>50</v>
      </c>
      <c r="E85" s="67" t="s">
        <v>85</v>
      </c>
      <c r="F85" s="67" t="s">
        <v>51</v>
      </c>
      <c r="G85" s="67"/>
      <c r="H85" s="67"/>
      <c r="I85" s="67"/>
      <c r="J85" s="67"/>
      <c r="K85" s="67"/>
      <c r="L85" s="67"/>
      <c r="M85" s="67" t="s">
        <v>52</v>
      </c>
      <c r="N85" s="67" t="s">
        <v>53</v>
      </c>
      <c r="O85" s="67" t="s">
        <v>54</v>
      </c>
      <c r="P85" s="68" t="s">
        <v>86</v>
      </c>
      <c r="Q85" s="70">
        <v>10719200000</v>
      </c>
      <c r="R85" s="70">
        <v>0</v>
      </c>
      <c r="S85" s="70">
        <v>0</v>
      </c>
      <c r="T85" s="70">
        <v>10719200000</v>
      </c>
      <c r="U85" s="70">
        <v>0</v>
      </c>
      <c r="V85" s="70">
        <v>9933640716</v>
      </c>
      <c r="W85" s="70">
        <v>785559284</v>
      </c>
      <c r="X85" s="70">
        <v>9923481679</v>
      </c>
      <c r="Y85" s="70">
        <v>9887453767</v>
      </c>
      <c r="Z85" s="70">
        <v>9887453767</v>
      </c>
      <c r="AA85" s="70">
        <v>9887453767</v>
      </c>
    </row>
    <row r="86" spans="1:27" ht="20.25">
      <c r="A86" s="67" t="s">
        <v>159</v>
      </c>
      <c r="B86" s="68" t="s">
        <v>160</v>
      </c>
      <c r="C86" s="69" t="s">
        <v>174</v>
      </c>
      <c r="D86" s="67" t="s">
        <v>50</v>
      </c>
      <c r="E86" s="67" t="s">
        <v>85</v>
      </c>
      <c r="F86" s="67" t="s">
        <v>60</v>
      </c>
      <c r="G86" s="67"/>
      <c r="H86" s="67"/>
      <c r="I86" s="67"/>
      <c r="J86" s="67"/>
      <c r="K86" s="67"/>
      <c r="L86" s="67"/>
      <c r="M86" s="67" t="s">
        <v>52</v>
      </c>
      <c r="N86" s="67" t="s">
        <v>53</v>
      </c>
      <c r="O86" s="67" t="s">
        <v>54</v>
      </c>
      <c r="P86" s="68" t="s">
        <v>175</v>
      </c>
      <c r="Q86" s="70">
        <v>634800000</v>
      </c>
      <c r="R86" s="70">
        <v>0</v>
      </c>
      <c r="S86" s="70">
        <v>0</v>
      </c>
      <c r="T86" s="70">
        <v>634800000</v>
      </c>
      <c r="U86" s="70">
        <v>0</v>
      </c>
      <c r="V86" s="70">
        <v>379249037.48000002</v>
      </c>
      <c r="W86" s="70">
        <v>255550962.52000001</v>
      </c>
      <c r="X86" s="70">
        <v>370516506.48000002</v>
      </c>
      <c r="Y86" s="70">
        <v>369230050.48000002</v>
      </c>
      <c r="Z86" s="70">
        <v>369230050.48000002</v>
      </c>
      <c r="AA86" s="70">
        <v>369230050.48000002</v>
      </c>
    </row>
    <row r="87" spans="1:27" ht="20.25">
      <c r="A87" s="67" t="s">
        <v>159</v>
      </c>
      <c r="B87" s="68" t="s">
        <v>160</v>
      </c>
      <c r="C87" s="69" t="s">
        <v>87</v>
      </c>
      <c r="D87" s="67" t="s">
        <v>50</v>
      </c>
      <c r="E87" s="67" t="s">
        <v>85</v>
      </c>
      <c r="F87" s="67" t="s">
        <v>78</v>
      </c>
      <c r="G87" s="67" t="s">
        <v>51</v>
      </c>
      <c r="H87" s="67"/>
      <c r="I87" s="67"/>
      <c r="J87" s="67"/>
      <c r="K87" s="67"/>
      <c r="L87" s="67"/>
      <c r="M87" s="67" t="s">
        <v>52</v>
      </c>
      <c r="N87" s="67" t="s">
        <v>68</v>
      </c>
      <c r="O87" s="67" t="s">
        <v>76</v>
      </c>
      <c r="P87" s="68" t="s">
        <v>88</v>
      </c>
      <c r="Q87" s="70">
        <v>3491000000</v>
      </c>
      <c r="R87" s="70">
        <v>0</v>
      </c>
      <c r="S87" s="70">
        <v>0</v>
      </c>
      <c r="T87" s="70">
        <v>3491000000</v>
      </c>
      <c r="U87" s="70">
        <v>0</v>
      </c>
      <c r="V87" s="70">
        <v>0</v>
      </c>
      <c r="W87" s="70">
        <v>3491000000</v>
      </c>
      <c r="X87" s="70">
        <v>0</v>
      </c>
      <c r="Y87" s="70">
        <v>0</v>
      </c>
      <c r="Z87" s="70">
        <v>0</v>
      </c>
      <c r="AA87" s="70">
        <v>0</v>
      </c>
    </row>
    <row r="88" spans="1:27" ht="20.25">
      <c r="A88" s="67" t="s">
        <v>159</v>
      </c>
      <c r="B88" s="68" t="s">
        <v>160</v>
      </c>
      <c r="C88" s="69" t="s">
        <v>176</v>
      </c>
      <c r="D88" s="67" t="s">
        <v>50</v>
      </c>
      <c r="E88" s="67" t="s">
        <v>85</v>
      </c>
      <c r="F88" s="67" t="s">
        <v>173</v>
      </c>
      <c r="G88" s="67"/>
      <c r="H88" s="67"/>
      <c r="I88" s="67"/>
      <c r="J88" s="67"/>
      <c r="K88" s="67"/>
      <c r="L88" s="67"/>
      <c r="M88" s="67" t="s">
        <v>52</v>
      </c>
      <c r="N88" s="67" t="s">
        <v>53</v>
      </c>
      <c r="O88" s="67" t="s">
        <v>54</v>
      </c>
      <c r="P88" s="68" t="s">
        <v>177</v>
      </c>
      <c r="Q88" s="70">
        <v>52800000</v>
      </c>
      <c r="R88" s="70">
        <v>0</v>
      </c>
      <c r="S88" s="70">
        <v>0</v>
      </c>
      <c r="T88" s="70">
        <v>52800000</v>
      </c>
      <c r="U88" s="70">
        <v>0</v>
      </c>
      <c r="V88" s="70">
        <v>0</v>
      </c>
      <c r="W88" s="70">
        <v>52800000</v>
      </c>
      <c r="X88" s="70">
        <v>0</v>
      </c>
      <c r="Y88" s="70">
        <v>0</v>
      </c>
      <c r="Z88" s="70">
        <v>0</v>
      </c>
      <c r="AA88" s="70">
        <v>0</v>
      </c>
    </row>
    <row r="89" spans="1:27" ht="20.25">
      <c r="A89" s="67" t="s">
        <v>159</v>
      </c>
      <c r="B89" s="68" t="s">
        <v>160</v>
      </c>
      <c r="C89" s="69" t="s">
        <v>232</v>
      </c>
      <c r="D89" s="67" t="s">
        <v>207</v>
      </c>
      <c r="E89" s="67" t="s">
        <v>53</v>
      </c>
      <c r="F89" s="67" t="s">
        <v>51</v>
      </c>
      <c r="G89" s="67" t="s">
        <v>60</v>
      </c>
      <c r="H89" s="67"/>
      <c r="I89" s="67"/>
      <c r="J89" s="67"/>
      <c r="K89" s="67"/>
      <c r="L89" s="67"/>
      <c r="M89" s="67" t="s">
        <v>52</v>
      </c>
      <c r="N89" s="67" t="s">
        <v>68</v>
      </c>
      <c r="O89" s="67" t="s">
        <v>76</v>
      </c>
      <c r="P89" s="68" t="s">
        <v>233</v>
      </c>
      <c r="Q89" s="70">
        <v>62690229484</v>
      </c>
      <c r="R89" s="70">
        <v>0</v>
      </c>
      <c r="S89" s="70">
        <v>0</v>
      </c>
      <c r="T89" s="70">
        <v>62690229484</v>
      </c>
      <c r="U89" s="70">
        <v>0</v>
      </c>
      <c r="V89" s="70">
        <v>7610127828.0299997</v>
      </c>
      <c r="W89" s="70">
        <v>55080101655.970001</v>
      </c>
      <c r="X89" s="70">
        <v>7610127828.0299997</v>
      </c>
      <c r="Y89" s="70">
        <v>7610127828.0299997</v>
      </c>
      <c r="Z89" s="70">
        <v>7610127828.0299997</v>
      </c>
      <c r="AA89" s="70">
        <v>7610127828.0299997</v>
      </c>
    </row>
    <row r="90" spans="1:27" ht="20.25">
      <c r="A90" s="67" t="s">
        <v>159</v>
      </c>
      <c r="B90" s="68" t="s">
        <v>160</v>
      </c>
      <c r="C90" s="69" t="s">
        <v>206</v>
      </c>
      <c r="D90" s="67" t="s">
        <v>207</v>
      </c>
      <c r="E90" s="67" t="s">
        <v>53</v>
      </c>
      <c r="F90" s="67" t="s">
        <v>78</v>
      </c>
      <c r="G90" s="67" t="s">
        <v>51</v>
      </c>
      <c r="H90" s="67"/>
      <c r="I90" s="67"/>
      <c r="J90" s="67"/>
      <c r="K90" s="67"/>
      <c r="L90" s="67"/>
      <c r="M90" s="67" t="s">
        <v>52</v>
      </c>
      <c r="N90" s="67" t="s">
        <v>68</v>
      </c>
      <c r="O90" s="67" t="s">
        <v>54</v>
      </c>
      <c r="P90" s="68" t="s">
        <v>208</v>
      </c>
      <c r="Q90" s="70">
        <v>16918493974</v>
      </c>
      <c r="R90" s="70">
        <v>0</v>
      </c>
      <c r="S90" s="70">
        <v>0</v>
      </c>
      <c r="T90" s="70">
        <v>16918493974</v>
      </c>
      <c r="U90" s="70">
        <v>0</v>
      </c>
      <c r="V90" s="70">
        <v>0</v>
      </c>
      <c r="W90" s="70">
        <v>16918493974</v>
      </c>
      <c r="X90" s="70">
        <v>0</v>
      </c>
      <c r="Y90" s="70">
        <v>0</v>
      </c>
      <c r="Z90" s="70">
        <v>0</v>
      </c>
      <c r="AA90" s="70">
        <v>0</v>
      </c>
    </row>
    <row r="91" spans="1:27" ht="30.4">
      <c r="A91" s="67" t="s">
        <v>159</v>
      </c>
      <c r="B91" s="68" t="s">
        <v>160</v>
      </c>
      <c r="C91" s="69" t="s">
        <v>216</v>
      </c>
      <c r="D91" s="67" t="s">
        <v>90</v>
      </c>
      <c r="E91" s="67" t="s">
        <v>179</v>
      </c>
      <c r="F91" s="67" t="s">
        <v>92</v>
      </c>
      <c r="G91" s="67" t="s">
        <v>68</v>
      </c>
      <c r="H91" s="67"/>
      <c r="I91" s="67"/>
      <c r="J91" s="67"/>
      <c r="K91" s="67"/>
      <c r="L91" s="67"/>
      <c r="M91" s="67" t="s">
        <v>52</v>
      </c>
      <c r="N91" s="67" t="s">
        <v>68</v>
      </c>
      <c r="O91" s="67" t="s">
        <v>54</v>
      </c>
      <c r="P91" s="68" t="s">
        <v>217</v>
      </c>
      <c r="Q91" s="70">
        <v>500000000</v>
      </c>
      <c r="R91" s="70">
        <v>0</v>
      </c>
      <c r="S91" s="70">
        <v>0</v>
      </c>
      <c r="T91" s="70">
        <v>500000000</v>
      </c>
      <c r="U91" s="70">
        <v>0</v>
      </c>
      <c r="V91" s="70">
        <v>496376000</v>
      </c>
      <c r="W91" s="70">
        <v>3624000</v>
      </c>
      <c r="X91" s="70">
        <v>496376000</v>
      </c>
      <c r="Y91" s="70">
        <v>148912800</v>
      </c>
      <c r="Z91" s="70">
        <v>148912800</v>
      </c>
      <c r="AA91" s="70">
        <v>148912800</v>
      </c>
    </row>
    <row r="92" spans="1:27" ht="20.25">
      <c r="A92" s="67" t="s">
        <v>159</v>
      </c>
      <c r="B92" s="68" t="s">
        <v>160</v>
      </c>
      <c r="C92" s="69" t="s">
        <v>218</v>
      </c>
      <c r="D92" s="67" t="s">
        <v>90</v>
      </c>
      <c r="E92" s="67" t="s">
        <v>179</v>
      </c>
      <c r="F92" s="67" t="s">
        <v>92</v>
      </c>
      <c r="G92" s="67" t="s">
        <v>219</v>
      </c>
      <c r="H92" s="67"/>
      <c r="I92" s="67"/>
      <c r="J92" s="67"/>
      <c r="K92" s="67"/>
      <c r="L92" s="67"/>
      <c r="M92" s="67" t="s">
        <v>52</v>
      </c>
      <c r="N92" s="67" t="s">
        <v>68</v>
      </c>
      <c r="O92" s="67" t="s">
        <v>54</v>
      </c>
      <c r="P92" s="68" t="s">
        <v>220</v>
      </c>
      <c r="Q92" s="70">
        <v>500000000</v>
      </c>
      <c r="R92" s="70">
        <v>0</v>
      </c>
      <c r="S92" s="70">
        <v>0</v>
      </c>
      <c r="T92" s="70">
        <v>500000000</v>
      </c>
      <c r="U92" s="70">
        <v>0</v>
      </c>
      <c r="V92" s="70">
        <v>500000000</v>
      </c>
      <c r="W92" s="70">
        <v>0</v>
      </c>
      <c r="X92" s="70">
        <v>500000000</v>
      </c>
      <c r="Y92" s="70">
        <v>150000000</v>
      </c>
      <c r="Z92" s="70">
        <v>150000000</v>
      </c>
      <c r="AA92" s="70">
        <v>150000000</v>
      </c>
    </row>
    <row r="93" spans="1:27" ht="40.5">
      <c r="A93" s="67" t="s">
        <v>159</v>
      </c>
      <c r="B93" s="68" t="s">
        <v>160</v>
      </c>
      <c r="C93" s="69" t="s">
        <v>117</v>
      </c>
      <c r="D93" s="67" t="s">
        <v>90</v>
      </c>
      <c r="E93" s="67" t="s">
        <v>118</v>
      </c>
      <c r="F93" s="67" t="s">
        <v>92</v>
      </c>
      <c r="G93" s="67" t="s">
        <v>119</v>
      </c>
      <c r="H93" s="67" t="s">
        <v>17</v>
      </c>
      <c r="I93" s="67" t="s">
        <v>17</v>
      </c>
      <c r="J93" s="67" t="s">
        <v>17</v>
      </c>
      <c r="K93" s="67" t="s">
        <v>17</v>
      </c>
      <c r="L93" s="67" t="s">
        <v>17</v>
      </c>
      <c r="M93" s="67" t="s">
        <v>52</v>
      </c>
      <c r="N93" s="67" t="s">
        <v>68</v>
      </c>
      <c r="O93" s="67" t="s">
        <v>54</v>
      </c>
      <c r="P93" s="68" t="s">
        <v>182</v>
      </c>
      <c r="Q93" s="70">
        <v>500000000</v>
      </c>
      <c r="R93" s="70">
        <v>0</v>
      </c>
      <c r="S93" s="70">
        <v>0</v>
      </c>
      <c r="T93" s="70">
        <v>500000000</v>
      </c>
      <c r="U93" s="70">
        <v>0</v>
      </c>
      <c r="V93" s="70">
        <v>500000000</v>
      </c>
      <c r="W93" s="70">
        <v>0</v>
      </c>
      <c r="X93" s="70">
        <v>499154400</v>
      </c>
      <c r="Y93" s="70">
        <v>0</v>
      </c>
      <c r="Z93" s="70">
        <v>0</v>
      </c>
      <c r="AA93" s="70">
        <v>0</v>
      </c>
    </row>
    <row r="94" spans="1:27" ht="30.4">
      <c r="A94" s="67" t="s">
        <v>159</v>
      </c>
      <c r="B94" s="68" t="s">
        <v>160</v>
      </c>
      <c r="C94" s="69" t="s">
        <v>120</v>
      </c>
      <c r="D94" s="67" t="s">
        <v>90</v>
      </c>
      <c r="E94" s="67" t="s">
        <v>118</v>
      </c>
      <c r="F94" s="67" t="s">
        <v>92</v>
      </c>
      <c r="G94" s="67" t="s">
        <v>121</v>
      </c>
      <c r="H94" s="67"/>
      <c r="I94" s="67"/>
      <c r="J94" s="67"/>
      <c r="K94" s="67"/>
      <c r="L94" s="67"/>
      <c r="M94" s="67" t="s">
        <v>52</v>
      </c>
      <c r="N94" s="67" t="s">
        <v>68</v>
      </c>
      <c r="O94" s="67" t="s">
        <v>54</v>
      </c>
      <c r="P94" s="68" t="s">
        <v>221</v>
      </c>
      <c r="Q94" s="70">
        <v>1500000000</v>
      </c>
      <c r="R94" s="70">
        <v>0</v>
      </c>
      <c r="S94" s="70">
        <v>0</v>
      </c>
      <c r="T94" s="70">
        <v>1500000000</v>
      </c>
      <c r="U94" s="70">
        <v>0</v>
      </c>
      <c r="V94" s="70">
        <v>1500000000</v>
      </c>
      <c r="W94" s="70">
        <v>0</v>
      </c>
      <c r="X94" s="70">
        <v>1457557243</v>
      </c>
      <c r="Y94" s="70">
        <v>0</v>
      </c>
      <c r="Z94" s="70">
        <v>0</v>
      </c>
      <c r="AA94" s="70">
        <v>0</v>
      </c>
    </row>
    <row r="95" spans="1:27" ht="30.4">
      <c r="A95" s="67" t="s">
        <v>183</v>
      </c>
      <c r="B95" s="68" t="s">
        <v>199</v>
      </c>
      <c r="C95" s="69" t="s">
        <v>49</v>
      </c>
      <c r="D95" s="67" t="s">
        <v>50</v>
      </c>
      <c r="E95" s="67" t="s">
        <v>51</v>
      </c>
      <c r="F95" s="67" t="s">
        <v>51</v>
      </c>
      <c r="G95" s="67" t="s">
        <v>51</v>
      </c>
      <c r="H95" s="67"/>
      <c r="I95" s="67"/>
      <c r="J95" s="67"/>
      <c r="K95" s="67"/>
      <c r="L95" s="67"/>
      <c r="M95" s="67" t="s">
        <v>52</v>
      </c>
      <c r="N95" s="67" t="s">
        <v>53</v>
      </c>
      <c r="O95" s="67" t="s">
        <v>54</v>
      </c>
      <c r="P95" s="68" t="s">
        <v>55</v>
      </c>
      <c r="Q95" s="70">
        <v>26140800000</v>
      </c>
      <c r="R95" s="70">
        <v>0</v>
      </c>
      <c r="S95" s="70">
        <v>2000000000</v>
      </c>
      <c r="T95" s="70">
        <v>24140800000</v>
      </c>
      <c r="U95" s="70">
        <v>0</v>
      </c>
      <c r="V95" s="70">
        <v>24140800000</v>
      </c>
      <c r="W95" s="70">
        <v>0</v>
      </c>
      <c r="X95" s="70">
        <v>18378510418</v>
      </c>
      <c r="Y95" s="70">
        <v>18350235966</v>
      </c>
      <c r="Z95" s="70">
        <v>18350235966</v>
      </c>
      <c r="AA95" s="70">
        <v>18350235966</v>
      </c>
    </row>
    <row r="96" spans="1:27" ht="30.4">
      <c r="A96" s="67" t="s">
        <v>183</v>
      </c>
      <c r="B96" s="68" t="s">
        <v>199</v>
      </c>
      <c r="C96" s="69" t="s">
        <v>56</v>
      </c>
      <c r="D96" s="67" t="s">
        <v>50</v>
      </c>
      <c r="E96" s="67" t="s">
        <v>51</v>
      </c>
      <c r="F96" s="67" t="s">
        <v>51</v>
      </c>
      <c r="G96" s="67" t="s">
        <v>57</v>
      </c>
      <c r="H96" s="67"/>
      <c r="I96" s="67"/>
      <c r="J96" s="67"/>
      <c r="K96" s="67"/>
      <c r="L96" s="67"/>
      <c r="M96" s="67" t="s">
        <v>52</v>
      </c>
      <c r="N96" s="67" t="s">
        <v>53</v>
      </c>
      <c r="O96" s="67" t="s">
        <v>54</v>
      </c>
      <c r="P96" s="68" t="s">
        <v>58</v>
      </c>
      <c r="Q96" s="70">
        <v>9285500000</v>
      </c>
      <c r="R96" s="70">
        <v>0</v>
      </c>
      <c r="S96" s="70">
        <v>0</v>
      </c>
      <c r="T96" s="70">
        <v>9285500000</v>
      </c>
      <c r="U96" s="70">
        <v>0</v>
      </c>
      <c r="V96" s="70">
        <v>9285500000</v>
      </c>
      <c r="W96" s="70">
        <v>0</v>
      </c>
      <c r="X96" s="70">
        <v>7008844744</v>
      </c>
      <c r="Y96" s="70">
        <v>7008844744</v>
      </c>
      <c r="Z96" s="70">
        <v>7008844744</v>
      </c>
      <c r="AA96" s="70">
        <v>6941683772</v>
      </c>
    </row>
    <row r="97" spans="1:27" ht="30.4">
      <c r="A97" s="67" t="s">
        <v>183</v>
      </c>
      <c r="B97" s="68" t="s">
        <v>199</v>
      </c>
      <c r="C97" s="69" t="s">
        <v>59</v>
      </c>
      <c r="D97" s="67" t="s">
        <v>50</v>
      </c>
      <c r="E97" s="67" t="s">
        <v>51</v>
      </c>
      <c r="F97" s="67" t="s">
        <v>51</v>
      </c>
      <c r="G97" s="67" t="s">
        <v>60</v>
      </c>
      <c r="H97" s="67"/>
      <c r="I97" s="67"/>
      <c r="J97" s="67"/>
      <c r="K97" s="67"/>
      <c r="L97" s="67"/>
      <c r="M97" s="67" t="s">
        <v>52</v>
      </c>
      <c r="N97" s="67" t="s">
        <v>53</v>
      </c>
      <c r="O97" s="67" t="s">
        <v>54</v>
      </c>
      <c r="P97" s="68" t="s">
        <v>61</v>
      </c>
      <c r="Q97" s="70">
        <v>2108000000</v>
      </c>
      <c r="R97" s="70">
        <v>2000000000</v>
      </c>
      <c r="S97" s="70">
        <v>0</v>
      </c>
      <c r="T97" s="70">
        <v>4108000000</v>
      </c>
      <c r="U97" s="70">
        <v>0</v>
      </c>
      <c r="V97" s="70">
        <v>4107999993</v>
      </c>
      <c r="W97" s="70">
        <v>7</v>
      </c>
      <c r="X97" s="70">
        <v>2280004841</v>
      </c>
      <c r="Y97" s="70">
        <v>2276591849</v>
      </c>
      <c r="Z97" s="70">
        <v>2276591849</v>
      </c>
      <c r="AA97" s="70">
        <v>2276591849</v>
      </c>
    </row>
    <row r="98" spans="1:27" ht="30.4">
      <c r="A98" s="67" t="s">
        <v>183</v>
      </c>
      <c r="B98" s="68" t="s">
        <v>199</v>
      </c>
      <c r="C98" s="69" t="s">
        <v>200</v>
      </c>
      <c r="D98" s="67" t="s">
        <v>50</v>
      </c>
      <c r="E98" s="67" t="s">
        <v>57</v>
      </c>
      <c r="F98" s="67"/>
      <c r="G98" s="67"/>
      <c r="H98" s="67"/>
      <c r="I98" s="67"/>
      <c r="J98" s="67"/>
      <c r="K98" s="67"/>
      <c r="L98" s="67"/>
      <c r="M98" s="67" t="s">
        <v>52</v>
      </c>
      <c r="N98" s="67" t="s">
        <v>53</v>
      </c>
      <c r="O98" s="67" t="s">
        <v>54</v>
      </c>
      <c r="P98" s="68" t="s">
        <v>201</v>
      </c>
      <c r="Q98" s="70">
        <v>18370100000</v>
      </c>
      <c r="R98" s="70">
        <v>0</v>
      </c>
      <c r="S98" s="70">
        <v>0</v>
      </c>
      <c r="T98" s="70">
        <v>18370100000</v>
      </c>
      <c r="U98" s="70">
        <v>0</v>
      </c>
      <c r="V98" s="70">
        <v>17237312273.509998</v>
      </c>
      <c r="W98" s="70">
        <v>1132787726.49</v>
      </c>
      <c r="X98" s="70">
        <v>16574298971.290001</v>
      </c>
      <c r="Y98" s="70">
        <v>6585238672.6599998</v>
      </c>
      <c r="Z98" s="70">
        <v>6585238672.6599998</v>
      </c>
      <c r="AA98" s="70">
        <v>6585238672.6599998</v>
      </c>
    </row>
    <row r="99" spans="1:27" ht="30.4">
      <c r="A99" s="67" t="s">
        <v>183</v>
      </c>
      <c r="B99" s="68" t="s">
        <v>199</v>
      </c>
      <c r="C99" s="69" t="s">
        <v>184</v>
      </c>
      <c r="D99" s="67" t="s">
        <v>50</v>
      </c>
      <c r="E99" s="67" t="s">
        <v>60</v>
      </c>
      <c r="F99" s="67" t="s">
        <v>60</v>
      </c>
      <c r="G99" s="67" t="s">
        <v>51</v>
      </c>
      <c r="H99" s="67" t="s">
        <v>185</v>
      </c>
      <c r="I99" s="67"/>
      <c r="J99" s="67"/>
      <c r="K99" s="67"/>
      <c r="L99" s="67"/>
      <c r="M99" s="67" t="s">
        <v>52</v>
      </c>
      <c r="N99" s="67" t="s">
        <v>53</v>
      </c>
      <c r="O99" s="67" t="s">
        <v>54</v>
      </c>
      <c r="P99" s="68" t="s">
        <v>186</v>
      </c>
      <c r="Q99" s="70">
        <v>46894300000</v>
      </c>
      <c r="R99" s="70">
        <v>0</v>
      </c>
      <c r="S99" s="70">
        <v>0</v>
      </c>
      <c r="T99" s="70">
        <v>46894300000</v>
      </c>
      <c r="U99" s="70">
        <v>0</v>
      </c>
      <c r="V99" s="70">
        <v>30380174592</v>
      </c>
      <c r="W99" s="70">
        <v>16514125408</v>
      </c>
      <c r="X99" s="70">
        <v>30151180624.5</v>
      </c>
      <c r="Y99" s="70">
        <v>19706000615.830002</v>
      </c>
      <c r="Z99" s="70">
        <v>19706000615.830002</v>
      </c>
      <c r="AA99" s="70">
        <v>19706000615.830002</v>
      </c>
    </row>
    <row r="100" spans="1:27" ht="30.4">
      <c r="A100" s="67" t="s">
        <v>183</v>
      </c>
      <c r="B100" s="68" t="s">
        <v>199</v>
      </c>
      <c r="C100" s="69" t="s">
        <v>81</v>
      </c>
      <c r="D100" s="67" t="s">
        <v>50</v>
      </c>
      <c r="E100" s="67" t="s">
        <v>60</v>
      </c>
      <c r="F100" s="67" t="s">
        <v>78</v>
      </c>
      <c r="G100" s="67" t="s">
        <v>57</v>
      </c>
      <c r="H100" s="67" t="s">
        <v>79</v>
      </c>
      <c r="I100" s="67"/>
      <c r="J100" s="67"/>
      <c r="K100" s="67"/>
      <c r="L100" s="67"/>
      <c r="M100" s="67" t="s">
        <v>52</v>
      </c>
      <c r="N100" s="67" t="s">
        <v>53</v>
      </c>
      <c r="O100" s="67" t="s">
        <v>54</v>
      </c>
      <c r="P100" s="68" t="s">
        <v>82</v>
      </c>
      <c r="Q100" s="70">
        <v>248400000</v>
      </c>
      <c r="R100" s="70">
        <v>0</v>
      </c>
      <c r="S100" s="70">
        <v>0</v>
      </c>
      <c r="T100" s="70">
        <v>248400000</v>
      </c>
      <c r="U100" s="70">
        <v>0</v>
      </c>
      <c r="V100" s="70">
        <v>248400000</v>
      </c>
      <c r="W100" s="70">
        <v>0</v>
      </c>
      <c r="X100" s="70">
        <v>11224165</v>
      </c>
      <c r="Y100" s="70">
        <v>11054505</v>
      </c>
      <c r="Z100" s="70">
        <v>11054505</v>
      </c>
      <c r="AA100" s="70">
        <v>11054505</v>
      </c>
    </row>
    <row r="101" spans="1:27" ht="30.4">
      <c r="A101" s="67" t="s">
        <v>183</v>
      </c>
      <c r="B101" s="68" t="s">
        <v>199</v>
      </c>
      <c r="C101" s="69" t="s">
        <v>204</v>
      </c>
      <c r="D101" s="67" t="s">
        <v>50</v>
      </c>
      <c r="E101" s="67" t="s">
        <v>60</v>
      </c>
      <c r="F101" s="67" t="s">
        <v>53</v>
      </c>
      <c r="G101" s="67"/>
      <c r="H101" s="67"/>
      <c r="I101" s="67"/>
      <c r="J101" s="67"/>
      <c r="K101" s="67"/>
      <c r="L101" s="67"/>
      <c r="M101" s="67" t="s">
        <v>52</v>
      </c>
      <c r="N101" s="67" t="s">
        <v>53</v>
      </c>
      <c r="O101" s="67" t="s">
        <v>54</v>
      </c>
      <c r="P101" s="68" t="s">
        <v>205</v>
      </c>
      <c r="Q101" s="70">
        <v>129000000</v>
      </c>
      <c r="R101" s="70">
        <v>23502211160</v>
      </c>
      <c r="S101" s="70">
        <v>0</v>
      </c>
      <c r="T101" s="70">
        <v>23631211160</v>
      </c>
      <c r="U101" s="70">
        <v>0</v>
      </c>
      <c r="V101" s="70">
        <v>1977514685.49</v>
      </c>
      <c r="W101" s="70">
        <v>21653696474.509998</v>
      </c>
      <c r="X101" s="70">
        <v>1513514685.49</v>
      </c>
      <c r="Y101" s="70">
        <v>1513514685.49</v>
      </c>
      <c r="Z101" s="70">
        <v>1513514685.49</v>
      </c>
      <c r="AA101" s="70">
        <v>1513514685.49</v>
      </c>
    </row>
    <row r="102" spans="1:27" ht="30.4">
      <c r="A102" s="67" t="s">
        <v>183</v>
      </c>
      <c r="B102" s="68" t="s">
        <v>199</v>
      </c>
      <c r="C102" s="69" t="s">
        <v>87</v>
      </c>
      <c r="D102" s="67" t="s">
        <v>50</v>
      </c>
      <c r="E102" s="67" t="s">
        <v>85</v>
      </c>
      <c r="F102" s="67" t="s">
        <v>78</v>
      </c>
      <c r="G102" s="67" t="s">
        <v>51</v>
      </c>
      <c r="H102" s="67"/>
      <c r="I102" s="67"/>
      <c r="J102" s="67"/>
      <c r="K102" s="67"/>
      <c r="L102" s="67"/>
      <c r="M102" s="67" t="s">
        <v>52</v>
      </c>
      <c r="N102" s="67" t="s">
        <v>68</v>
      </c>
      <c r="O102" s="67" t="s">
        <v>76</v>
      </c>
      <c r="P102" s="68" t="s">
        <v>88</v>
      </c>
      <c r="Q102" s="70">
        <v>274000000</v>
      </c>
      <c r="R102" s="70">
        <v>0</v>
      </c>
      <c r="S102" s="70">
        <v>0</v>
      </c>
      <c r="T102" s="70">
        <v>274000000</v>
      </c>
      <c r="U102" s="70">
        <v>0</v>
      </c>
      <c r="V102" s="70">
        <v>0</v>
      </c>
      <c r="W102" s="70">
        <v>274000000</v>
      </c>
      <c r="X102" s="70">
        <v>0</v>
      </c>
      <c r="Y102" s="70">
        <v>0</v>
      </c>
      <c r="Z102" s="70">
        <v>0</v>
      </c>
      <c r="AA102" s="70">
        <v>0</v>
      </c>
    </row>
    <row r="103" spans="1:27" ht="30.4">
      <c r="A103" s="67" t="s">
        <v>183</v>
      </c>
      <c r="B103" s="68" t="s">
        <v>199</v>
      </c>
      <c r="C103" s="69" t="s">
        <v>187</v>
      </c>
      <c r="D103" s="67" t="s">
        <v>90</v>
      </c>
      <c r="E103" s="67" t="s">
        <v>188</v>
      </c>
      <c r="F103" s="67" t="s">
        <v>92</v>
      </c>
      <c r="G103" s="67" t="s">
        <v>189</v>
      </c>
      <c r="H103" s="67"/>
      <c r="I103" s="67"/>
      <c r="J103" s="67"/>
      <c r="K103" s="67"/>
      <c r="L103" s="67"/>
      <c r="M103" s="67" t="s">
        <v>52</v>
      </c>
      <c r="N103" s="67" t="s">
        <v>97</v>
      </c>
      <c r="O103" s="67" t="s">
        <v>54</v>
      </c>
      <c r="P103" s="68" t="s">
        <v>190</v>
      </c>
      <c r="Q103" s="70">
        <v>15026550000</v>
      </c>
      <c r="R103" s="70">
        <v>0</v>
      </c>
      <c r="S103" s="70">
        <v>0</v>
      </c>
      <c r="T103" s="70">
        <v>15026550000</v>
      </c>
      <c r="U103" s="70">
        <v>0</v>
      </c>
      <c r="V103" s="70">
        <v>13141280439.26</v>
      </c>
      <c r="W103" s="70">
        <v>1885269560.74</v>
      </c>
      <c r="X103" s="70">
        <v>11618235262.26</v>
      </c>
      <c r="Y103" s="70">
        <v>5152047905.1099997</v>
      </c>
      <c r="Z103" s="70">
        <v>5152047905.1099997</v>
      </c>
      <c r="AA103" s="70">
        <v>5152047905.1099997</v>
      </c>
    </row>
    <row r="104" spans="1:27" ht="30.4">
      <c r="A104" s="67" t="s">
        <v>191</v>
      </c>
      <c r="B104" s="68" t="s">
        <v>192</v>
      </c>
      <c r="C104" s="69" t="s">
        <v>49</v>
      </c>
      <c r="D104" s="67" t="s">
        <v>50</v>
      </c>
      <c r="E104" s="67" t="s">
        <v>51</v>
      </c>
      <c r="F104" s="67" t="s">
        <v>51</v>
      </c>
      <c r="G104" s="67" t="s">
        <v>51</v>
      </c>
      <c r="H104" s="67"/>
      <c r="I104" s="67"/>
      <c r="J104" s="67"/>
      <c r="K104" s="67"/>
      <c r="L104" s="67"/>
      <c r="M104" s="67" t="s">
        <v>52</v>
      </c>
      <c r="N104" s="67" t="s">
        <v>53</v>
      </c>
      <c r="O104" s="67" t="s">
        <v>54</v>
      </c>
      <c r="P104" s="68" t="s">
        <v>55</v>
      </c>
      <c r="Q104" s="70">
        <v>21023900000</v>
      </c>
      <c r="R104" s="70">
        <v>0</v>
      </c>
      <c r="S104" s="70">
        <v>0</v>
      </c>
      <c r="T104" s="70">
        <v>21023900000</v>
      </c>
      <c r="U104" s="70">
        <v>0</v>
      </c>
      <c r="V104" s="70">
        <v>21023900000</v>
      </c>
      <c r="W104" s="70">
        <v>0</v>
      </c>
      <c r="X104" s="70">
        <v>10116429888</v>
      </c>
      <c r="Y104" s="70">
        <v>10116429888</v>
      </c>
      <c r="Z104" s="70">
        <v>10116429888</v>
      </c>
      <c r="AA104" s="70">
        <v>10116429888</v>
      </c>
    </row>
    <row r="105" spans="1:27" ht="30.4">
      <c r="A105" s="67" t="s">
        <v>191</v>
      </c>
      <c r="B105" s="68" t="s">
        <v>192</v>
      </c>
      <c r="C105" s="69" t="s">
        <v>56</v>
      </c>
      <c r="D105" s="67" t="s">
        <v>50</v>
      </c>
      <c r="E105" s="67" t="s">
        <v>51</v>
      </c>
      <c r="F105" s="67" t="s">
        <v>51</v>
      </c>
      <c r="G105" s="67" t="s">
        <v>57</v>
      </c>
      <c r="H105" s="67"/>
      <c r="I105" s="67"/>
      <c r="J105" s="67"/>
      <c r="K105" s="67"/>
      <c r="L105" s="67"/>
      <c r="M105" s="67" t="s">
        <v>52</v>
      </c>
      <c r="N105" s="67" t="s">
        <v>53</v>
      </c>
      <c r="O105" s="67" t="s">
        <v>54</v>
      </c>
      <c r="P105" s="68" t="s">
        <v>58</v>
      </c>
      <c r="Q105" s="70">
        <v>8520000000</v>
      </c>
      <c r="R105" s="70">
        <v>0</v>
      </c>
      <c r="S105" s="70">
        <v>0</v>
      </c>
      <c r="T105" s="70">
        <v>8520000000</v>
      </c>
      <c r="U105" s="70">
        <v>0</v>
      </c>
      <c r="V105" s="70">
        <v>8520000000</v>
      </c>
      <c r="W105" s="70">
        <v>0</v>
      </c>
      <c r="X105" s="70">
        <v>4091997204</v>
      </c>
      <c r="Y105" s="70">
        <v>4091997204</v>
      </c>
      <c r="Z105" s="70">
        <v>4091997204</v>
      </c>
      <c r="AA105" s="70">
        <v>4091997204</v>
      </c>
    </row>
    <row r="106" spans="1:27" ht="30.4">
      <c r="A106" s="67" t="s">
        <v>191</v>
      </c>
      <c r="B106" s="68" t="s">
        <v>192</v>
      </c>
      <c r="C106" s="69" t="s">
        <v>59</v>
      </c>
      <c r="D106" s="67" t="s">
        <v>50</v>
      </c>
      <c r="E106" s="67" t="s">
        <v>51</v>
      </c>
      <c r="F106" s="67" t="s">
        <v>51</v>
      </c>
      <c r="G106" s="67" t="s">
        <v>60</v>
      </c>
      <c r="H106" s="67"/>
      <c r="I106" s="67"/>
      <c r="J106" s="67"/>
      <c r="K106" s="67"/>
      <c r="L106" s="67"/>
      <c r="M106" s="67" t="s">
        <v>52</v>
      </c>
      <c r="N106" s="67" t="s">
        <v>53</v>
      </c>
      <c r="O106" s="67" t="s">
        <v>54</v>
      </c>
      <c r="P106" s="68" t="s">
        <v>61</v>
      </c>
      <c r="Q106" s="70">
        <v>2080300000</v>
      </c>
      <c r="R106" s="70">
        <v>0</v>
      </c>
      <c r="S106" s="70">
        <v>0</v>
      </c>
      <c r="T106" s="70">
        <v>2080300000</v>
      </c>
      <c r="U106" s="70">
        <v>0</v>
      </c>
      <c r="V106" s="70">
        <v>2080300000</v>
      </c>
      <c r="W106" s="70">
        <v>0</v>
      </c>
      <c r="X106" s="70">
        <v>1291244096</v>
      </c>
      <c r="Y106" s="70">
        <v>1291025428</v>
      </c>
      <c r="Z106" s="70">
        <v>1291025428</v>
      </c>
      <c r="AA106" s="70">
        <v>1291025428</v>
      </c>
    </row>
    <row r="107" spans="1:27" ht="30.4">
      <c r="A107" s="67" t="s">
        <v>191</v>
      </c>
      <c r="B107" s="68" t="s">
        <v>192</v>
      </c>
      <c r="C107" s="69" t="s">
        <v>200</v>
      </c>
      <c r="D107" s="67" t="s">
        <v>50</v>
      </c>
      <c r="E107" s="67" t="s">
        <v>57</v>
      </c>
      <c r="F107" s="67"/>
      <c r="G107" s="67"/>
      <c r="H107" s="67"/>
      <c r="I107" s="67"/>
      <c r="J107" s="67"/>
      <c r="K107" s="67"/>
      <c r="L107" s="67"/>
      <c r="M107" s="67" t="s">
        <v>52</v>
      </c>
      <c r="N107" s="67" t="s">
        <v>53</v>
      </c>
      <c r="O107" s="67" t="s">
        <v>54</v>
      </c>
      <c r="P107" s="68" t="s">
        <v>201</v>
      </c>
      <c r="Q107" s="70">
        <v>73983300000</v>
      </c>
      <c r="R107" s="70">
        <v>36806662708</v>
      </c>
      <c r="S107" s="70">
        <v>0</v>
      </c>
      <c r="T107" s="70">
        <v>110789962708</v>
      </c>
      <c r="U107" s="70">
        <v>0</v>
      </c>
      <c r="V107" s="70">
        <v>82950719056.979996</v>
      </c>
      <c r="W107" s="70">
        <v>27839243651.02</v>
      </c>
      <c r="X107" s="70">
        <v>67106444253.809998</v>
      </c>
      <c r="Y107" s="70">
        <v>44995502794.809998</v>
      </c>
      <c r="Z107" s="70">
        <v>44995502794.809998</v>
      </c>
      <c r="AA107" s="70">
        <v>44995502794.809998</v>
      </c>
    </row>
    <row r="108" spans="1:27" ht="30.4">
      <c r="A108" s="67" t="s">
        <v>191</v>
      </c>
      <c r="B108" s="68" t="s">
        <v>192</v>
      </c>
      <c r="C108" s="69" t="s">
        <v>73</v>
      </c>
      <c r="D108" s="67" t="s">
        <v>50</v>
      </c>
      <c r="E108" s="67" t="s">
        <v>60</v>
      </c>
      <c r="F108" s="67" t="s">
        <v>60</v>
      </c>
      <c r="G108" s="67" t="s">
        <v>51</v>
      </c>
      <c r="H108" s="67" t="s">
        <v>74</v>
      </c>
      <c r="I108" s="67"/>
      <c r="J108" s="67"/>
      <c r="K108" s="67"/>
      <c r="L108" s="67"/>
      <c r="M108" s="67" t="s">
        <v>52</v>
      </c>
      <c r="N108" s="67" t="s">
        <v>53</v>
      </c>
      <c r="O108" s="67" t="s">
        <v>54</v>
      </c>
      <c r="P108" s="68" t="s">
        <v>75</v>
      </c>
      <c r="Q108" s="70">
        <v>123508000000</v>
      </c>
      <c r="R108" s="70">
        <v>0</v>
      </c>
      <c r="S108" s="70">
        <v>36806662708</v>
      </c>
      <c r="T108" s="70">
        <v>86701337292</v>
      </c>
      <c r="U108" s="70">
        <v>86701337292</v>
      </c>
      <c r="V108" s="70">
        <v>0</v>
      </c>
      <c r="W108" s="70">
        <v>0</v>
      </c>
      <c r="X108" s="70">
        <v>0</v>
      </c>
      <c r="Y108" s="70">
        <v>0</v>
      </c>
      <c r="Z108" s="70">
        <v>0</v>
      </c>
      <c r="AA108" s="70">
        <v>0</v>
      </c>
    </row>
    <row r="109" spans="1:27" ht="30.4">
      <c r="A109" s="67" t="s">
        <v>191</v>
      </c>
      <c r="B109" s="68" t="s">
        <v>192</v>
      </c>
      <c r="C109" s="69" t="s">
        <v>193</v>
      </c>
      <c r="D109" s="67" t="s">
        <v>50</v>
      </c>
      <c r="E109" s="67" t="s">
        <v>60</v>
      </c>
      <c r="F109" s="67" t="s">
        <v>78</v>
      </c>
      <c r="G109" s="67" t="s">
        <v>51</v>
      </c>
      <c r="H109" s="67" t="s">
        <v>194</v>
      </c>
      <c r="I109" s="67"/>
      <c r="J109" s="67"/>
      <c r="K109" s="67"/>
      <c r="L109" s="67"/>
      <c r="M109" s="67" t="s">
        <v>52</v>
      </c>
      <c r="N109" s="67" t="s">
        <v>53</v>
      </c>
      <c r="O109" s="67" t="s">
        <v>54</v>
      </c>
      <c r="P109" s="68" t="s">
        <v>195</v>
      </c>
      <c r="Q109" s="70">
        <v>270000000000</v>
      </c>
      <c r="R109" s="70">
        <v>0</v>
      </c>
      <c r="S109" s="70">
        <v>0</v>
      </c>
      <c r="T109" s="70">
        <v>270000000000</v>
      </c>
      <c r="U109" s="70">
        <v>0</v>
      </c>
      <c r="V109" s="70">
        <v>270000000000</v>
      </c>
      <c r="W109" s="70">
        <v>0</v>
      </c>
      <c r="X109" s="70">
        <v>269228312753.89001</v>
      </c>
      <c r="Y109" s="70">
        <v>171749548216.16</v>
      </c>
      <c r="Z109" s="70">
        <v>171749548216.16</v>
      </c>
      <c r="AA109" s="70">
        <v>165096941362.85001</v>
      </c>
    </row>
    <row r="110" spans="1:27" ht="30.4">
      <c r="A110" s="67" t="s">
        <v>191</v>
      </c>
      <c r="B110" s="68" t="s">
        <v>192</v>
      </c>
      <c r="C110" s="69" t="s">
        <v>196</v>
      </c>
      <c r="D110" s="67" t="s">
        <v>50</v>
      </c>
      <c r="E110" s="67" t="s">
        <v>60</v>
      </c>
      <c r="F110" s="67" t="s">
        <v>78</v>
      </c>
      <c r="G110" s="67" t="s">
        <v>51</v>
      </c>
      <c r="H110" s="67" t="s">
        <v>147</v>
      </c>
      <c r="I110" s="67"/>
      <c r="J110" s="67"/>
      <c r="K110" s="67"/>
      <c r="L110" s="67"/>
      <c r="M110" s="67" t="s">
        <v>52</v>
      </c>
      <c r="N110" s="67" t="s">
        <v>53</v>
      </c>
      <c r="O110" s="67" t="s">
        <v>54</v>
      </c>
      <c r="P110" s="68" t="s">
        <v>197</v>
      </c>
      <c r="Q110" s="70">
        <v>647000000000</v>
      </c>
      <c r="R110" s="70">
        <v>0</v>
      </c>
      <c r="S110" s="70">
        <v>0</v>
      </c>
      <c r="T110" s="70">
        <v>647000000000</v>
      </c>
      <c r="U110" s="70">
        <v>0</v>
      </c>
      <c r="V110" s="70">
        <v>646999999999.81995</v>
      </c>
      <c r="W110" s="70">
        <v>0.18</v>
      </c>
      <c r="X110" s="70">
        <v>503662496172.83002</v>
      </c>
      <c r="Y110" s="70">
        <v>103333509789.14999</v>
      </c>
      <c r="Z110" s="70">
        <v>98162794289.149994</v>
      </c>
      <c r="AA110" s="70">
        <v>98162794289.149994</v>
      </c>
    </row>
    <row r="111" spans="1:27" ht="30.4">
      <c r="A111" s="67" t="s">
        <v>191</v>
      </c>
      <c r="B111" s="68" t="s">
        <v>192</v>
      </c>
      <c r="C111" s="69" t="s">
        <v>81</v>
      </c>
      <c r="D111" s="67" t="s">
        <v>50</v>
      </c>
      <c r="E111" s="67" t="s">
        <v>60</v>
      </c>
      <c r="F111" s="67" t="s">
        <v>78</v>
      </c>
      <c r="G111" s="67" t="s">
        <v>57</v>
      </c>
      <c r="H111" s="67" t="s">
        <v>79</v>
      </c>
      <c r="I111" s="67"/>
      <c r="J111" s="67"/>
      <c r="K111" s="67"/>
      <c r="L111" s="67"/>
      <c r="M111" s="67" t="s">
        <v>52</v>
      </c>
      <c r="N111" s="67" t="s">
        <v>53</v>
      </c>
      <c r="O111" s="67" t="s">
        <v>54</v>
      </c>
      <c r="P111" s="68" t="s">
        <v>82</v>
      </c>
      <c r="Q111" s="70">
        <v>140000000</v>
      </c>
      <c r="R111" s="70">
        <v>0</v>
      </c>
      <c r="S111" s="70">
        <v>0</v>
      </c>
      <c r="T111" s="70">
        <v>140000000</v>
      </c>
      <c r="U111" s="70">
        <v>0</v>
      </c>
      <c r="V111" s="70">
        <v>140000000</v>
      </c>
      <c r="W111" s="70">
        <v>0</v>
      </c>
      <c r="X111" s="70">
        <v>70261807</v>
      </c>
      <c r="Y111" s="70">
        <v>45298716</v>
      </c>
      <c r="Z111" s="70">
        <v>45298716</v>
      </c>
      <c r="AA111" s="70">
        <v>45298716</v>
      </c>
    </row>
    <row r="112" spans="1:27" ht="30.4">
      <c r="A112" s="67" t="s">
        <v>191</v>
      </c>
      <c r="B112" s="68" t="s">
        <v>192</v>
      </c>
      <c r="C112" s="69" t="s">
        <v>204</v>
      </c>
      <c r="D112" s="67" t="s">
        <v>50</v>
      </c>
      <c r="E112" s="67" t="s">
        <v>60</v>
      </c>
      <c r="F112" s="67" t="s">
        <v>53</v>
      </c>
      <c r="G112" s="67"/>
      <c r="H112" s="67"/>
      <c r="I112" s="67"/>
      <c r="J112" s="67"/>
      <c r="K112" s="67"/>
      <c r="L112" s="67"/>
      <c r="M112" s="67" t="s">
        <v>52</v>
      </c>
      <c r="N112" s="67" t="s">
        <v>53</v>
      </c>
      <c r="O112" s="67" t="s">
        <v>54</v>
      </c>
      <c r="P112" s="68" t="s">
        <v>205</v>
      </c>
      <c r="Q112" s="70">
        <v>7221000000</v>
      </c>
      <c r="R112" s="70">
        <v>0</v>
      </c>
      <c r="S112" s="70">
        <v>0</v>
      </c>
      <c r="T112" s="70">
        <v>7221000000</v>
      </c>
      <c r="U112" s="70">
        <v>0</v>
      </c>
      <c r="V112" s="70">
        <v>5722346177.6400003</v>
      </c>
      <c r="W112" s="70">
        <v>1498653822.3599999</v>
      </c>
      <c r="X112" s="70">
        <v>5603098242</v>
      </c>
      <c r="Y112" s="70">
        <v>5563510382</v>
      </c>
      <c r="Z112" s="70">
        <v>5563510382</v>
      </c>
      <c r="AA112" s="70">
        <v>5563510382</v>
      </c>
    </row>
    <row r="113" spans="1:27" ht="30.4">
      <c r="A113" s="67" t="s">
        <v>191</v>
      </c>
      <c r="B113" s="68" t="s">
        <v>192</v>
      </c>
      <c r="C113" s="69" t="s">
        <v>84</v>
      </c>
      <c r="D113" s="67" t="s">
        <v>50</v>
      </c>
      <c r="E113" s="67" t="s">
        <v>85</v>
      </c>
      <c r="F113" s="67" t="s">
        <v>51</v>
      </c>
      <c r="G113" s="67"/>
      <c r="H113" s="67"/>
      <c r="I113" s="67"/>
      <c r="J113" s="67"/>
      <c r="K113" s="67"/>
      <c r="L113" s="67"/>
      <c r="M113" s="67" t="s">
        <v>52</v>
      </c>
      <c r="N113" s="67" t="s">
        <v>53</v>
      </c>
      <c r="O113" s="67" t="s">
        <v>54</v>
      </c>
      <c r="P113" s="68" t="s">
        <v>86</v>
      </c>
      <c r="Q113" s="70">
        <v>8000000</v>
      </c>
      <c r="R113" s="70">
        <v>0</v>
      </c>
      <c r="S113" s="70">
        <v>0</v>
      </c>
      <c r="T113" s="70">
        <v>8000000</v>
      </c>
      <c r="U113" s="70">
        <v>0</v>
      </c>
      <c r="V113" s="70">
        <v>861000</v>
      </c>
      <c r="W113" s="70">
        <v>7139000</v>
      </c>
      <c r="X113" s="70">
        <v>861000</v>
      </c>
      <c r="Y113" s="70">
        <v>821000</v>
      </c>
      <c r="Z113" s="70">
        <v>821000</v>
      </c>
      <c r="AA113" s="70">
        <v>821000</v>
      </c>
    </row>
    <row r="114" spans="1:27" ht="30.4">
      <c r="A114" s="67" t="s">
        <v>191</v>
      </c>
      <c r="B114" s="68" t="s">
        <v>192</v>
      </c>
      <c r="C114" s="69" t="s">
        <v>87</v>
      </c>
      <c r="D114" s="67" t="s">
        <v>50</v>
      </c>
      <c r="E114" s="67" t="s">
        <v>85</v>
      </c>
      <c r="F114" s="67" t="s">
        <v>78</v>
      </c>
      <c r="G114" s="67" t="s">
        <v>51</v>
      </c>
      <c r="H114" s="67"/>
      <c r="I114" s="67"/>
      <c r="J114" s="67"/>
      <c r="K114" s="67"/>
      <c r="L114" s="67"/>
      <c r="M114" s="67" t="s">
        <v>52</v>
      </c>
      <c r="N114" s="67" t="s">
        <v>68</v>
      </c>
      <c r="O114" s="67" t="s">
        <v>76</v>
      </c>
      <c r="P114" s="68" t="s">
        <v>88</v>
      </c>
      <c r="Q114" s="70">
        <v>3373000000</v>
      </c>
      <c r="R114" s="70">
        <v>0</v>
      </c>
      <c r="S114" s="70">
        <v>0</v>
      </c>
      <c r="T114" s="70">
        <v>3373000000</v>
      </c>
      <c r="U114" s="70">
        <v>0</v>
      </c>
      <c r="V114" s="70">
        <v>0</v>
      </c>
      <c r="W114" s="70">
        <v>3373000000</v>
      </c>
      <c r="X114" s="70">
        <v>0</v>
      </c>
      <c r="Y114" s="70">
        <v>0</v>
      </c>
      <c r="Z114" s="70">
        <v>0</v>
      </c>
      <c r="AA114" s="70">
        <v>0</v>
      </c>
    </row>
    <row r="115" spans="1:27" ht="40.5">
      <c r="A115" s="67" t="s">
        <v>191</v>
      </c>
      <c r="B115" s="68" t="s">
        <v>192</v>
      </c>
      <c r="C115" s="69" t="s">
        <v>178</v>
      </c>
      <c r="D115" s="67" t="s">
        <v>90</v>
      </c>
      <c r="E115" s="67" t="s">
        <v>179</v>
      </c>
      <c r="F115" s="67" t="s">
        <v>92</v>
      </c>
      <c r="G115" s="67" t="s">
        <v>119</v>
      </c>
      <c r="H115" s="67"/>
      <c r="I115" s="67"/>
      <c r="J115" s="67"/>
      <c r="K115" s="67"/>
      <c r="L115" s="67"/>
      <c r="M115" s="67" t="s">
        <v>52</v>
      </c>
      <c r="N115" s="67" t="s">
        <v>62</v>
      </c>
      <c r="O115" s="67" t="s">
        <v>54</v>
      </c>
      <c r="P115" s="68" t="s">
        <v>198</v>
      </c>
      <c r="Q115" s="70">
        <v>177698058450</v>
      </c>
      <c r="R115" s="70">
        <v>0</v>
      </c>
      <c r="S115" s="70">
        <v>0</v>
      </c>
      <c r="T115" s="70">
        <v>177698058450</v>
      </c>
      <c r="U115" s="70">
        <v>0</v>
      </c>
      <c r="V115" s="70">
        <v>140209735749.82999</v>
      </c>
      <c r="W115" s="70">
        <v>37488322700.169998</v>
      </c>
      <c r="X115" s="70">
        <v>53102223390</v>
      </c>
      <c r="Y115" s="70">
        <v>1258373276.1199999</v>
      </c>
      <c r="Z115" s="70">
        <v>1258373276.1199999</v>
      </c>
      <c r="AA115" s="70">
        <v>1258373276.1199999</v>
      </c>
    </row>
    <row r="116" spans="1:27" ht="30.4">
      <c r="A116" s="67" t="s">
        <v>191</v>
      </c>
      <c r="B116" s="68" t="s">
        <v>192</v>
      </c>
      <c r="C116" s="69" t="s">
        <v>180</v>
      </c>
      <c r="D116" s="67" t="s">
        <v>90</v>
      </c>
      <c r="E116" s="67" t="s">
        <v>179</v>
      </c>
      <c r="F116" s="67" t="s">
        <v>92</v>
      </c>
      <c r="G116" s="67" t="s">
        <v>121</v>
      </c>
      <c r="H116" s="67"/>
      <c r="I116" s="67"/>
      <c r="J116" s="67"/>
      <c r="K116" s="67"/>
      <c r="L116" s="67"/>
      <c r="M116" s="67" t="s">
        <v>52</v>
      </c>
      <c r="N116" s="67" t="s">
        <v>68</v>
      </c>
      <c r="O116" s="67" t="s">
        <v>54</v>
      </c>
      <c r="P116" s="68" t="s">
        <v>237</v>
      </c>
      <c r="Q116" s="70">
        <v>6026231643</v>
      </c>
      <c r="R116" s="70">
        <v>0</v>
      </c>
      <c r="S116" s="70">
        <v>0</v>
      </c>
      <c r="T116" s="70">
        <v>6026231643</v>
      </c>
      <c r="U116" s="70">
        <v>0</v>
      </c>
      <c r="V116" s="70">
        <v>4664640219</v>
      </c>
      <c r="W116" s="70">
        <v>1361591424</v>
      </c>
      <c r="X116" s="70">
        <v>0</v>
      </c>
      <c r="Y116" s="70">
        <v>0</v>
      </c>
      <c r="Z116" s="70">
        <v>0</v>
      </c>
      <c r="AA116" s="70">
        <v>0</v>
      </c>
    </row>
    <row r="117" spans="1:27" ht="30.4">
      <c r="A117" s="67" t="s">
        <v>191</v>
      </c>
      <c r="B117" s="68" t="s">
        <v>192</v>
      </c>
      <c r="C117" s="69" t="s">
        <v>180</v>
      </c>
      <c r="D117" s="67" t="s">
        <v>90</v>
      </c>
      <c r="E117" s="67" t="s">
        <v>179</v>
      </c>
      <c r="F117" s="67" t="s">
        <v>92</v>
      </c>
      <c r="G117" s="67" t="s">
        <v>121</v>
      </c>
      <c r="H117" s="67"/>
      <c r="I117" s="67"/>
      <c r="J117" s="67"/>
      <c r="K117" s="67"/>
      <c r="L117" s="67"/>
      <c r="M117" s="67" t="s">
        <v>52</v>
      </c>
      <c r="N117" s="67" t="s">
        <v>62</v>
      </c>
      <c r="O117" s="67" t="s">
        <v>54</v>
      </c>
      <c r="P117" s="68" t="s">
        <v>237</v>
      </c>
      <c r="Q117" s="70">
        <v>94220470127</v>
      </c>
      <c r="R117" s="70">
        <v>0</v>
      </c>
      <c r="S117" s="70">
        <v>0</v>
      </c>
      <c r="T117" s="70">
        <v>94220470127</v>
      </c>
      <c r="U117" s="70">
        <v>0</v>
      </c>
      <c r="V117" s="70">
        <v>93770023503.610001</v>
      </c>
      <c r="W117" s="70">
        <v>450446623.38999999</v>
      </c>
      <c r="X117" s="70">
        <v>32337092551.639999</v>
      </c>
      <c r="Y117" s="70">
        <v>9177321645.7000008</v>
      </c>
      <c r="Z117" s="70">
        <v>8430183021.3000002</v>
      </c>
      <c r="AA117" s="70">
        <v>8430183021.3000002</v>
      </c>
    </row>
    <row r="118" spans="1:27" ht="30.4">
      <c r="A118" s="67" t="s">
        <v>191</v>
      </c>
      <c r="B118" s="68" t="s">
        <v>192</v>
      </c>
      <c r="C118" s="69" t="s">
        <v>181</v>
      </c>
      <c r="D118" s="67" t="s">
        <v>90</v>
      </c>
      <c r="E118" s="67" t="s">
        <v>179</v>
      </c>
      <c r="F118" s="67" t="s">
        <v>92</v>
      </c>
      <c r="G118" s="67" t="s">
        <v>53</v>
      </c>
      <c r="H118" s="67"/>
      <c r="I118" s="67"/>
      <c r="J118" s="67"/>
      <c r="K118" s="67"/>
      <c r="L118" s="67"/>
      <c r="M118" s="67" t="s">
        <v>52</v>
      </c>
      <c r="N118" s="67" t="s">
        <v>62</v>
      </c>
      <c r="O118" s="67" t="s">
        <v>54</v>
      </c>
      <c r="P118" s="68" t="s">
        <v>222</v>
      </c>
      <c r="Q118" s="70">
        <v>12532471423</v>
      </c>
      <c r="R118" s="70">
        <v>0</v>
      </c>
      <c r="S118" s="70">
        <v>0</v>
      </c>
      <c r="T118" s="70">
        <v>12532471423</v>
      </c>
      <c r="U118" s="70">
        <v>0</v>
      </c>
      <c r="V118" s="70">
        <v>1048145951</v>
      </c>
      <c r="W118" s="70">
        <v>11484325472</v>
      </c>
      <c r="X118" s="70">
        <v>60877394</v>
      </c>
      <c r="Y118" s="70">
        <v>29497294</v>
      </c>
      <c r="Z118" s="70">
        <v>29497294</v>
      </c>
      <c r="AA118" s="70">
        <v>29497294</v>
      </c>
    </row>
    <row r="119" spans="1:27">
      <c r="A119" s="67" t="s">
        <v>17</v>
      </c>
      <c r="B119" s="68" t="s">
        <v>17</v>
      </c>
      <c r="C119" s="69" t="s">
        <v>17</v>
      </c>
      <c r="D119" s="67" t="s">
        <v>17</v>
      </c>
      <c r="E119" s="67" t="s">
        <v>17</v>
      </c>
      <c r="F119" s="67" t="s">
        <v>17</v>
      </c>
      <c r="G119" s="67" t="s">
        <v>17</v>
      </c>
      <c r="H119" s="67" t="s">
        <v>17</v>
      </c>
      <c r="I119" s="67" t="s">
        <v>17</v>
      </c>
      <c r="J119" s="67" t="s">
        <v>17</v>
      </c>
      <c r="K119" s="67" t="s">
        <v>17</v>
      </c>
      <c r="L119" s="67" t="s">
        <v>17</v>
      </c>
      <c r="M119" s="67" t="s">
        <v>17</v>
      </c>
      <c r="N119" s="67" t="s">
        <v>17</v>
      </c>
      <c r="O119" s="67" t="s">
        <v>17</v>
      </c>
      <c r="P119" s="68" t="s">
        <v>17</v>
      </c>
      <c r="Q119" s="70">
        <v>4236223944271</v>
      </c>
      <c r="R119" s="70">
        <v>284368431678</v>
      </c>
      <c r="S119" s="70">
        <v>52855220518</v>
      </c>
      <c r="T119" s="70">
        <v>4467737155431</v>
      </c>
      <c r="U119" s="70">
        <v>95978037292</v>
      </c>
      <c r="V119" s="70">
        <v>3175438081961.4302</v>
      </c>
      <c r="W119" s="70">
        <v>1196321036177.5701</v>
      </c>
      <c r="X119" s="70">
        <v>2521136153214.1899</v>
      </c>
      <c r="Y119" s="70">
        <v>1715494357633.1599</v>
      </c>
      <c r="Z119" s="70">
        <v>1703134270853.0601</v>
      </c>
      <c r="AA119" s="70">
        <v>1691766776956.1201</v>
      </c>
    </row>
    <row r="120" spans="1:27">
      <c r="A120" s="67" t="s">
        <v>17</v>
      </c>
      <c r="B120" s="71" t="s">
        <v>17</v>
      </c>
      <c r="C120" s="69" t="s">
        <v>17</v>
      </c>
      <c r="D120" s="67" t="s">
        <v>17</v>
      </c>
      <c r="E120" s="67" t="s">
        <v>17</v>
      </c>
      <c r="F120" s="67" t="s">
        <v>17</v>
      </c>
      <c r="G120" s="67" t="s">
        <v>17</v>
      </c>
      <c r="H120" s="67" t="s">
        <v>17</v>
      </c>
      <c r="I120" s="67" t="s">
        <v>17</v>
      </c>
      <c r="J120" s="67" t="s">
        <v>17</v>
      </c>
      <c r="K120" s="67" t="s">
        <v>17</v>
      </c>
      <c r="L120" s="67" t="s">
        <v>17</v>
      </c>
      <c r="M120" s="67" t="s">
        <v>17</v>
      </c>
      <c r="N120" s="67" t="s">
        <v>17</v>
      </c>
      <c r="O120" s="67" t="s">
        <v>17</v>
      </c>
      <c r="P120" s="68" t="s">
        <v>17</v>
      </c>
      <c r="Q120" s="72" t="s">
        <v>17</v>
      </c>
      <c r="R120" s="72" t="s">
        <v>17</v>
      </c>
      <c r="S120" s="72" t="s">
        <v>17</v>
      </c>
      <c r="T120" s="72" t="s">
        <v>17</v>
      </c>
      <c r="U120" s="72" t="s">
        <v>17</v>
      </c>
      <c r="V120" s="72" t="s">
        <v>17</v>
      </c>
      <c r="W120" s="72" t="s">
        <v>17</v>
      </c>
      <c r="X120" s="72" t="s">
        <v>17</v>
      </c>
      <c r="Y120" s="72" t="s">
        <v>17</v>
      </c>
      <c r="Z120" s="72" t="s">
        <v>17</v>
      </c>
      <c r="AA120" s="72" t="s">
        <v>17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I133"/>
  <sheetViews>
    <sheetView showGridLines="0" tabSelected="1" view="pageBreakPreview" topLeftCell="A87" zoomScale="84" zoomScaleNormal="84" zoomScaleSheetLayoutView="84" workbookViewId="0">
      <selection activeCell="C32" sqref="C32"/>
    </sheetView>
  </sheetViews>
  <sheetFormatPr baseColWidth="10" defaultRowHeight="14.25"/>
  <cols>
    <col min="1" max="1" width="2.265625" customWidth="1"/>
    <col min="2" max="2" width="44.1328125" customWidth="1"/>
    <col min="3" max="3" width="30.265625" customWidth="1"/>
    <col min="4" max="4" width="30.1328125" customWidth="1"/>
    <col min="5" max="5" width="15.73046875" customWidth="1"/>
    <col min="6" max="6" width="27.265625" customWidth="1"/>
    <col min="7" max="7" width="15.73046875" customWidth="1"/>
    <col min="8" max="8" width="27.86328125" customWidth="1"/>
    <col min="9" max="9" width="15.73046875" customWidth="1"/>
    <col min="10" max="10" width="2.3984375" customWidth="1"/>
  </cols>
  <sheetData>
    <row r="8" spans="2:9" ht="22.9">
      <c r="D8" s="73" t="s">
        <v>241</v>
      </c>
      <c r="E8" s="73"/>
      <c r="F8" s="73"/>
      <c r="G8" s="73"/>
      <c r="H8" s="73"/>
      <c r="I8" s="73"/>
    </row>
    <row r="12" spans="2:9" s="11" customFormat="1" ht="21" customHeight="1">
      <c r="B12" s="74" t="s">
        <v>0</v>
      </c>
      <c r="C12" s="74"/>
      <c r="D12" s="74"/>
      <c r="E12" s="74"/>
      <c r="F12" s="74"/>
      <c r="G12" s="74"/>
      <c r="H12" s="74"/>
      <c r="I12" s="74"/>
    </row>
    <row r="13" spans="2:9" ht="6" customHeight="1">
      <c r="B13" s="1"/>
      <c r="C13" s="1"/>
      <c r="D13" s="1"/>
      <c r="E13" s="1"/>
      <c r="F13" s="1"/>
      <c r="G13" s="1"/>
      <c r="H13" s="1"/>
      <c r="I13" s="1"/>
    </row>
    <row r="14" spans="2:9" s="2" customFormat="1" ht="18" customHeight="1">
      <c r="B14" s="7" t="s">
        <v>1</v>
      </c>
      <c r="C14" s="7" t="s">
        <v>2</v>
      </c>
      <c r="D14" s="7" t="s">
        <v>3</v>
      </c>
      <c r="E14" s="7" t="s">
        <v>4</v>
      </c>
      <c r="F14" s="7" t="s">
        <v>5</v>
      </c>
      <c r="G14" s="7" t="s">
        <v>4</v>
      </c>
      <c r="H14" s="7" t="s">
        <v>6</v>
      </c>
      <c r="I14" s="7" t="s">
        <v>4</v>
      </c>
    </row>
    <row r="15" spans="2:9" ht="6" customHeight="1">
      <c r="B15" s="3"/>
      <c r="C15" s="3"/>
      <c r="D15" s="3"/>
      <c r="E15" s="3"/>
      <c r="F15" s="3"/>
      <c r="G15" s="3"/>
      <c r="H15" s="3"/>
      <c r="I15" s="3"/>
    </row>
    <row r="16" spans="2:9" s="4" customFormat="1" ht="17.25">
      <c r="B16" s="13" t="s">
        <v>7</v>
      </c>
      <c r="C16" s="54">
        <f>+C17+C18+C19+C20+C21</f>
        <v>3834184511160</v>
      </c>
      <c r="D16" s="54">
        <f>+D17+D18+D19+D20+D21</f>
        <v>2310042036963.2056</v>
      </c>
      <c r="E16" s="15">
        <f>+D16/C16</f>
        <v>0.60248588200162589</v>
      </c>
      <c r="F16" s="47">
        <f>+F17+F18+F19+F20+F21</f>
        <v>1647394123963.05</v>
      </c>
      <c r="G16" s="15">
        <f>+F16/C16</f>
        <v>0.42965958450044567</v>
      </c>
      <c r="H16" s="47">
        <f>+H17+H18+H19+H20+H21</f>
        <v>1624426839988.9102</v>
      </c>
      <c r="I16" s="15">
        <f>+H16/C16</f>
        <v>0.42366944920380306</v>
      </c>
    </row>
    <row r="17" spans="2:9" ht="18" customHeight="1">
      <c r="B17" s="19" t="s">
        <v>8</v>
      </c>
      <c r="C17" s="55">
        <f>+C39+C62+C84+C109+C127</f>
        <v>1472643000000</v>
      </c>
      <c r="D17" s="55">
        <f t="shared" ref="C17:D19" si="0">+D39+D62+D84+D109+D127</f>
        <v>924056620941.32507</v>
      </c>
      <c r="E17" s="21">
        <f>+D17/C17</f>
        <v>0.62748175962628083</v>
      </c>
      <c r="F17" s="48">
        <f>+F39+F62+F84+F109+F127</f>
        <v>922897146434.91003</v>
      </c>
      <c r="G17" s="21">
        <f t="shared" ref="G17:G21" si="1">+F17/C17</f>
        <v>0.6266944170684341</v>
      </c>
      <c r="H17" s="48">
        <f>+H39+H62+H84+H109+H127</f>
        <v>920066859664.65002</v>
      </c>
      <c r="I17" s="22">
        <f t="shared" ref="I17:I21" si="2">+H17/C17</f>
        <v>0.62477250743367541</v>
      </c>
    </row>
    <row r="18" spans="2:9" ht="18" customHeight="1">
      <c r="B18" s="23" t="s">
        <v>13</v>
      </c>
      <c r="C18" s="56">
        <f t="shared" si="0"/>
        <v>550000254898</v>
      </c>
      <c r="D18" s="56">
        <f t="shared" si="0"/>
        <v>331737068077.97998</v>
      </c>
      <c r="E18" s="25">
        <f t="shared" ref="E18:E19" si="3">+D18/C18</f>
        <v>0.60315802606219171</v>
      </c>
      <c r="F18" s="49">
        <f>+F40+F63+F85+F110+F128</f>
        <v>228023992158.14001</v>
      </c>
      <c r="G18" s="25">
        <f t="shared" si="1"/>
        <v>0.41458888450956821</v>
      </c>
      <c r="H18" s="49">
        <f>+H40+H63+H85+H110+H128</f>
        <v>225949693920.14999</v>
      </c>
      <c r="I18" s="26">
        <f>+H18/C18</f>
        <v>0.41081743491564993</v>
      </c>
    </row>
    <row r="19" spans="2:9" ht="18" customHeight="1">
      <c r="B19" s="23" t="s">
        <v>14</v>
      </c>
      <c r="C19" s="56">
        <f t="shared" si="0"/>
        <v>1689076256262</v>
      </c>
      <c r="D19" s="56">
        <f t="shared" si="0"/>
        <v>965288560212.84998</v>
      </c>
      <c r="E19" s="25">
        <f t="shared" si="3"/>
        <v>0.57148903528433703</v>
      </c>
      <c r="F19" s="49">
        <f>+F41+F64+F86+F111+F129</f>
        <v>431315328205.46997</v>
      </c>
      <c r="G19" s="25">
        <f t="shared" si="1"/>
        <v>0.25535574643621461</v>
      </c>
      <c r="H19" s="49">
        <f>+H41+H64+H86+H111+H129</f>
        <v>418866990925.07001</v>
      </c>
      <c r="I19" s="26">
        <f t="shared" si="2"/>
        <v>0.2479858380414636</v>
      </c>
    </row>
    <row r="20" spans="2:9" ht="36" customHeight="1">
      <c r="B20" s="27" t="s">
        <v>9</v>
      </c>
      <c r="C20" s="56">
        <f>+C87</f>
        <v>98781100000</v>
      </c>
      <c r="D20" s="56">
        <f>+D87</f>
        <v>75507017729.490005</v>
      </c>
      <c r="E20" s="28">
        <f>+D20/C20</f>
        <v>0.76438729402173089</v>
      </c>
      <c r="F20" s="49">
        <f>+F87</f>
        <v>51742241530.970001</v>
      </c>
      <c r="G20" s="28">
        <f t="shared" si="1"/>
        <v>0.52380710005223674</v>
      </c>
      <c r="H20" s="49">
        <f>+H87</f>
        <v>46127879845.480003</v>
      </c>
      <c r="I20" s="29">
        <f t="shared" si="2"/>
        <v>0.46697070437037047</v>
      </c>
    </row>
    <row r="21" spans="2:9" ht="36.75" customHeight="1">
      <c r="B21" s="27" t="s">
        <v>15</v>
      </c>
      <c r="C21" s="57">
        <f>+C42+C65+C88+C112+C130</f>
        <v>23683900000</v>
      </c>
      <c r="D21" s="57">
        <f>+D42+D65+D88+D112+D130</f>
        <v>13452770001.559999</v>
      </c>
      <c r="E21" s="35">
        <f>+D21/C21</f>
        <v>0.56801329179569238</v>
      </c>
      <c r="F21" s="50">
        <f>+F42+F65+F88+F112+F130</f>
        <v>13415415633.559999</v>
      </c>
      <c r="G21" s="35">
        <f t="shared" si="1"/>
        <v>0.56643608669011436</v>
      </c>
      <c r="H21" s="50">
        <f>+H42+H65+H88+H112+H130</f>
        <v>13415415633.559999</v>
      </c>
      <c r="I21" s="36">
        <f t="shared" si="2"/>
        <v>0.56643608669011436</v>
      </c>
    </row>
    <row r="22" spans="2:9" ht="30" customHeight="1">
      <c r="B22" s="40" t="s">
        <v>223</v>
      </c>
      <c r="C22" s="58">
        <f>+C43+C89+C66</f>
        <v>91450919959</v>
      </c>
      <c r="D22" s="58">
        <f>+D43+D89+D66</f>
        <v>7610127828.0299997</v>
      </c>
      <c r="E22" s="42">
        <f>+D22/C22</f>
        <v>8.3215432184190516E-2</v>
      </c>
      <c r="F22" s="51">
        <f>+F43+F89+F66</f>
        <v>7610127828.0299997</v>
      </c>
      <c r="G22" s="42">
        <f>+F22/C22</f>
        <v>8.3215432184190516E-2</v>
      </c>
      <c r="H22" s="51">
        <f>+H43+H89+H66</f>
        <v>7610127828.0299997</v>
      </c>
      <c r="I22" s="43">
        <f>+H22/C22</f>
        <v>8.3215432184190516E-2</v>
      </c>
    </row>
    <row r="23" spans="2:9" s="4" customFormat="1" ht="17.25">
      <c r="B23" s="13" t="s">
        <v>10</v>
      </c>
      <c r="C23" s="54">
        <f>+C44+C67+C90+C113+C131</f>
        <v>542101724312</v>
      </c>
      <c r="D23" s="54">
        <f>+D44+D67+D90+D113+D131</f>
        <v>203483988422.95001</v>
      </c>
      <c r="E23" s="15">
        <f>+D23/C23</f>
        <v>0.37536126394211078</v>
      </c>
      <c r="F23" s="47">
        <f>+F44+F67+F90+F113+F131</f>
        <v>60490105842.080002</v>
      </c>
      <c r="G23" s="15">
        <f>+F23/C23</f>
        <v>0.11158441880783553</v>
      </c>
      <c r="H23" s="47">
        <f>+H44+H67+H90+H113+H131</f>
        <v>59729809139.18</v>
      </c>
      <c r="I23" s="15">
        <f>+H23/C23</f>
        <v>0.11018192058876987</v>
      </c>
    </row>
    <row r="24" spans="2:9" ht="6" customHeight="1">
      <c r="B24" s="3"/>
      <c r="C24" s="59"/>
      <c r="D24" s="59"/>
      <c r="E24" s="5"/>
      <c r="F24" s="52"/>
      <c r="G24" s="5"/>
      <c r="H24" s="52"/>
      <c r="I24" s="5"/>
    </row>
    <row r="25" spans="2:9" s="4" customFormat="1" ht="17.25">
      <c r="B25" s="16" t="s">
        <v>11</v>
      </c>
      <c r="C25" s="60">
        <f>+C23+C16+C22</f>
        <v>4467737155431</v>
      </c>
      <c r="D25" s="60">
        <f>+D23+D16+D22</f>
        <v>2521136153214.1855</v>
      </c>
      <c r="E25" s="18">
        <f>+D25/C25</f>
        <v>0.56429822648574612</v>
      </c>
      <c r="F25" s="53">
        <f>+F23+F16+F22</f>
        <v>1715494357633.1602</v>
      </c>
      <c r="G25" s="18">
        <f>+F25/C25</f>
        <v>0.38397387714445064</v>
      </c>
      <c r="H25" s="53">
        <f>+H23+H16+H22</f>
        <v>1691766776956.1201</v>
      </c>
      <c r="I25" s="18">
        <f>+H25/C25</f>
        <v>0.37866300502920169</v>
      </c>
    </row>
    <row r="27" spans="2:9">
      <c r="C27" s="12"/>
      <c r="D27" s="12"/>
      <c r="E27" s="12"/>
      <c r="F27" s="12"/>
      <c r="G27" s="12"/>
      <c r="H27" s="12"/>
      <c r="I27" s="12"/>
    </row>
    <row r="28" spans="2:9">
      <c r="C28" s="12"/>
      <c r="D28" s="12"/>
      <c r="E28" s="12"/>
      <c r="F28" s="12"/>
      <c r="G28" s="12"/>
      <c r="H28" s="12"/>
      <c r="I28" s="12"/>
    </row>
    <row r="32" spans="2:9" ht="22.9">
      <c r="B32" s="6"/>
      <c r="C32" s="6"/>
      <c r="D32" s="73" t="s">
        <v>241</v>
      </c>
      <c r="E32" s="73"/>
      <c r="F32" s="73"/>
      <c r="G32" s="73"/>
      <c r="H32" s="73"/>
      <c r="I32" s="73"/>
    </row>
    <row r="36" spans="2:9" ht="18" customHeight="1">
      <c r="B36" s="7" t="s">
        <v>1</v>
      </c>
      <c r="C36" s="7" t="s">
        <v>2</v>
      </c>
      <c r="D36" s="7" t="s">
        <v>3</v>
      </c>
      <c r="E36" s="7" t="s">
        <v>4</v>
      </c>
      <c r="F36" s="7" t="s">
        <v>5</v>
      </c>
      <c r="G36" s="7" t="s">
        <v>4</v>
      </c>
      <c r="H36" s="7" t="s">
        <v>6</v>
      </c>
      <c r="I36" s="7" t="s">
        <v>4</v>
      </c>
    </row>
    <row r="37" spans="2:9" ht="6" customHeight="1">
      <c r="B37" s="8"/>
      <c r="C37" s="8"/>
      <c r="D37" s="8"/>
      <c r="E37" s="8"/>
      <c r="F37" s="8"/>
      <c r="G37" s="8"/>
      <c r="H37" s="8"/>
      <c r="I37" s="8"/>
    </row>
    <row r="38" spans="2:9" ht="18" customHeight="1">
      <c r="B38" s="13" t="s">
        <v>7</v>
      </c>
      <c r="C38" s="14">
        <f>SUM(C39:C42)</f>
        <v>133464500000</v>
      </c>
      <c r="D38" s="14">
        <f>SUM(D39:D42)</f>
        <v>88155614455.709991</v>
      </c>
      <c r="E38" s="15">
        <f t="shared" ref="E38:E44" si="4">+D38/C38</f>
        <v>0.66051732449984824</v>
      </c>
      <c r="F38" s="14">
        <f>+F39+F40+F41+F42</f>
        <v>63435909926.5</v>
      </c>
      <c r="G38" s="15">
        <f t="shared" ref="G38:G44" si="5">+F38/C38</f>
        <v>0.47530174635577249</v>
      </c>
      <c r="H38" s="14">
        <f>+H39+H40+H41+H42</f>
        <v>62842600420.449997</v>
      </c>
      <c r="I38" s="15">
        <f t="shared" ref="I38:I44" si="6">+H38/C38</f>
        <v>0.4708562982699519</v>
      </c>
    </row>
    <row r="39" spans="2:9" ht="18" customHeight="1">
      <c r="B39" s="19" t="s">
        <v>8</v>
      </c>
      <c r="C39" s="20">
        <f>SUM(REP_EPG034_EjecucionPresupuesta!T5:T7)</f>
        <v>37984000000</v>
      </c>
      <c r="D39" s="20">
        <f>SUM(REP_EPG034_EjecucionPresupuesta!X5:X7)</f>
        <v>24764410212</v>
      </c>
      <c r="E39" s="21">
        <f t="shared" si="4"/>
        <v>0.65196951906065714</v>
      </c>
      <c r="F39" s="20">
        <f>SUM(REP_EPG034_EjecucionPresupuesta!Y5:Y7)</f>
        <v>24738920242</v>
      </c>
      <c r="G39" s="21">
        <f t="shared" si="5"/>
        <v>0.6512984478201348</v>
      </c>
      <c r="H39" s="20">
        <f>SUM(REP_EPG034_EjecucionPresupuesta!AA5:AA7)</f>
        <v>24374985142</v>
      </c>
      <c r="I39" s="22">
        <f t="shared" si="6"/>
        <v>0.64171717412594775</v>
      </c>
    </row>
    <row r="40" spans="2:9" ht="18" customHeight="1">
      <c r="B40" s="23" t="s">
        <v>13</v>
      </c>
      <c r="C40" s="24">
        <f>SUM(REP_EPG034_EjecucionPresupuesta!T8:T9)</f>
        <v>35036192190</v>
      </c>
      <c r="D40" s="24">
        <f>SUM(REP_EPG034_EjecucionPresupuesta!X8:X9)</f>
        <v>23406988346.689999</v>
      </c>
      <c r="E40" s="25">
        <f t="shared" si="4"/>
        <v>0.66808025882934852</v>
      </c>
      <c r="F40" s="24">
        <f>SUM(REP_EPG034_EjecucionPresupuesta!Y8:Y9)</f>
        <v>11849460105.58</v>
      </c>
      <c r="G40" s="25">
        <f t="shared" si="5"/>
        <v>0.33820627656455382</v>
      </c>
      <c r="H40" s="24">
        <f>SUM(REP_EPG034_EjecucionPresupuesta!AA8:AA9)</f>
        <v>11620085699.530001</v>
      </c>
      <c r="I40" s="26">
        <f t="shared" si="6"/>
        <v>0.33165949189097654</v>
      </c>
    </row>
    <row r="41" spans="2:9" ht="18" customHeight="1">
      <c r="B41" s="23" t="s">
        <v>14</v>
      </c>
      <c r="C41" s="24">
        <f>SUM(REP_EPG034_EjecucionPresupuesta!T10:T17)</f>
        <v>59905607810</v>
      </c>
      <c r="D41" s="24">
        <f>SUM(REP_EPG034_EjecucionPresupuesta!X10:X17)</f>
        <v>39867942722.019997</v>
      </c>
      <c r="E41" s="25">
        <f t="shared" si="4"/>
        <v>0.66551269871874785</v>
      </c>
      <c r="F41" s="24">
        <f>SUM(REP_EPG034_EjecucionPresupuesta!Y10:Y17)</f>
        <v>26731256403.919998</v>
      </c>
      <c r="G41" s="25">
        <f t="shared" si="5"/>
        <v>0.44622293940664715</v>
      </c>
      <c r="H41" s="24">
        <f>SUM(REP_EPG034_EjecucionPresupuesta!AA10:AA17)</f>
        <v>26731256403.919998</v>
      </c>
      <c r="I41" s="26">
        <f t="shared" si="6"/>
        <v>0.44622293940664715</v>
      </c>
    </row>
    <row r="42" spans="2:9" ht="30" customHeight="1">
      <c r="B42" s="30" t="s">
        <v>15</v>
      </c>
      <c r="C42" s="34">
        <f>SUM(REP_EPG034_EjecucionPresupuesta!T18:T20)</f>
        <v>538700000</v>
      </c>
      <c r="D42" s="34">
        <f>SUM(REP_EPG034_EjecucionPresupuesta!X18:X20)</f>
        <v>116273175</v>
      </c>
      <c r="E42" s="37">
        <f t="shared" si="4"/>
        <v>0.21584031000556897</v>
      </c>
      <c r="F42" s="34">
        <f>SUM(REP_EPG034_EjecucionPresupuesta!Y18:Y20)</f>
        <v>116273175</v>
      </c>
      <c r="G42" s="39">
        <f t="shared" si="5"/>
        <v>0.21584031000556897</v>
      </c>
      <c r="H42" s="34">
        <f>SUM(REP_EPG034_EjecucionPresupuesta!AA18:AA20)</f>
        <v>116273175</v>
      </c>
      <c r="I42" s="38">
        <f t="shared" si="6"/>
        <v>0.21584031000556897</v>
      </c>
    </row>
    <row r="43" spans="2:9" ht="30" customHeight="1">
      <c r="B43" s="40" t="s">
        <v>223</v>
      </c>
      <c r="C43" s="41">
        <f>SUM(REP_EPG034_EjecucionPresupuesta!T21)</f>
        <v>588595702</v>
      </c>
      <c r="D43" s="41">
        <f>SUM(REP_EPG034_EjecucionPresupuesta!X21)</f>
        <v>0</v>
      </c>
      <c r="E43" s="44">
        <f t="shared" si="4"/>
        <v>0</v>
      </c>
      <c r="F43" s="41">
        <f>SUM(REP_EPG034_EjecucionPresupuesta!Y21)</f>
        <v>0</v>
      </c>
      <c r="G43" s="45">
        <f t="shared" si="5"/>
        <v>0</v>
      </c>
      <c r="H43" s="41">
        <f>SUM(REP_EPG034_EjecucionPresupuesta!AA21)</f>
        <v>0</v>
      </c>
      <c r="I43" s="46">
        <f t="shared" si="6"/>
        <v>0</v>
      </c>
    </row>
    <row r="44" spans="2:9" ht="18" customHeight="1">
      <c r="B44" s="13" t="s">
        <v>10</v>
      </c>
      <c r="C44" s="14">
        <f>SUM(REP_EPG034_EjecucionPresupuesta!T22:T38)</f>
        <v>65111964844</v>
      </c>
      <c r="D44" s="14">
        <f>SUM(REP_EPG034_EjecucionPresupuesta!X22:X38)</f>
        <v>50710868726</v>
      </c>
      <c r="E44" s="15">
        <f t="shared" si="4"/>
        <v>0.7788256558913067</v>
      </c>
      <c r="F44" s="14">
        <f>SUM(REP_EPG034_EjecucionPresupuesta!Y22:Y38)</f>
        <v>13054544276.49</v>
      </c>
      <c r="G44" s="15">
        <f t="shared" si="5"/>
        <v>0.20049378494055631</v>
      </c>
      <c r="H44" s="14">
        <f>SUM(REP_EPG034_EjecucionPresupuesta!AA22:AA38)</f>
        <v>13041386197.99</v>
      </c>
      <c r="I44" s="15">
        <f t="shared" si="6"/>
        <v>0.20029170106040425</v>
      </c>
    </row>
    <row r="45" spans="2:9" ht="6" customHeight="1">
      <c r="B45" s="3"/>
      <c r="C45" s="3"/>
      <c r="D45" s="3"/>
      <c r="E45" s="5"/>
      <c r="F45" s="3"/>
      <c r="G45" s="5"/>
      <c r="H45" s="3"/>
      <c r="I45" s="5"/>
    </row>
    <row r="46" spans="2:9" ht="18" customHeight="1">
      <c r="B46" s="16" t="s">
        <v>11</v>
      </c>
      <c r="C46" s="17">
        <f>+C44+C38+C43</f>
        <v>199165060546</v>
      </c>
      <c r="D46" s="17">
        <f>+D44+D38+D43</f>
        <v>138866483181.70999</v>
      </c>
      <c r="E46" s="18">
        <f>+D46/C46</f>
        <v>0.69724319517196043</v>
      </c>
      <c r="F46" s="17">
        <f>+F44+F38+F43</f>
        <v>76490454202.990005</v>
      </c>
      <c r="G46" s="18">
        <f>+F46/C46</f>
        <v>0.38405558682479574</v>
      </c>
      <c r="H46" s="17">
        <f>+H44+H38+H43</f>
        <v>75883986618.440002</v>
      </c>
      <c r="I46" s="18">
        <f>+H46/C46</f>
        <v>0.38101053673976876</v>
      </c>
    </row>
    <row r="48" spans="2:9">
      <c r="E48" s="9"/>
    </row>
    <row r="49" spans="2:9">
      <c r="E49" s="9"/>
    </row>
    <row r="50" spans="2:9">
      <c r="E50" s="9"/>
    </row>
    <row r="54" spans="2:9" ht="22.9">
      <c r="D54" s="73" t="s">
        <v>241</v>
      </c>
      <c r="E54" s="73"/>
      <c r="F54" s="73"/>
      <c r="G54" s="73"/>
      <c r="H54" s="73"/>
      <c r="I54" s="73"/>
    </row>
    <row r="58" spans="2:9" ht="14.65">
      <c r="B58" s="1"/>
      <c r="C58" s="1"/>
      <c r="D58" s="1"/>
      <c r="E58" s="1"/>
      <c r="F58" s="1"/>
      <c r="G58" s="1"/>
      <c r="H58" s="1"/>
      <c r="I58" s="1"/>
    </row>
    <row r="59" spans="2:9" ht="21" customHeight="1">
      <c r="B59" s="10" t="s">
        <v>1</v>
      </c>
      <c r="C59" s="10" t="s">
        <v>2</v>
      </c>
      <c r="D59" s="10" t="s">
        <v>3</v>
      </c>
      <c r="E59" s="10" t="s">
        <v>12</v>
      </c>
      <c r="F59" s="10" t="s">
        <v>5</v>
      </c>
      <c r="G59" s="10" t="s">
        <v>12</v>
      </c>
      <c r="H59" s="10" t="s">
        <v>6</v>
      </c>
      <c r="I59" s="10" t="s">
        <v>12</v>
      </c>
    </row>
    <row r="60" spans="2:9" ht="6" customHeight="1">
      <c r="B60" s="3"/>
      <c r="C60" s="3"/>
      <c r="D60" s="3"/>
      <c r="E60" s="3"/>
      <c r="F60" s="3"/>
      <c r="G60" s="3"/>
      <c r="H60" s="3"/>
      <c r="I60" s="3"/>
    </row>
    <row r="61" spans="2:9" ht="18" customHeight="1">
      <c r="B61" s="13" t="s">
        <v>7</v>
      </c>
      <c r="C61" s="14">
        <f>SUM(C62:C65)</f>
        <v>813021700000</v>
      </c>
      <c r="D61" s="14">
        <f>+D62+D63+D64+D65</f>
        <v>254587946262.36002</v>
      </c>
      <c r="E61" s="15">
        <f t="shared" ref="E61:E67" si="7">+D61/C61</f>
        <v>0.31313794731722416</v>
      </c>
      <c r="F61" s="14">
        <f>+F62+F63+F64+F65</f>
        <v>218870500214.99002</v>
      </c>
      <c r="G61" s="15">
        <f>+F61/C61</f>
        <v>0.26920622194338728</v>
      </c>
      <c r="H61" s="14">
        <f>+H62+H63+H64+H65</f>
        <v>218858281586.99002</v>
      </c>
      <c r="I61" s="15">
        <f>+H61/C61</f>
        <v>0.26919119328179064</v>
      </c>
    </row>
    <row r="62" spans="2:9" ht="18" customHeight="1">
      <c r="B62" s="19" t="s">
        <v>8</v>
      </c>
      <c r="C62" s="20">
        <f>SUM(REP_EPG034_EjecucionPresupuesta!T39:T46)</f>
        <v>202635800000</v>
      </c>
      <c r="D62" s="20">
        <f>SUM(REP_EPG034_EjecucionPresupuesta!X39:X46)</f>
        <v>121743900447.65001</v>
      </c>
      <c r="E62" s="21">
        <f t="shared" si="7"/>
        <v>0.60080153875894593</v>
      </c>
      <c r="F62" s="20">
        <f>SUM(REP_EPG034_EjecucionPresupuesta!Y39:Y46)</f>
        <v>121743900447.65001</v>
      </c>
      <c r="G62" s="21">
        <f>+F62/C62</f>
        <v>0.60080153875894593</v>
      </c>
      <c r="H62" s="20">
        <f>SUM(REP_EPG034_EjecucionPresupuesta!AA39:AA46)</f>
        <v>121743900447.65001</v>
      </c>
      <c r="I62" s="22">
        <f>+H62/C62</f>
        <v>0.60080153875894593</v>
      </c>
    </row>
    <row r="63" spans="2:9" ht="18" customHeight="1">
      <c r="B63" s="23" t="s">
        <v>13</v>
      </c>
      <c r="C63" s="24">
        <f>SUM(REP_EPG034_EjecucionPresupuesta!T47:T48)</f>
        <v>156750600000</v>
      </c>
      <c r="D63" s="24">
        <f>SUM(REP_EPG034_EjecucionPresupuesta!X47:X48)</f>
        <v>82806496560.490005</v>
      </c>
      <c r="E63" s="25">
        <f t="shared" si="7"/>
        <v>0.52826908835111319</v>
      </c>
      <c r="F63" s="24">
        <f>SUM(REP_EPG034_EjecucionPresupuesta!Y47:Y48)</f>
        <v>47212906513.120003</v>
      </c>
      <c r="G63" s="25">
        <f>+F63/C63</f>
        <v>0.30119761272441703</v>
      </c>
      <c r="H63" s="24">
        <f>SUM(REP_EPG034_EjecucionPresupuesta!AA47:AA48)</f>
        <v>47200687885.120003</v>
      </c>
      <c r="I63" s="26">
        <f>+H63/C63</f>
        <v>0.30111966324288392</v>
      </c>
    </row>
    <row r="64" spans="2:9" ht="18" customHeight="1">
      <c r="B64" s="23" t="s">
        <v>14</v>
      </c>
      <c r="C64" s="24">
        <f>SUM(REP_EPG034_EjecucionPresupuesta!T49:T57)</f>
        <v>449042900000</v>
      </c>
      <c r="D64" s="24">
        <f>SUM(REP_EPG034_EjecucionPresupuesta!X49:X57)</f>
        <v>46995911613.139999</v>
      </c>
      <c r="E64" s="25">
        <f t="shared" si="7"/>
        <v>0.10465795498189594</v>
      </c>
      <c r="F64" s="24">
        <f>SUM(REP_EPG034_EjecucionPresupuesta!Y49:Y57)</f>
        <v>46872055613.139999</v>
      </c>
      <c r="G64" s="25">
        <f>+F64/C64</f>
        <v>0.1043821327831706</v>
      </c>
      <c r="H64" s="24">
        <f>SUM(REP_EPG034_EjecucionPresupuesta!AA49:AA57)</f>
        <v>46872055613.139999</v>
      </c>
      <c r="I64" s="26">
        <f>+H64/C64</f>
        <v>0.1043821327831706</v>
      </c>
    </row>
    <row r="65" spans="2:9" ht="30" customHeight="1">
      <c r="B65" s="30" t="s">
        <v>15</v>
      </c>
      <c r="C65" s="34">
        <f>SUM(REP_EPG034_EjecucionPresupuesta!T58:T59)</f>
        <v>4592400000</v>
      </c>
      <c r="D65" s="34">
        <f>SUM(REP_EPG034_EjecucionPresupuesta!X58:X59)</f>
        <v>3041637641.0799999</v>
      </c>
      <c r="E65" s="37">
        <f t="shared" si="7"/>
        <v>0.66231984171239433</v>
      </c>
      <c r="F65" s="34">
        <f>SUM(REP_EPG034_EjecucionPresupuesta!Y58:Y59)</f>
        <v>3041637641.0799999</v>
      </c>
      <c r="G65" s="37">
        <f>+F65/C65</f>
        <v>0.66231984171239433</v>
      </c>
      <c r="H65" s="34">
        <f>SUM(REP_EPG034_EjecucionPresupuesta!AA58:AA59)</f>
        <v>3041637641.0799999</v>
      </c>
      <c r="I65" s="38">
        <f>+H65/C65</f>
        <v>0.66231984171239433</v>
      </c>
    </row>
    <row r="66" spans="2:9" ht="30" customHeight="1">
      <c r="B66" s="40" t="s">
        <v>223</v>
      </c>
      <c r="C66" s="41">
        <f>SUM(REP_EPG034_EjecucionPresupuesta!T60)</f>
        <v>11253600799</v>
      </c>
      <c r="D66" s="41">
        <f>SUM(REP_EPG034_EjecucionPresupuesta!X59)</f>
        <v>0</v>
      </c>
      <c r="E66" s="44">
        <f t="shared" si="7"/>
        <v>0</v>
      </c>
      <c r="F66" s="41">
        <f>SUM(REP_EPG034_EjecucionPresupuesta!Y59)</f>
        <v>0</v>
      </c>
      <c r="G66" s="45">
        <f t="shared" ref="G66" si="8">+F66/C66</f>
        <v>0</v>
      </c>
      <c r="H66" s="41">
        <f>SUM(REP_EPG034_EjecucionPresupuesta!AA59)</f>
        <v>0</v>
      </c>
      <c r="I66" s="46">
        <f t="shared" ref="I66" si="9">+H66/C66</f>
        <v>0</v>
      </c>
    </row>
    <row r="67" spans="2:9" ht="18" customHeight="1">
      <c r="B67" s="13" t="s">
        <v>10</v>
      </c>
      <c r="C67" s="14">
        <f>SUM(REP_EPG034_EjecucionPresupuesta!T61:T68)</f>
        <v>168485977825</v>
      </c>
      <c r="D67" s="14">
        <f>SUM(REP_EPG034_EjecucionPresupuesta!X60:X68)</f>
        <v>52701603456.050003</v>
      </c>
      <c r="E67" s="15">
        <f t="shared" si="7"/>
        <v>0.31279519005901585</v>
      </c>
      <c r="F67" s="14">
        <f>SUM(REP_EPG034_EjecucionPresupuesta!Y60:Y68)</f>
        <v>31519408644.66</v>
      </c>
      <c r="G67" s="15">
        <f>+F67/C67</f>
        <v>0.18707437290358972</v>
      </c>
      <c r="H67" s="14">
        <f>SUM(REP_EPG034_EjecucionPresupuesta!AA60:AA68)</f>
        <v>31519408644.66</v>
      </c>
      <c r="I67" s="15">
        <f>+H67/C67</f>
        <v>0.18707437290358972</v>
      </c>
    </row>
    <row r="68" spans="2:9" ht="6" customHeight="1">
      <c r="B68" s="3"/>
      <c r="C68" s="3"/>
      <c r="D68" s="3"/>
      <c r="E68" s="5"/>
      <c r="F68" s="3"/>
      <c r="G68" s="5"/>
      <c r="H68" s="3"/>
      <c r="I68" s="5"/>
    </row>
    <row r="69" spans="2:9" ht="18" customHeight="1">
      <c r="B69" s="16" t="s">
        <v>11</v>
      </c>
      <c r="C69" s="17">
        <f>+C67+C61+C66</f>
        <v>992761278624</v>
      </c>
      <c r="D69" s="17">
        <f>+D67+D61+D66</f>
        <v>307289549718.41003</v>
      </c>
      <c r="E69" s="18">
        <f>+D69/C69</f>
        <v>0.30953015224800418</v>
      </c>
      <c r="F69" s="17">
        <f>+F67+F61+F66</f>
        <v>250389908859.65002</v>
      </c>
      <c r="G69" s="18">
        <f>+F69/C69</f>
        <v>0.25221562751389615</v>
      </c>
      <c r="H69" s="17">
        <f>+H67+H61+H66</f>
        <v>250377690231.65002</v>
      </c>
      <c r="I69" s="18">
        <f>+H69/C69</f>
        <v>0.25220331979373911</v>
      </c>
    </row>
    <row r="73" spans="2:9" hidden="1"/>
    <row r="77" spans="2:9" ht="22.9">
      <c r="B77" s="6"/>
      <c r="C77" s="6"/>
      <c r="D77" s="73" t="s">
        <v>241</v>
      </c>
      <c r="E77" s="73"/>
      <c r="F77" s="73"/>
      <c r="G77" s="73"/>
      <c r="H77" s="73"/>
      <c r="I77" s="73"/>
    </row>
    <row r="81" spans="2:9" ht="18" customHeight="1">
      <c r="B81" s="7" t="s">
        <v>1</v>
      </c>
      <c r="C81" s="7" t="s">
        <v>2</v>
      </c>
      <c r="D81" s="7" t="s">
        <v>3</v>
      </c>
      <c r="E81" s="7" t="s">
        <v>4</v>
      </c>
      <c r="F81" s="7" t="s">
        <v>5</v>
      </c>
      <c r="G81" s="7" t="s">
        <v>4</v>
      </c>
      <c r="H81" s="7" t="s">
        <v>6</v>
      </c>
      <c r="I81" s="7" t="s">
        <v>4</v>
      </c>
    </row>
    <row r="82" spans="2:9" ht="6" customHeight="1">
      <c r="B82" s="8"/>
      <c r="C82" s="8"/>
      <c r="D82" s="8"/>
      <c r="E82" s="8"/>
      <c r="F82" s="8"/>
      <c r="G82" s="8"/>
      <c r="H82" s="8"/>
      <c r="I82" s="8"/>
    </row>
    <row r="83" spans="2:9" ht="18" customHeight="1">
      <c r="B83" s="13" t="s">
        <v>7</v>
      </c>
      <c r="C83" s="14">
        <f>SUM(C84:C88)</f>
        <v>1603888500000</v>
      </c>
      <c r="D83" s="14">
        <f>+D84+D85+D86+D87+D88</f>
        <v>1030209752378.325</v>
      </c>
      <c r="E83" s="15">
        <f t="shared" ref="E83:E90" si="10">+D83/C83</f>
        <v>0.64232005677347581</v>
      </c>
      <c r="F83" s="14">
        <f>+F84+F85+F86+F87+F88</f>
        <v>968448589365.45996</v>
      </c>
      <c r="G83" s="15">
        <f t="shared" ref="G83:G90" si="11">+F83/C83</f>
        <v>0.60381291428017592</v>
      </c>
      <c r="H83" s="14">
        <f>+H84+H85+H86+H87+H88</f>
        <v>957977316850.67993</v>
      </c>
      <c r="I83" s="15">
        <f t="shared" ref="I83:I90" si="12">+H83/C83</f>
        <v>0.59728423568763034</v>
      </c>
    </row>
    <row r="84" spans="2:9" ht="18" customHeight="1">
      <c r="B84" s="19" t="s">
        <v>8</v>
      </c>
      <c r="C84" s="20">
        <f>SUM(REP_EPG034_EjecucionPresupuesta!T69:T72)</f>
        <v>1162864700000</v>
      </c>
      <c r="D84" s="20">
        <f>SUM(REP_EPG034_EjecucionPresupuesta!X69:X72)</f>
        <v>734381279090.67505</v>
      </c>
      <c r="E84" s="21">
        <f t="shared" si="10"/>
        <v>0.63152770833156691</v>
      </c>
      <c r="F84" s="20">
        <f>SUM(REP_EPG034_EjecucionPresupuesta!Y69:Y72)</f>
        <v>733279200666.26001</v>
      </c>
      <c r="G84" s="21">
        <f t="shared" si="11"/>
        <v>0.63057998120182002</v>
      </c>
      <c r="H84" s="20">
        <f>SUM(REP_EPG034_EjecucionPresupuesta!AA69:AA72)</f>
        <v>730880009968</v>
      </c>
      <c r="I84" s="22">
        <f t="shared" si="12"/>
        <v>0.62851680850575309</v>
      </c>
    </row>
    <row r="85" spans="2:9" ht="18" customHeight="1">
      <c r="B85" s="23" t="s">
        <v>13</v>
      </c>
      <c r="C85" s="24">
        <f>SUM(REP_EPG034_EjecucionPresupuesta!T73:T75)</f>
        <v>229053400000</v>
      </c>
      <c r="D85" s="24">
        <f>SUM(REP_EPG034_EjecucionPresupuesta!X73:X75)</f>
        <v>141842839945.69998</v>
      </c>
      <c r="E85" s="25">
        <f t="shared" si="10"/>
        <v>0.61925664471996478</v>
      </c>
      <c r="F85" s="24">
        <f>SUM(REP_EPG034_EjecucionPresupuesta!Y73:Y75)</f>
        <v>117380884071.97</v>
      </c>
      <c r="G85" s="25">
        <f t="shared" si="11"/>
        <v>0.51246078020221486</v>
      </c>
      <c r="H85" s="24">
        <f>SUM(REP_EPG034_EjecucionPresupuesta!AA73:AA75)</f>
        <v>115548178868.03</v>
      </c>
      <c r="I85" s="26">
        <f t="shared" si="12"/>
        <v>0.50445956649423229</v>
      </c>
    </row>
    <row r="86" spans="2:9" ht="18" customHeight="1">
      <c r="B86" s="23" t="s">
        <v>14</v>
      </c>
      <c r="C86" s="34">
        <f>SUM(REP_EPG034_EjecucionPresupuesta!T76:T83)</f>
        <v>98291500000</v>
      </c>
      <c r="D86" s="34">
        <f>SUM(REP_EPG034_EjecucionPresupuesta!X76:X83)</f>
        <v>68184617426.979996</v>
      </c>
      <c r="E86" s="37">
        <f t="shared" si="10"/>
        <v>0.69369800467975351</v>
      </c>
      <c r="F86" s="34">
        <f>SUM(REP_EPG034_EjecucionPresupuesta!Y76:Y83)</f>
        <v>55789579278.779999</v>
      </c>
      <c r="G86" s="37">
        <f t="shared" si="11"/>
        <v>0.56759312126460582</v>
      </c>
      <c r="H86" s="34">
        <f>SUM(REP_EPG034_EjecucionPresupuesta!AA76:AA83)</f>
        <v>55164564351.690002</v>
      </c>
      <c r="I86" s="38">
        <f t="shared" si="12"/>
        <v>0.56123433208049534</v>
      </c>
    </row>
    <row r="87" spans="2:9" ht="37.5" customHeight="1">
      <c r="B87" s="27" t="s">
        <v>9</v>
      </c>
      <c r="C87" s="34">
        <f>SUM(REP_EPG034_EjecucionPresupuesta!T84:T84)</f>
        <v>98781100000</v>
      </c>
      <c r="D87" s="34">
        <f>SUM(REP_EPG034_EjecucionPresupuesta!X84)</f>
        <v>75507017729.490005</v>
      </c>
      <c r="E87" s="37">
        <f t="shared" si="10"/>
        <v>0.76438729402173089</v>
      </c>
      <c r="F87" s="34">
        <f>SUM(REP_EPG034_EjecucionPresupuesta!Y84)</f>
        <v>51742241530.970001</v>
      </c>
      <c r="G87" s="37">
        <f t="shared" si="11"/>
        <v>0.52380710005223674</v>
      </c>
      <c r="H87" s="34">
        <f>SUM(REP_EPG034_EjecucionPresupuesta!AA84)</f>
        <v>46127879845.480003</v>
      </c>
      <c r="I87" s="38">
        <f t="shared" si="12"/>
        <v>0.46697070437037047</v>
      </c>
    </row>
    <row r="88" spans="2:9" ht="30" customHeight="1">
      <c r="B88" s="30" t="s">
        <v>15</v>
      </c>
      <c r="C88" s="34">
        <f>SUM(REP_EPG034_EjecucionPresupuesta!T85:T88)</f>
        <v>14897800000</v>
      </c>
      <c r="D88" s="34">
        <f>SUM(REP_EPG034_EjecucionPresupuesta!X85:X88)</f>
        <v>10293998185.48</v>
      </c>
      <c r="E88" s="37">
        <f t="shared" si="10"/>
        <v>0.69097438450509463</v>
      </c>
      <c r="F88" s="34">
        <f>SUM(REP_EPG034_EjecucionPresupuesta!Y85:Y88)</f>
        <v>10256683817.48</v>
      </c>
      <c r="G88" s="37">
        <f t="shared" si="11"/>
        <v>0.68846969468512131</v>
      </c>
      <c r="H88" s="34">
        <f>SUM(REP_EPG034_EjecucionPresupuesta!AA85:AA88)</f>
        <v>10256683817.48</v>
      </c>
      <c r="I88" s="38">
        <f t="shared" si="12"/>
        <v>0.68846969468512131</v>
      </c>
    </row>
    <row r="89" spans="2:9" ht="30" customHeight="1">
      <c r="B89" s="40" t="s">
        <v>223</v>
      </c>
      <c r="C89" s="41">
        <f>SUM(REP_EPG034_EjecucionPresupuesta!T89:T90)</f>
        <v>79608723458</v>
      </c>
      <c r="D89" s="41">
        <f>SUM(REP_EPG034_EjecucionPresupuesta!X89:X90)</f>
        <v>7610127828.0299997</v>
      </c>
      <c r="E89" s="44">
        <f t="shared" si="10"/>
        <v>9.5594144679947715E-2</v>
      </c>
      <c r="F89" s="41">
        <f>SUM(REP_EPG034_EjecucionPresupuesta!Y89:Y90)</f>
        <v>7610127828.0299997</v>
      </c>
      <c r="G89" s="44">
        <f t="shared" si="11"/>
        <v>9.5594144679947715E-2</v>
      </c>
      <c r="H89" s="41">
        <f>SUM(REP_EPG034_EjecucionPresupuesta!AA89:AA90)</f>
        <v>7610127828.0299997</v>
      </c>
      <c r="I89" s="46">
        <f t="shared" si="12"/>
        <v>9.5594144679947715E-2</v>
      </c>
    </row>
    <row r="90" spans="2:9" ht="18" customHeight="1">
      <c r="B90" s="13" t="s">
        <v>10</v>
      </c>
      <c r="C90" s="14">
        <f>SUM(REP_EPG034_EjecucionPresupuesta!T91:T94)</f>
        <v>3000000000</v>
      </c>
      <c r="D90" s="14">
        <f>SUM(REP_EPG034_EjecucionPresupuesta!X91:X94)</f>
        <v>2953087643</v>
      </c>
      <c r="E90" s="15">
        <f t="shared" si="10"/>
        <v>0.98436254766666664</v>
      </c>
      <c r="F90" s="14">
        <f>SUM(REP_EPG034_EjecucionPresupuesta!Y91:Y94)</f>
        <v>298912800</v>
      </c>
      <c r="G90" s="15">
        <f t="shared" si="11"/>
        <v>9.9637600000000007E-2</v>
      </c>
      <c r="H90" s="14">
        <f>SUM(REP_EPG034_EjecucionPresupuesta!AA91:AA94)</f>
        <v>298912800</v>
      </c>
      <c r="I90" s="15">
        <f t="shared" si="12"/>
        <v>9.9637600000000007E-2</v>
      </c>
    </row>
    <row r="91" spans="2:9" ht="6" customHeight="1">
      <c r="B91" s="3"/>
      <c r="C91" s="3"/>
      <c r="D91" s="3"/>
      <c r="E91" s="5"/>
      <c r="F91" s="3"/>
      <c r="G91" s="5"/>
      <c r="H91" s="3"/>
      <c r="I91" s="5"/>
    </row>
    <row r="92" spans="2:9" ht="18" customHeight="1">
      <c r="B92" s="16" t="s">
        <v>11</v>
      </c>
      <c r="C92" s="17">
        <f>+C90+C83+C89</f>
        <v>1686497223458</v>
      </c>
      <c r="D92" s="17">
        <f>+D90+D83+D89</f>
        <v>1040772967849.355</v>
      </c>
      <c r="E92" s="18">
        <f>+D92/C92</f>
        <v>0.61712106807703504</v>
      </c>
      <c r="F92" s="17">
        <f>+F90+F83+F89</f>
        <v>976357629993.48999</v>
      </c>
      <c r="G92" s="18">
        <f>+F92/C92</f>
        <v>0.57892631924502236</v>
      </c>
      <c r="H92" s="17">
        <f>+H90+H83+H89</f>
        <v>965886357478.70996</v>
      </c>
      <c r="I92" s="18">
        <f>+H92/C92</f>
        <v>0.57271743116081331</v>
      </c>
    </row>
    <row r="93" spans="2:9">
      <c r="D93" s="70"/>
    </row>
    <row r="95" spans="2:9">
      <c r="H95" s="12"/>
    </row>
    <row r="101" spans="2:9" ht="22.9">
      <c r="D101" s="73" t="s">
        <v>241</v>
      </c>
      <c r="E101" s="73"/>
      <c r="F101" s="73"/>
      <c r="G101" s="73"/>
      <c r="H101" s="73"/>
      <c r="I101" s="73"/>
    </row>
    <row r="105" spans="2:9" ht="14.65">
      <c r="B105" s="1"/>
      <c r="C105" s="1"/>
      <c r="D105" s="1"/>
      <c r="E105" s="1"/>
      <c r="F105" s="1"/>
      <c r="G105" s="1"/>
      <c r="H105" s="1"/>
      <c r="I105" s="1"/>
    </row>
    <row r="106" spans="2:9" ht="23.25" customHeight="1">
      <c r="B106" s="10" t="s">
        <v>1</v>
      </c>
      <c r="C106" s="7" t="s">
        <v>2</v>
      </c>
      <c r="D106" s="7" t="s">
        <v>3</v>
      </c>
      <c r="E106" s="7" t="s">
        <v>4</v>
      </c>
      <c r="F106" s="7" t="s">
        <v>5</v>
      </c>
      <c r="G106" s="7" t="s">
        <v>4</v>
      </c>
      <c r="H106" s="7" t="s">
        <v>6</v>
      </c>
      <c r="I106" s="7" t="s">
        <v>4</v>
      </c>
    </row>
    <row r="107" spans="2:9" ht="6" customHeight="1">
      <c r="B107" s="3"/>
      <c r="C107" s="3"/>
      <c r="D107" s="3"/>
      <c r="E107" s="3"/>
      <c r="F107" s="3"/>
      <c r="G107" s="3"/>
      <c r="H107" s="3"/>
      <c r="I107" s="3"/>
    </row>
    <row r="108" spans="2:9" ht="18" customHeight="1">
      <c r="B108" s="13" t="s">
        <v>7</v>
      </c>
      <c r="C108" s="14">
        <f>SUM(C109:C112)</f>
        <v>126952311160</v>
      </c>
      <c r="D108" s="14">
        <f>SUM(D109:D112)</f>
        <v>75917578449.279999</v>
      </c>
      <c r="E108" s="15">
        <f t="shared" ref="E108:E113" si="13">+D108/C108</f>
        <v>0.59800075914805428</v>
      </c>
      <c r="F108" s="14">
        <f>SUM(F109:F112)</f>
        <v>55451481037.980003</v>
      </c>
      <c r="G108" s="15">
        <f>+F108/C108</f>
        <v>0.43678985070302206</v>
      </c>
      <c r="H108" s="14">
        <f>SUM(H109:H112)</f>
        <v>55384320065.980003</v>
      </c>
      <c r="I108" s="15">
        <f>+H108/C108</f>
        <v>0.4362608255014615</v>
      </c>
    </row>
    <row r="109" spans="2:9" ht="18" customHeight="1">
      <c r="B109" s="19" t="s">
        <v>8</v>
      </c>
      <c r="C109" s="20">
        <f>SUM(REP_EPG034_EjecucionPresupuesta!T95:T97)</f>
        <v>37534300000</v>
      </c>
      <c r="D109" s="20">
        <f>SUM(REP_EPG034_EjecucionPresupuesta!X95:X97)</f>
        <v>27667360003</v>
      </c>
      <c r="E109" s="21">
        <f t="shared" si="13"/>
        <v>0.73712204578212459</v>
      </c>
      <c r="F109" s="20">
        <f>SUM(REP_EPG034_EjecucionPresupuesta!Y95:Y97)</f>
        <v>27635672559</v>
      </c>
      <c r="G109" s="21">
        <f>+F109/C109</f>
        <v>0.73627781946113291</v>
      </c>
      <c r="H109" s="20">
        <f>SUM(REP_EPG034_EjecucionPresupuesta!AA95:AA97)</f>
        <v>27568511587</v>
      </c>
      <c r="I109" s="22">
        <f>+H109/C109</f>
        <v>0.73448849684155559</v>
      </c>
    </row>
    <row r="110" spans="2:9" ht="18" customHeight="1">
      <c r="B110" s="23" t="s">
        <v>13</v>
      </c>
      <c r="C110" s="24">
        <f>SUM(REP_EPG034_EjecucionPresupuesta!T98)</f>
        <v>18370100000</v>
      </c>
      <c r="D110" s="24">
        <f>SUM(REP_EPG034_EjecucionPresupuesta!X98)</f>
        <v>16574298971.290001</v>
      </c>
      <c r="E110" s="25">
        <f t="shared" si="13"/>
        <v>0.9022432633077665</v>
      </c>
      <c r="F110" s="24">
        <f>SUM(REP_EPG034_EjecucionPresupuesta!Y98)</f>
        <v>6585238672.6599998</v>
      </c>
      <c r="G110" s="25">
        <f>+F110/C110</f>
        <v>0.358475929508277</v>
      </c>
      <c r="H110" s="24">
        <f>SUM(REP_EPG034_EjecucionPresupuesta!AA98)</f>
        <v>6585238672.6599998</v>
      </c>
      <c r="I110" s="26">
        <f>+H110/C110</f>
        <v>0.358475929508277</v>
      </c>
    </row>
    <row r="111" spans="2:9" ht="18" customHeight="1">
      <c r="B111" s="23" t="s">
        <v>14</v>
      </c>
      <c r="C111" s="24">
        <f>SUM(REP_EPG034_EjecucionPresupuesta!T99:T101)</f>
        <v>70773911160</v>
      </c>
      <c r="D111" s="24">
        <f>SUM(REP_EPG034_EjecucionPresupuesta!X99:X101)</f>
        <v>31675919474.990002</v>
      </c>
      <c r="E111" s="25">
        <f t="shared" si="13"/>
        <v>0.44756491418680555</v>
      </c>
      <c r="F111" s="24">
        <f>SUM(REP_EPG034_EjecucionPresupuesta!Y99:Y101)</f>
        <v>21230569806.320004</v>
      </c>
      <c r="G111" s="25">
        <f>+F111/C111</f>
        <v>0.29997734275732801</v>
      </c>
      <c r="H111" s="24">
        <f>SUM(REP_EPG034_EjecucionPresupuesta!AA99:AA101)</f>
        <v>21230569806.320004</v>
      </c>
      <c r="I111" s="26">
        <f>+H111/C111</f>
        <v>0.29997734275732801</v>
      </c>
    </row>
    <row r="112" spans="2:9" ht="30" customHeight="1">
      <c r="B112" s="30" t="s">
        <v>15</v>
      </c>
      <c r="C112" s="34">
        <f>SUM(REP_EPG034_EjecucionPresupuesta!T102:T102)</f>
        <v>274000000</v>
      </c>
      <c r="D112" s="34">
        <f>SUM(REP_EPG034_EjecucionPresupuesta!X102:X102)</f>
        <v>0</v>
      </c>
      <c r="E112" s="35">
        <f t="shared" si="13"/>
        <v>0</v>
      </c>
      <c r="F112" s="34">
        <f>SUM(REP_EPG034_EjecucionPresupuesta!Y102:Y102)</f>
        <v>0</v>
      </c>
      <c r="G112" s="35">
        <f t="shared" ref="G112" si="14">+F112/C112</f>
        <v>0</v>
      </c>
      <c r="H112" s="34">
        <f>SUM(REP_EPG034_EjecucionPresupuesta!AA102:AA102)</f>
        <v>0</v>
      </c>
      <c r="I112" s="36">
        <f t="shared" ref="I112" si="15">+H112/C112</f>
        <v>0</v>
      </c>
    </row>
    <row r="113" spans="2:9" ht="18" customHeight="1">
      <c r="B113" s="13" t="s">
        <v>10</v>
      </c>
      <c r="C113" s="14">
        <f>SUM(REP_EPG034_EjecucionPresupuesta!T103)</f>
        <v>15026550000</v>
      </c>
      <c r="D113" s="14">
        <f>SUM(REP_EPG034_EjecucionPresupuesta!X103)</f>
        <v>11618235262.26</v>
      </c>
      <c r="E113" s="15">
        <f t="shared" si="13"/>
        <v>0.77318048802020423</v>
      </c>
      <c r="F113" s="14">
        <f>SUM(REP_EPG034_EjecucionPresupuesta!Y103)</f>
        <v>5152047905.1099997</v>
      </c>
      <c r="G113" s="15">
        <f>+F113/C113</f>
        <v>0.34286299284333394</v>
      </c>
      <c r="H113" s="14">
        <f>SUM(REP_EPG034_EjecucionPresupuesta!AA103)</f>
        <v>5152047905.1099997</v>
      </c>
      <c r="I113" s="15">
        <f>+H113/C113</f>
        <v>0.34286299284333394</v>
      </c>
    </row>
    <row r="114" spans="2:9" ht="6" customHeight="1">
      <c r="B114" s="3"/>
      <c r="C114" s="3"/>
      <c r="D114" s="3"/>
      <c r="E114" s="5"/>
      <c r="F114" s="3"/>
      <c r="G114" s="5"/>
      <c r="H114" s="3"/>
      <c r="I114" s="5"/>
    </row>
    <row r="115" spans="2:9" ht="18" customHeight="1">
      <c r="B115" s="16" t="s">
        <v>11</v>
      </c>
      <c r="C115" s="17">
        <f>+C108+C113</f>
        <v>141978861160</v>
      </c>
      <c r="D115" s="17">
        <f>+D108+D113</f>
        <v>87535813711.539993</v>
      </c>
      <c r="E115" s="18">
        <f>+D115/C115</f>
        <v>0.61654117378004181</v>
      </c>
      <c r="F115" s="17">
        <f>+F108+F113</f>
        <v>60603528943.090004</v>
      </c>
      <c r="G115" s="18">
        <f>+F115/C115</f>
        <v>0.42684895799237443</v>
      </c>
      <c r="H115" s="17">
        <f>+H108+H113</f>
        <v>60536367971.090004</v>
      </c>
      <c r="I115" s="18">
        <f>+H115/C115</f>
        <v>0.4263759229824351</v>
      </c>
    </row>
    <row r="119" spans="2:9" ht="22.9">
      <c r="D119" s="73" t="s">
        <v>241</v>
      </c>
      <c r="E119" s="73"/>
      <c r="F119" s="73"/>
      <c r="G119" s="73"/>
      <c r="H119" s="73"/>
      <c r="I119" s="73"/>
    </row>
    <row r="123" spans="2:9" ht="14.65">
      <c r="B123" s="1"/>
      <c r="C123" s="1"/>
      <c r="D123" s="1"/>
      <c r="E123" s="1"/>
      <c r="F123" s="1"/>
      <c r="G123" s="1"/>
      <c r="H123" s="1"/>
      <c r="I123" s="1"/>
    </row>
    <row r="124" spans="2:9" ht="18" customHeight="1">
      <c r="B124" s="10" t="s">
        <v>1</v>
      </c>
      <c r="C124" s="7" t="s">
        <v>2</v>
      </c>
      <c r="D124" s="7" t="s">
        <v>3</v>
      </c>
      <c r="E124" s="7" t="s">
        <v>4</v>
      </c>
      <c r="F124" s="7" t="s">
        <v>5</v>
      </c>
      <c r="G124" s="7" t="s">
        <v>4</v>
      </c>
      <c r="H124" s="7" t="s">
        <v>6</v>
      </c>
      <c r="I124" s="7" t="s">
        <v>4</v>
      </c>
    </row>
    <row r="125" spans="2:9" ht="6" customHeight="1">
      <c r="B125" s="3"/>
      <c r="C125" s="3"/>
      <c r="D125" s="3"/>
      <c r="E125" s="3"/>
      <c r="F125" s="3"/>
      <c r="G125" s="3"/>
      <c r="H125" s="3"/>
      <c r="I125" s="3"/>
    </row>
    <row r="126" spans="2:9" ht="18" customHeight="1">
      <c r="B126" s="13" t="s">
        <v>7</v>
      </c>
      <c r="C126" s="14">
        <f>SUM(C127:C130)</f>
        <v>1156857500000</v>
      </c>
      <c r="D126" s="14">
        <f>+D127+D128+D129+D130</f>
        <v>861171145417.53003</v>
      </c>
      <c r="E126" s="15">
        <f t="shared" ref="E126" si="16">+D126/C126</f>
        <v>0.74440555160642519</v>
      </c>
      <c r="F126" s="14">
        <f>+F127+F128+F129+F130</f>
        <v>341187643418.12</v>
      </c>
      <c r="G126" s="15">
        <f t="shared" ref="G126:G131" si="17">+F126/C126</f>
        <v>0.29492624927281019</v>
      </c>
      <c r="H126" s="14">
        <f>+H127+H128+H129+H130</f>
        <v>329364321064.81</v>
      </c>
      <c r="I126" s="15">
        <f t="shared" ref="I126:I131" si="18">+H126/C126</f>
        <v>0.28470604293511514</v>
      </c>
    </row>
    <row r="127" spans="2:9" ht="18" customHeight="1">
      <c r="B127" s="19" t="s">
        <v>8</v>
      </c>
      <c r="C127" s="20">
        <f>SUM(REP_EPG034_EjecucionPresupuesta!T104:T106)</f>
        <v>31624200000</v>
      </c>
      <c r="D127" s="20">
        <f>SUM(REP_EPG034_EjecucionPresupuesta!X104:X106)</f>
        <v>15499671188</v>
      </c>
      <c r="E127" s="21">
        <f>+D127/C127</f>
        <v>0.49012057816482313</v>
      </c>
      <c r="F127" s="20">
        <f>SUM(REP_EPG034_EjecucionPresupuesta!Y104:Y106)</f>
        <v>15499452520</v>
      </c>
      <c r="G127" s="21">
        <f t="shared" si="17"/>
        <v>0.49011366358674685</v>
      </c>
      <c r="H127" s="20">
        <f>SUM(REP_EPG034_EjecucionPresupuesta!AA104:AA106)</f>
        <v>15499452520</v>
      </c>
      <c r="I127" s="22">
        <f t="shared" si="18"/>
        <v>0.49011366358674685</v>
      </c>
    </row>
    <row r="128" spans="2:9" ht="18" customHeight="1">
      <c r="B128" s="23" t="s">
        <v>13</v>
      </c>
      <c r="C128" s="20">
        <f>SUM(REP_EPG034_EjecucionPresupuesta!T107)</f>
        <v>110789962708</v>
      </c>
      <c r="D128" s="20">
        <f>SUM(REP_EPG034_EjecucionPresupuesta!X107)</f>
        <v>67106444253.809998</v>
      </c>
      <c r="E128" s="21">
        <f>+D128/C128</f>
        <v>0.60570869971927821</v>
      </c>
      <c r="F128" s="20">
        <f>SUM(REP_EPG034_EjecucionPresupuesta!Y107)</f>
        <v>44995502794.809998</v>
      </c>
      <c r="G128" s="21">
        <f t="shared" si="17"/>
        <v>0.40613338695131568</v>
      </c>
      <c r="H128" s="20">
        <f>SUM(REP_EPG034_EjecucionPresupuesta!AA107)</f>
        <v>44995502794.809998</v>
      </c>
      <c r="I128" s="22">
        <f t="shared" si="18"/>
        <v>0.40613338695131568</v>
      </c>
    </row>
    <row r="129" spans="2:9" ht="18" customHeight="1">
      <c r="B129" s="23" t="s">
        <v>14</v>
      </c>
      <c r="C129" s="20">
        <f>SUM(REP_EPG034_EjecucionPresupuesta!T108:T112)</f>
        <v>1011062337292</v>
      </c>
      <c r="D129" s="20">
        <f>SUM(REP_EPG034_EjecucionPresupuesta!X108:X112)</f>
        <v>778564168975.71997</v>
      </c>
      <c r="E129" s="21">
        <f>+D129/C129</f>
        <v>0.77004566410910291</v>
      </c>
      <c r="F129" s="20">
        <f>SUM(REP_EPG034_EjecucionPresupuesta!Y108:Y112)</f>
        <v>280691867103.31</v>
      </c>
      <c r="G129" s="21">
        <f t="shared" si="17"/>
        <v>0.27762073291653505</v>
      </c>
      <c r="H129" s="20">
        <f>SUM(REP_EPG034_EjecucionPresupuesta!AA108:AA112)</f>
        <v>268868544750</v>
      </c>
      <c r="I129" s="22">
        <f t="shared" si="18"/>
        <v>0.26592677309109319</v>
      </c>
    </row>
    <row r="130" spans="2:9" ht="30" customHeight="1">
      <c r="B130" s="30" t="s">
        <v>15</v>
      </c>
      <c r="C130" s="61">
        <f>SUM(REP_EPG034_EjecucionPresupuesta!T113:T114)</f>
        <v>3381000000</v>
      </c>
      <c r="D130" s="61">
        <f>SUM(REP_EPG034_EjecucionPresupuesta!X113:X114)</f>
        <v>861000</v>
      </c>
      <c r="E130" s="62">
        <f>+D130/C130</f>
        <v>2.546583850931677E-4</v>
      </c>
      <c r="F130" s="61">
        <f>SUM(REP_EPG034_EjecucionPresupuesta!Y113:Y114)</f>
        <v>821000</v>
      </c>
      <c r="G130" s="62">
        <f t="shared" si="17"/>
        <v>2.4282756580893227E-4</v>
      </c>
      <c r="H130" s="61">
        <f>SUM(REP_EPG034_EjecucionPresupuesta!AA113:AA114)</f>
        <v>821000</v>
      </c>
      <c r="I130" s="63">
        <f t="shared" si="18"/>
        <v>2.4282756580893227E-4</v>
      </c>
    </row>
    <row r="131" spans="2:9" ht="18" customHeight="1">
      <c r="B131" s="13" t="s">
        <v>10</v>
      </c>
      <c r="C131" s="14">
        <f>SUM(REP_EPG034_EjecucionPresupuesta!T115:T118)</f>
        <v>290477231643</v>
      </c>
      <c r="D131" s="14">
        <f>SUM(REP_EPG034_EjecucionPresupuesta!X115:X118)</f>
        <v>85500193335.639999</v>
      </c>
      <c r="E131" s="15">
        <f>+D131/C131</f>
        <v>0.29434387284687691</v>
      </c>
      <c r="F131" s="14">
        <f>SUM(REP_EPG034_EjecucionPresupuesta!Y115:Y118)</f>
        <v>10465192215.82</v>
      </c>
      <c r="G131" s="15">
        <f t="shared" si="17"/>
        <v>3.6027581771647582E-2</v>
      </c>
      <c r="H131" s="14">
        <f>SUM(REP_EPG034_EjecucionPresupuesta!AA115:AA118)</f>
        <v>9718053591.4200001</v>
      </c>
      <c r="I131" s="15">
        <f t="shared" si="18"/>
        <v>3.3455474415163819E-2</v>
      </c>
    </row>
    <row r="132" spans="2:9" ht="8.25" customHeight="1">
      <c r="B132" s="31"/>
      <c r="C132" s="32"/>
      <c r="D132" s="32"/>
      <c r="E132" s="33"/>
      <c r="F132" s="32"/>
      <c r="G132" s="33"/>
      <c r="H132" s="32"/>
      <c r="I132" s="33"/>
    </row>
    <row r="133" spans="2:9" ht="18.75" customHeight="1">
      <c r="B133" s="16" t="s">
        <v>11</v>
      </c>
      <c r="C133" s="17">
        <f>+C126+C131</f>
        <v>1447334731643</v>
      </c>
      <c r="D133" s="17">
        <f>+D126+D131</f>
        <v>946671338753.17004</v>
      </c>
      <c r="E133" s="18">
        <f>+D133/C133</f>
        <v>0.65407905860071369</v>
      </c>
      <c r="F133" s="17">
        <f>+F126+F131</f>
        <v>351652835633.94</v>
      </c>
      <c r="G133" s="18">
        <f>+F133/C133</f>
        <v>0.24296579633292376</v>
      </c>
      <c r="H133" s="17">
        <f>+H126+H131</f>
        <v>339082374656.22998</v>
      </c>
      <c r="I133" s="18">
        <f>+H133/C133</f>
        <v>0.23428054840590126</v>
      </c>
    </row>
  </sheetData>
  <mergeCells count="7">
    <mergeCell ref="D119:I119"/>
    <mergeCell ref="D8:I8"/>
    <mergeCell ref="D32:I32"/>
    <mergeCell ref="D54:I54"/>
    <mergeCell ref="D77:I77"/>
    <mergeCell ref="D101:I101"/>
    <mergeCell ref="B12:I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6" orientation="landscape" r:id="rId1"/>
  <ignoredErrors>
    <ignoredError sqref="G16 E16:E19 G17:G20 E24:G24 E23 G23 E21 G21 E22:G22" formula="1"/>
    <ignoredError sqref="E20" evalError="1" formula="1"/>
    <ignoredError sqref="G126 G108 E126 E108 G83 E83 G68 E61:G61 G45" formula="1" formulaRange="1"/>
    <ignoredError sqref="C42 C47:I53 C45:F45 H45 D66:I66 C61:D61 H61:I61 C70:I76 C68:F68 H68:I68 D83 F83 H83:I83 C91:I91 C94:I100 G112 C108:D108 F108 C114:I114 C116:I118 C132:I132 C126:D126 F126 H108:I108 H126:I126 C55:I60 C54 E54:I54 C78:I82 C77 E77:I77 C102:I107 C101 E101:I101 C120:I125 C119 E119:I119 C39 H39 C40 H40 C41 H41 H42 C93 E93:I93 I11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2TV4CCKVFCYA-94321226-149</_dlc_DocId>
    <_dlc_DocIdUrl xmlns="81cc8fc0-8d1e-4295-8f37-5d076116407c">
      <Url>https://www.minjusticia.gov.co/ministerio/_layouts/15/DocIdRedir.aspx?ID=2TV4CCKVFCYA-94321226-149</Url>
      <Description>2TV4CCKVFCYA-94321226-149</Description>
    </_dlc_DocIdUrl>
    <MJCategoriaPresupuesto xmlns="ed8180cd-ac85-4e2b-8cde-da93f524e630">Ejecución Presupuestal</MJCategoriaPresupuesto>
    <Anio xmlns="c0be8936-52a6-483a-8244-753b4d7ec91d">2023</Anio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791253-D21C-4486-B196-1BF123F69D36}"/>
</file>

<file path=customXml/itemProps2.xml><?xml version="1.0" encoding="utf-8"?>
<ds:datastoreItem xmlns:ds="http://schemas.openxmlformats.org/officeDocument/2006/customXml" ds:itemID="{7279A6AD-4F0D-47CC-8CF2-627AA3428A11}"/>
</file>

<file path=customXml/itemProps3.xml><?xml version="1.0" encoding="utf-8"?>
<ds:datastoreItem xmlns:ds="http://schemas.openxmlformats.org/officeDocument/2006/customXml" ds:itemID="{69B0905D-D662-45E0-8E91-4FC4B41AC9F0}"/>
</file>

<file path=customXml/itemProps4.xml><?xml version="1.0" encoding="utf-8"?>
<ds:datastoreItem xmlns:ds="http://schemas.openxmlformats.org/officeDocument/2006/customXml" ds:itemID="{475FCD56-D92A-446E-884C-3834B37C2A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REP_EPG034_EjecucionPresupuesta</vt:lpstr>
      <vt:lpstr>EJECUCION SECTORIAL</vt:lpstr>
      <vt:lpstr>'EJECUCION SECTORIAL'!Área_de_impresión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Sector agosto</dc:title>
  <dc:creator>BELKIS YORGETH RONCANCIO ENCISO</dc:creator>
  <cp:lastModifiedBy>NIDIA MILENA CAMARGO TIBADUIZA</cp:lastModifiedBy>
  <cp:lastPrinted>2023-06-02T20:34:52Z</cp:lastPrinted>
  <dcterms:created xsi:type="dcterms:W3CDTF">2018-02-21T20:39:46Z</dcterms:created>
  <dcterms:modified xsi:type="dcterms:W3CDTF">2023-09-04T15:54:42Z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03a0cb8b-12ae-44c5-90bd-d097c4dcce11</vt:lpwstr>
  </property>
</Properties>
</file>