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9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45" i="1" s="1"/>
  <c r="C21" i="1" l="1"/>
  <c r="C22" i="1"/>
  <c r="E87" i="1" l="1"/>
  <c r="H22" i="1" l="1"/>
  <c r="F22" i="1"/>
  <c r="D22" i="1"/>
  <c r="F21" i="1"/>
  <c r="H21" i="1"/>
  <c r="H20" i="1"/>
  <c r="H19" i="1"/>
  <c r="H18" i="1"/>
  <c r="H17" i="1"/>
  <c r="F20" i="1"/>
  <c r="F19" i="1"/>
  <c r="F18" i="1"/>
  <c r="F17" i="1"/>
  <c r="D17" i="1"/>
  <c r="D18" i="1"/>
  <c r="D19" i="1"/>
  <c r="D20" i="1"/>
  <c r="D21" i="1"/>
  <c r="C19" i="1"/>
  <c r="C18" i="1"/>
  <c r="C17" i="1"/>
  <c r="H124" i="1"/>
  <c r="H131" i="1" s="1"/>
  <c r="F124" i="1"/>
  <c r="F131" i="1" s="1"/>
  <c r="D124" i="1"/>
  <c r="D131" i="1" s="1"/>
  <c r="C124" i="1"/>
  <c r="C131" i="1" s="1"/>
  <c r="H105" i="1"/>
  <c r="F105" i="1"/>
  <c r="D105" i="1"/>
  <c r="C105" i="1"/>
  <c r="H60" i="1"/>
  <c r="F60" i="1"/>
  <c r="D60" i="1"/>
  <c r="C60" i="1"/>
  <c r="H38" i="1"/>
  <c r="F38" i="1"/>
  <c r="C38" i="1"/>
  <c r="C45" i="1" s="1"/>
  <c r="I128" i="1"/>
  <c r="G128" i="1"/>
  <c r="E128" i="1"/>
  <c r="I127" i="1"/>
  <c r="I126" i="1"/>
  <c r="G126" i="1"/>
  <c r="G125" i="1"/>
  <c r="I109" i="1"/>
  <c r="G109" i="1"/>
  <c r="E109" i="1"/>
  <c r="I86" i="1"/>
  <c r="G86" i="1"/>
  <c r="E86" i="1"/>
  <c r="I64" i="1"/>
  <c r="G64" i="1"/>
  <c r="E64" i="1"/>
  <c r="I42" i="1"/>
  <c r="G42" i="1"/>
  <c r="E42" i="1"/>
  <c r="E45" i="1" l="1"/>
  <c r="G21" i="1"/>
  <c r="I21" i="1"/>
  <c r="G60" i="1"/>
  <c r="F16" i="1"/>
  <c r="E21" i="1"/>
  <c r="E125" i="1"/>
  <c r="E126" i="1"/>
  <c r="G129" i="1"/>
  <c r="I129" i="1"/>
  <c r="I106" i="1"/>
  <c r="I85" i="1"/>
  <c r="E85" i="1"/>
  <c r="G87" i="1"/>
  <c r="G106" i="1"/>
  <c r="I110" i="1"/>
  <c r="I125" i="1"/>
  <c r="G85" i="1"/>
  <c r="E82" i="1"/>
  <c r="E129" i="1"/>
  <c r="G107" i="1"/>
  <c r="E110" i="1"/>
  <c r="G110" i="1"/>
  <c r="G127" i="1"/>
  <c r="I124" i="1"/>
  <c r="E108" i="1"/>
  <c r="E127" i="1"/>
  <c r="E106" i="1"/>
  <c r="G43" i="1"/>
  <c r="G65" i="1"/>
  <c r="I107" i="1"/>
  <c r="I82" i="1"/>
  <c r="E43" i="1"/>
  <c r="I43" i="1" l="1"/>
  <c r="I87" i="1"/>
  <c r="E63" i="1"/>
  <c r="I65" i="1"/>
  <c r="G63" i="1"/>
  <c r="E124" i="1"/>
  <c r="E84" i="1"/>
  <c r="G108" i="1"/>
  <c r="I105" i="1"/>
  <c r="I108" i="1"/>
  <c r="I84" i="1"/>
  <c r="I63" i="1"/>
  <c r="G124" i="1"/>
  <c r="G82" i="1"/>
  <c r="E107" i="1"/>
  <c r="H112" i="1"/>
  <c r="E65" i="1"/>
  <c r="D112" i="1"/>
  <c r="E105" i="1" l="1"/>
  <c r="G84" i="1"/>
  <c r="G105" i="1"/>
  <c r="F112" i="1"/>
  <c r="G83" i="1"/>
  <c r="C112" i="1"/>
  <c r="I112" i="1" s="1"/>
  <c r="E83" i="1"/>
  <c r="D81" i="1"/>
  <c r="H81" i="1"/>
  <c r="F81" i="1"/>
  <c r="G112" i="1" l="1"/>
  <c r="I61" i="1"/>
  <c r="E40" i="1"/>
  <c r="G61" i="1"/>
  <c r="E112" i="1"/>
  <c r="C81" i="1"/>
  <c r="C89" i="1" s="1"/>
  <c r="G40" i="1"/>
  <c r="E61" i="1"/>
  <c r="I83" i="1"/>
  <c r="D67" i="1"/>
  <c r="F89" i="1"/>
  <c r="D89" i="1"/>
  <c r="E41" i="1"/>
  <c r="H89" i="1"/>
  <c r="I89" i="1" l="1"/>
  <c r="E89" i="1"/>
  <c r="I40" i="1"/>
  <c r="I81" i="1"/>
  <c r="G81" i="1"/>
  <c r="G62" i="1"/>
  <c r="G89" i="1"/>
  <c r="E81" i="1"/>
  <c r="I41" i="1"/>
  <c r="I60" i="1"/>
  <c r="E62" i="1"/>
  <c r="G41" i="1"/>
  <c r="I62" i="1"/>
  <c r="F67" i="1"/>
  <c r="H67" i="1"/>
  <c r="G39" i="1" l="1"/>
  <c r="C67" i="1"/>
  <c r="E67" i="1" s="1"/>
  <c r="E60" i="1"/>
  <c r="I39" i="1"/>
  <c r="G67" i="1" l="1"/>
  <c r="I67" i="1"/>
  <c r="G38" i="1"/>
  <c r="E39" i="1"/>
  <c r="F45" i="1"/>
  <c r="H45" i="1"/>
  <c r="I38" i="1"/>
  <c r="E38" i="1" l="1"/>
  <c r="G45" i="1" l="1"/>
  <c r="I45" i="1"/>
  <c r="C20" i="1" l="1"/>
  <c r="C16" i="1" l="1"/>
  <c r="C24" i="1" s="1"/>
  <c r="D16" i="1"/>
  <c r="H16" i="1"/>
  <c r="H24" i="1" s="1"/>
  <c r="G22" i="1"/>
  <c r="E16" i="1" l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24" i="1"/>
  <c r="G16" i="1" l="1"/>
  <c r="G24" i="1"/>
  <c r="D24" i="1"/>
  <c r="E24" i="1" s="1"/>
  <c r="I131" i="1" l="1"/>
  <c r="I24" i="1"/>
  <c r="I16" i="1"/>
  <c r="E131" i="1"/>
  <c r="G131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<sst xmlns="http://schemas.openxmlformats.org/spreadsheetml/2006/main" count="99" uniqueCount="17">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</sst>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5" fillId="0" borderId="0" xfId="3" applyFont="1" applyFill="1" applyBorder="1" applyAlignment="1">
      <alignment horizontal="center"/>
    </xf>
    <xf numFmtId="0" fontId="7" fillId="4" borderId="0" xfId="3" applyFont="1" applyFill="1" applyBorder="1"/>
    <xf numFmtId="4" fontId="7" fillId="4" borderId="0" xfId="3" applyNumberFormat="1" applyFont="1" applyFill="1" applyBorder="1"/>
    <xf numFmtId="10" fontId="7" fillId="4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3" applyFont="1" applyFill="1" applyBorder="1"/>
    <xf numFmtId="4" fontId="6" fillId="6" borderId="0" xfId="3" applyNumberFormat="1" applyFont="1" applyFill="1" applyBorder="1"/>
    <xf numFmtId="10" fontId="6" fillId="6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left" vertical="center"/>
    </xf>
    <xf numFmtId="4" fontId="5" fillId="0" borderId="2" xfId="3" applyNumberFormat="1" applyFont="1" applyFill="1" applyBorder="1"/>
    <xf numFmtId="10" fontId="5" fillId="0" borderId="2" xfId="3" applyNumberFormat="1" applyFont="1" applyFill="1" applyBorder="1" applyAlignment="1">
      <alignment horizontal="center"/>
    </xf>
    <xf numFmtId="10" fontId="5" fillId="0" borderId="3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/>
    </xf>
    <xf numFmtId="4" fontId="5" fillId="0" borderId="5" xfId="3" applyNumberFormat="1" applyFont="1" applyFill="1" applyBorder="1"/>
    <xf numFmtId="10" fontId="5" fillId="0" borderId="5" xfId="3" applyNumberFormat="1" applyFont="1" applyFill="1" applyBorder="1" applyAlignment="1">
      <alignment horizontal="center"/>
    </xf>
    <xf numFmtId="10" fontId="5" fillId="0" borderId="6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 wrapText="1"/>
    </xf>
    <xf numFmtId="43" fontId="5" fillId="0" borderId="5" xfId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7" xfId="3" applyFont="1" applyFill="1" applyBorder="1" applyAlignment="1">
      <alignment horizontal="left" vertical="center" wrapText="1"/>
    </xf>
    <xf numFmtId="0" fontId="6" fillId="0" borderId="0" xfId="3" applyFont="1" applyFill="1" applyBorder="1"/>
    <xf numFmtId="4" fontId="6" fillId="0" borderId="0" xfId="3" applyNumberFormat="1" applyFont="1" applyFill="1" applyBorder="1"/>
    <xf numFmtId="10" fontId="6" fillId="0" borderId="0" xfId="3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3" applyNumberFormat="1" applyFont="1" applyFill="1" applyBorder="1" applyAlignment="1">
      <alignment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2" fontId="5" fillId="0" borderId="8" xfId="3" applyNumberFormat="1" applyFont="1" applyFill="1" applyBorder="1" applyAlignment="1">
      <alignment vertical="center"/>
    </xf>
    <xf numFmtId="43" fontId="5" fillId="0" borderId="5" xfId="1" applyFont="1" applyFill="1" applyBorder="1" applyAlignment="1">
      <alignment vertical="center"/>
    </xf>
    <xf numFmtId="164" fontId="5" fillId="0" borderId="8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 2" xfId="3"/>
    <cellStyle name="Normal 2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76200</xdr:colOff>
      <xdr:row>72</xdr:row>
      <xdr:rowOff>152401</xdr:rowOff>
    </xdr:from>
    <xdr:to>
      <xdr:col>2</xdr:col>
      <xdr:colOff>1066800</xdr:colOff>
      <xdr:row>76</xdr:row>
      <xdr:rowOff>57151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4954251"/>
          <a:ext cx="41052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180975</xdr:colOff>
      <xdr:row>95</xdr:row>
      <xdr:rowOff>47626</xdr:rowOff>
    </xdr:from>
    <xdr:to>
      <xdr:col>2</xdr:col>
      <xdr:colOff>1114395</xdr:colOff>
      <xdr:row>99</xdr:row>
      <xdr:rowOff>142876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975" y="19611976"/>
          <a:ext cx="4048095" cy="9715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115</xdr:row>
      <xdr:rowOff>66676</xdr:rowOff>
    </xdr:from>
    <xdr:to>
      <xdr:col>2</xdr:col>
      <xdr:colOff>539414</xdr:colOff>
      <xdr:row>118</xdr:row>
      <xdr:rowOff>133350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1550" y="23869651"/>
          <a:ext cx="3444539" cy="752474"/>
        </a:xfrm>
        <a:prstGeom prst="rect">
          <a:avLst/>
        </a:prstGeom>
      </xdr:spPr>
    </xdr:pic>
    <xdr:clientData/>
  </xdr:twoCellAnchor>
  <xdr:twoCellAnchor>
    <xdr:from>
      <xdr:col>1</xdr:col>
      <xdr:colOff>28576</xdr:colOff>
      <xdr:row>29</xdr:row>
      <xdr:rowOff>134344</xdr:rowOff>
    </xdr:from>
    <xdr:to>
      <xdr:col>2</xdr:col>
      <xdr:colOff>1409701</xdr:colOff>
      <xdr:row>33</xdr:row>
      <xdr:rowOff>16194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6" y="6001744"/>
          <a:ext cx="4495800" cy="75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</xdr:row>
      <xdr:rowOff>114301</xdr:rowOff>
    </xdr:from>
    <xdr:to>
      <xdr:col>1</xdr:col>
      <xdr:colOff>2038350</xdr:colOff>
      <xdr:row>9</xdr:row>
      <xdr:rowOff>105517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143000" y="304801"/>
          <a:ext cx="1657350" cy="1629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1"/>
  <sheetViews>
    <sheetView showGridLines="0" tabSelected="1" zoomScaleNormal="100" workbookViewId="0">
      <selection activeCell="C24" sqref="C24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6" t="s">
        <v>16</v>
      </c>
      <c r="E8" s="46"/>
      <c r="F8" s="46"/>
      <c r="G8" s="46"/>
      <c r="H8" s="46"/>
      <c r="I8" s="46"/>
    </row>
    <row r="12" spans="2:9" s="15" customFormat="1" ht="21" customHeight="1" x14ac:dyDescent="0.35">
      <c r="B12" s="47" t="s">
        <v>0</v>
      </c>
      <c r="C12" s="47"/>
      <c r="D12" s="47"/>
      <c r="E12" s="47"/>
      <c r="F12" s="47"/>
      <c r="G12" s="47"/>
      <c r="H12" s="47"/>
      <c r="I12" s="47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2293134329260</v>
      </c>
      <c r="D16" s="18">
        <f>+D17+D18+D19+D20+D21</f>
        <v>1540857363876.8401</v>
      </c>
      <c r="E16" s="19">
        <f>+D16/C16</f>
        <v>0.67194378637821817</v>
      </c>
      <c r="F16" s="18">
        <f>+F17+F18+F19+F20+F21</f>
        <v>992543622315.76794</v>
      </c>
      <c r="G16" s="19">
        <f>+F16/C16</f>
        <v>0.43283274322445131</v>
      </c>
      <c r="H16" s="18">
        <f>+H17+H18+H19+H20+H21</f>
        <v>976893249729.11792</v>
      </c>
      <c r="I16" s="19">
        <f>+H16/C16</f>
        <v>0.42600786062295953</v>
      </c>
    </row>
    <row r="17" spans="2:9" s="1" customFormat="1" ht="18" customHeight="1" x14ac:dyDescent="0.3">
      <c r="B17" s="23" t="s">
        <v>8</v>
      </c>
      <c r="C17" s="24">
        <f t="shared" ref="C17:D19" si="0">+C39+C61+C82+C106+C125</f>
        <v>1037693500000</v>
      </c>
      <c r="D17" s="24">
        <f t="shared" si="0"/>
        <v>555694976122.70996</v>
      </c>
      <c r="E17" s="25">
        <f>+D17/C17</f>
        <v>0.53550973974753624</v>
      </c>
      <c r="F17" s="24">
        <f>+F39+F61+F82+F106+F125</f>
        <v>554453730061.10999</v>
      </c>
      <c r="G17" s="25">
        <f t="shared" ref="G17:G21" si="1">+F17/C17</f>
        <v>0.53431358109221072</v>
      </c>
      <c r="H17" s="24">
        <f>+H39+H61+H82+H106+H125</f>
        <v>550981185132.90991</v>
      </c>
      <c r="I17" s="26">
        <f t="shared" ref="I17:I21" si="2">+H17/C17</f>
        <v>0.5309671739612033</v>
      </c>
    </row>
    <row r="18" spans="2:9" s="1" customFormat="1" ht="18" customHeight="1" x14ac:dyDescent="0.3">
      <c r="B18" s="27" t="s">
        <v>13</v>
      </c>
      <c r="C18" s="28">
        <f t="shared" si="0"/>
        <v>271491493244.57001</v>
      </c>
      <c r="D18" s="28">
        <f t="shared" si="0"/>
        <v>195076469453.09998</v>
      </c>
      <c r="E18" s="29">
        <f t="shared" ref="E18:E19" si="3">+D18/C18</f>
        <v>0.71853621313050708</v>
      </c>
      <c r="F18" s="28">
        <f>+F40+F62+F83+F107+F126</f>
        <v>114631343684.21001</v>
      </c>
      <c r="G18" s="29">
        <f t="shared" si="1"/>
        <v>0.42222812329867615</v>
      </c>
      <c r="H18" s="28">
        <f>+H40+H62+H83+H107+H126</f>
        <v>113887779166.27</v>
      </c>
      <c r="I18" s="30">
        <f>+H18/C18</f>
        <v>0.41948930997876793</v>
      </c>
    </row>
    <row r="19" spans="2:9" s="1" customFormat="1" ht="18" customHeight="1" x14ac:dyDescent="0.3">
      <c r="B19" s="27" t="s">
        <v>14</v>
      </c>
      <c r="C19" s="28">
        <f t="shared" si="0"/>
        <v>882775895780.03003</v>
      </c>
      <c r="D19" s="28">
        <f t="shared" si="0"/>
        <v>723548702526.64001</v>
      </c>
      <c r="E19" s="29">
        <f t="shared" si="3"/>
        <v>0.81962897490229358</v>
      </c>
      <c r="F19" s="28">
        <f>+F41+F63+F84+F108+F127</f>
        <v>277042420509.09802</v>
      </c>
      <c r="G19" s="29">
        <f t="shared" si="1"/>
        <v>0.31383097548704642</v>
      </c>
      <c r="H19" s="28">
        <f>+H41+H63+H84+H108+H127</f>
        <v>270383230685.46799</v>
      </c>
      <c r="I19" s="30">
        <f t="shared" si="2"/>
        <v>0.30628750963635515</v>
      </c>
    </row>
    <row r="20" spans="2:9" s="1" customFormat="1" ht="18" customHeight="1" x14ac:dyDescent="0.3">
      <c r="B20" s="31" t="s">
        <v>9</v>
      </c>
      <c r="C20" s="32">
        <f>+C85</f>
        <v>88577900000</v>
      </c>
      <c r="D20" s="32">
        <f>+D85</f>
        <v>58752894064.779999</v>
      </c>
      <c r="E20" s="33">
        <f>+D20/C20</f>
        <v>0.66329066352645527</v>
      </c>
      <c r="F20" s="32">
        <f>+F85</f>
        <v>38656780491.999992</v>
      </c>
      <c r="G20" s="33">
        <f t="shared" si="1"/>
        <v>0.43641563518665483</v>
      </c>
      <c r="H20" s="32">
        <f>+H85</f>
        <v>33881707175.119999</v>
      </c>
      <c r="I20" s="34">
        <f t="shared" si="2"/>
        <v>0.38250745586788576</v>
      </c>
    </row>
    <row r="21" spans="2:9" s="1" customFormat="1" ht="30" customHeight="1" x14ac:dyDescent="0.25">
      <c r="B21" s="35" t="s">
        <v>15</v>
      </c>
      <c r="C21" s="45">
        <f>+C42+C64+C86+C109+C128</f>
        <v>12595540235.4</v>
      </c>
      <c r="D21" s="45">
        <f>+D42+D64+D86+D109+D128</f>
        <v>7784321709.6100006</v>
      </c>
      <c r="E21" s="41">
        <f>+D21/C21</f>
        <v>0.61802205892939943</v>
      </c>
      <c r="F21" s="45">
        <f>+F42+F64+F86+F109+F128</f>
        <v>7759347569.3500004</v>
      </c>
      <c r="G21" s="41">
        <f t="shared" si="1"/>
        <v>0.61603928250272344</v>
      </c>
      <c r="H21" s="45">
        <f>+H42+H64+H86+H109+H128</f>
        <v>7759347569.3500004</v>
      </c>
      <c r="I21" s="42">
        <f t="shared" si="2"/>
        <v>0.61603928250272344</v>
      </c>
    </row>
    <row r="22" spans="2:9" s="5" customFormat="1" ht="18" x14ac:dyDescent="0.25">
      <c r="B22" s="17" t="s">
        <v>10</v>
      </c>
      <c r="C22" s="18">
        <f>+C43+C65+C87+C110+C129</f>
        <v>428367743252</v>
      </c>
      <c r="D22" s="18">
        <f>+D43+D65+D87+D110+D129</f>
        <v>136708422219.60001</v>
      </c>
      <c r="E22" s="19">
        <f>+D22/C22</f>
        <v>0.31913799386892033</v>
      </c>
      <c r="F22" s="18">
        <f>+F43+F65+F87+F110+F129</f>
        <v>26903688400.599998</v>
      </c>
      <c r="G22" s="19">
        <f>+F22/C22</f>
        <v>6.2805122057878915E-2</v>
      </c>
      <c r="H22" s="18">
        <f>+H43+H65+H87+H110+H129</f>
        <v>26597225026.099998</v>
      </c>
      <c r="I22" s="19">
        <f>+H22/C22</f>
        <v>6.2089700835511775E-2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2721502072512</v>
      </c>
      <c r="D24" s="21">
        <f>+D22+D16</f>
        <v>1677565786096.4402</v>
      </c>
      <c r="E24" s="22">
        <f>+D24/C24</f>
        <v>0.6164117246282359</v>
      </c>
      <c r="F24" s="21">
        <f>+F22+F16</f>
        <v>1019447310716.3679</v>
      </c>
      <c r="G24" s="22">
        <f>+F24/C24</f>
        <v>0.37458994465339429</v>
      </c>
      <c r="H24" s="21">
        <f>+H22+H16</f>
        <v>1003490474755.2179</v>
      </c>
      <c r="I24" s="22">
        <f>+H24/C24</f>
        <v>0.36872669871934965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32" spans="2:9" ht="24" x14ac:dyDescent="0.35">
      <c r="B32" s="10"/>
      <c r="C32" s="10"/>
      <c r="D32" s="46" t="s">
        <v>16</v>
      </c>
      <c r="E32" s="46"/>
      <c r="F32" s="46"/>
      <c r="G32" s="46"/>
      <c r="H32" s="46"/>
      <c r="I32" s="46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80109537364</v>
      </c>
      <c r="D38" s="18">
        <f>+D39+D40+D41+D42</f>
        <v>30652232428.529999</v>
      </c>
      <c r="E38" s="19">
        <f>+D38/C38</f>
        <v>0.3826290032016168</v>
      </c>
      <c r="F38" s="18">
        <f>+F39+F40+F41+F42</f>
        <v>21328759651.060001</v>
      </c>
      <c r="G38" s="19">
        <f>+F38/C38</f>
        <v>0.26624494851526653</v>
      </c>
      <c r="H38" s="18">
        <f>+H39+H40+H41+H42</f>
        <v>21306664543.060001</v>
      </c>
      <c r="I38" s="19">
        <f>+H38/C38</f>
        <v>0.26596913731067046</v>
      </c>
    </row>
    <row r="39" spans="2:9" ht="18" customHeight="1" x14ac:dyDescent="0.3">
      <c r="B39" s="23" t="s">
        <v>8</v>
      </c>
      <c r="C39" s="24">
        <v>31287400000</v>
      </c>
      <c r="D39" s="24">
        <v>16760384468</v>
      </c>
      <c r="E39" s="25">
        <f>+D39/C39</f>
        <v>0.53569118776248581</v>
      </c>
      <c r="F39" s="24">
        <v>16760384468</v>
      </c>
      <c r="G39" s="25">
        <f t="shared" ref="G39:G42" si="4">+F39/C39</f>
        <v>0.53569118776248581</v>
      </c>
      <c r="H39" s="24">
        <v>16741016492</v>
      </c>
      <c r="I39" s="26">
        <f t="shared" ref="I39" si="5">+H39/C39</f>
        <v>0.53507215339082181</v>
      </c>
    </row>
    <row r="40" spans="2:9" ht="18" customHeight="1" x14ac:dyDescent="0.3">
      <c r="B40" s="27" t="s">
        <v>13</v>
      </c>
      <c r="C40" s="28">
        <v>10346937364</v>
      </c>
      <c r="D40" s="28">
        <v>6592991211.71</v>
      </c>
      <c r="E40" s="29">
        <f t="shared" ref="E40:E41" si="6">+D40/C40</f>
        <v>0.63719253144886434</v>
      </c>
      <c r="F40" s="28">
        <v>3248787615.1500001</v>
      </c>
      <c r="G40" s="29">
        <f t="shared" si="4"/>
        <v>0.31398543364662435</v>
      </c>
      <c r="H40" s="28">
        <v>3246060483.1500001</v>
      </c>
      <c r="I40" s="30">
        <f>+H40/C40</f>
        <v>0.31372186464025453</v>
      </c>
    </row>
    <row r="41" spans="2:9" ht="18" customHeight="1" x14ac:dyDescent="0.3">
      <c r="B41" s="27" t="s">
        <v>14</v>
      </c>
      <c r="C41" s="28">
        <v>38212300000</v>
      </c>
      <c r="D41" s="28">
        <v>7196745548.8199997</v>
      </c>
      <c r="E41" s="29">
        <f t="shared" si="6"/>
        <v>0.18833583816781507</v>
      </c>
      <c r="F41" s="28">
        <v>1217476367.9099998</v>
      </c>
      <c r="G41" s="29">
        <f t="shared" si="4"/>
        <v>3.1860850247433417E-2</v>
      </c>
      <c r="H41" s="28">
        <v>1217476367.9099998</v>
      </c>
      <c r="I41" s="30">
        <f t="shared" ref="I41:I42" si="7">+H41/C41</f>
        <v>3.1860850247433417E-2</v>
      </c>
    </row>
    <row r="42" spans="2:9" ht="30" customHeight="1" x14ac:dyDescent="0.25">
      <c r="B42" s="35" t="s">
        <v>15</v>
      </c>
      <c r="C42" s="40">
        <v>262900000</v>
      </c>
      <c r="D42" s="43">
        <v>102111200</v>
      </c>
      <c r="E42" s="41">
        <f>+D42/C42</f>
        <v>0.38840319513122862</v>
      </c>
      <c r="F42" s="43">
        <v>102111200</v>
      </c>
      <c r="G42" s="41">
        <f t="shared" si="4"/>
        <v>0.38840319513122862</v>
      </c>
      <c r="H42" s="43">
        <v>102111200</v>
      </c>
      <c r="I42" s="42">
        <f t="shared" si="7"/>
        <v>0.38840319513122862</v>
      </c>
    </row>
    <row r="43" spans="2:9" ht="18" customHeight="1" x14ac:dyDescent="0.25">
      <c r="B43" s="17" t="s">
        <v>10</v>
      </c>
      <c r="C43" s="18">
        <v>29756526113</v>
      </c>
      <c r="D43" s="18">
        <v>11074502779.6</v>
      </c>
      <c r="E43" s="19">
        <f>+D43/C43</f>
        <v>0.37217055302573721</v>
      </c>
      <c r="F43" s="18">
        <v>4735725083.6999998</v>
      </c>
      <c r="G43" s="19">
        <f>+F43/C43</f>
        <v>0.15914912465642492</v>
      </c>
      <c r="H43" s="18">
        <v>4734781366.6999998</v>
      </c>
      <c r="I43" s="19">
        <f>+H43/C43</f>
        <v>0.15911741003367572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109866063477</v>
      </c>
      <c r="D45" s="21">
        <f>+D43+D38</f>
        <v>41726735208.129997</v>
      </c>
      <c r="E45" s="22">
        <f>+D45/C45</f>
        <v>0.37979639833792095</v>
      </c>
      <c r="F45" s="21">
        <f>+F43+F38</f>
        <v>26064484734.760002</v>
      </c>
      <c r="G45" s="22">
        <f>+F45/C45</f>
        <v>0.23723872422366796</v>
      </c>
      <c r="H45" s="21">
        <f>+H43+H38</f>
        <v>26041445909.760002</v>
      </c>
      <c r="I45" s="22">
        <f>+H45/C45</f>
        <v>0.23702902502929551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6" t="s">
        <v>16</v>
      </c>
      <c r="E53" s="46"/>
      <c r="F53" s="46"/>
      <c r="G53" s="46"/>
      <c r="H53" s="46"/>
      <c r="I53" s="46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283871350756</v>
      </c>
      <c r="D60" s="18">
        <f>+D61+D62+D63+D64</f>
        <v>164412490398.67001</v>
      </c>
      <c r="E60" s="19">
        <f>+D60/C60</f>
        <v>0.57917958244398471</v>
      </c>
      <c r="F60" s="18">
        <f>+F61+F62+F63+F64</f>
        <v>142288432501.53</v>
      </c>
      <c r="G60" s="19">
        <f>+F60/C60</f>
        <v>0.50124266546303653</v>
      </c>
      <c r="H60" s="18">
        <f>+H61+H62+H63+H64</f>
        <v>139429022060.10999</v>
      </c>
      <c r="I60" s="19">
        <f>+H60/C60</f>
        <v>0.49116975590803952</v>
      </c>
    </row>
    <row r="61" spans="2:9" ht="18" customHeight="1" x14ac:dyDescent="0.3">
      <c r="B61" s="23" t="s">
        <v>8</v>
      </c>
      <c r="C61" s="24">
        <v>146023200000</v>
      </c>
      <c r="D61" s="24">
        <v>77025961435</v>
      </c>
      <c r="E61" s="25">
        <f>+D61/C61</f>
        <v>0.52749125779328221</v>
      </c>
      <c r="F61" s="24">
        <v>77023370575</v>
      </c>
      <c r="G61" s="25">
        <f t="shared" ref="G61:G64" si="8">+F61/C61</f>
        <v>0.52747351499624717</v>
      </c>
      <c r="H61" s="24">
        <v>74460923375</v>
      </c>
      <c r="I61" s="26">
        <f t="shared" ref="I61" si="9">+H61/C61</f>
        <v>0.50992529526130093</v>
      </c>
    </row>
    <row r="62" spans="2:9" ht="18" customHeight="1" x14ac:dyDescent="0.3">
      <c r="B62" s="27" t="s">
        <v>13</v>
      </c>
      <c r="C62" s="28">
        <v>57368050756</v>
      </c>
      <c r="D62" s="28">
        <v>43803823008.089996</v>
      </c>
      <c r="E62" s="29">
        <f t="shared" ref="E62:E63" si="10">+D62/C62</f>
        <v>0.76355780666835105</v>
      </c>
      <c r="F62" s="28">
        <v>21827899138.040001</v>
      </c>
      <c r="G62" s="29">
        <f t="shared" si="8"/>
        <v>0.38048877119564795</v>
      </c>
      <c r="H62" s="28">
        <v>21538530691.619999</v>
      </c>
      <c r="I62" s="30">
        <f>+H62/C62</f>
        <v>0.37544470149819986</v>
      </c>
    </row>
    <row r="63" spans="2:9" ht="18" customHeight="1" x14ac:dyDescent="0.3">
      <c r="B63" s="27" t="s">
        <v>14</v>
      </c>
      <c r="C63" s="28">
        <v>76697500000</v>
      </c>
      <c r="D63" s="28">
        <v>41153534663.229996</v>
      </c>
      <c r="E63" s="29">
        <f t="shared" si="10"/>
        <v>0.53656944050627464</v>
      </c>
      <c r="F63" s="28">
        <v>41007991496.139999</v>
      </c>
      <c r="G63" s="29">
        <f t="shared" si="8"/>
        <v>0.53467181454597612</v>
      </c>
      <c r="H63" s="28">
        <v>41000396701.139999</v>
      </c>
      <c r="I63" s="30">
        <f t="shared" ref="I63:I64" si="11">+H63/C63</f>
        <v>0.53457279182685224</v>
      </c>
    </row>
    <row r="64" spans="2:9" ht="30" customHeight="1" x14ac:dyDescent="0.25">
      <c r="B64" s="35" t="s">
        <v>15</v>
      </c>
      <c r="C64" s="40">
        <v>3782600000</v>
      </c>
      <c r="D64" s="43">
        <v>2429171292.3499999</v>
      </c>
      <c r="E64" s="41">
        <f>+D64/C64</f>
        <v>0.64219618578490978</v>
      </c>
      <c r="F64" s="43">
        <v>2429171292.3499999</v>
      </c>
      <c r="G64" s="41">
        <f t="shared" si="8"/>
        <v>0.64219618578490978</v>
      </c>
      <c r="H64" s="43">
        <v>2429171292.3499999</v>
      </c>
      <c r="I64" s="42">
        <f t="shared" si="11"/>
        <v>0.64219618578490978</v>
      </c>
    </row>
    <row r="65" spans="2:9" ht="18" customHeight="1" x14ac:dyDescent="0.25">
      <c r="B65" s="17" t="s">
        <v>10</v>
      </c>
      <c r="C65" s="18">
        <v>73085000000</v>
      </c>
      <c r="D65" s="18">
        <v>34953009666.059998</v>
      </c>
      <c r="E65" s="19">
        <f>+D65/C65</f>
        <v>0.47825148342423202</v>
      </c>
      <c r="F65" s="18">
        <v>15189685287.4</v>
      </c>
      <c r="G65" s="19">
        <f>+F65/C65</f>
        <v>0.20783587996716152</v>
      </c>
      <c r="H65" s="18">
        <v>15162931488.9</v>
      </c>
      <c r="I65" s="19">
        <f>+H65/C65</f>
        <v>0.20746981581583088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356956350756</v>
      </c>
      <c r="D67" s="21">
        <f>+D65+D60</f>
        <v>199365500064.73001</v>
      </c>
      <c r="E67" s="22">
        <f>+D67/C67</f>
        <v>0.55851506673713081</v>
      </c>
      <c r="F67" s="21">
        <f>+F65+F60</f>
        <v>157478117788.92999</v>
      </c>
      <c r="G67" s="22">
        <f>+F67/C67</f>
        <v>0.44116911621100491</v>
      </c>
      <c r="H67" s="21">
        <f>+H65+H60</f>
        <v>154591953549.00998</v>
      </c>
      <c r="I67" s="22">
        <f>+H67/C67</f>
        <v>0.43308363395580091</v>
      </c>
    </row>
    <row r="75" spans="2:9" ht="24" x14ac:dyDescent="0.35">
      <c r="B75" s="10"/>
      <c r="C75" s="10"/>
      <c r="D75" s="46" t="s">
        <v>16</v>
      </c>
      <c r="E75" s="46"/>
      <c r="F75" s="46"/>
      <c r="G75" s="46"/>
      <c r="H75" s="46"/>
      <c r="I75" s="46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1149857630574</v>
      </c>
      <c r="D81" s="18">
        <f>+D82+D83+D84+D85+D86</f>
        <v>644834135308.32996</v>
      </c>
      <c r="E81" s="19">
        <f>+D81/C81</f>
        <v>0.5607947611622438</v>
      </c>
      <c r="F81" s="18">
        <f>+F82+F83+F84+F85+F86</f>
        <v>591745450177.89795</v>
      </c>
      <c r="G81" s="19">
        <f>+F81/C81</f>
        <v>0.51462497133884588</v>
      </c>
      <c r="H81" s="18">
        <f>+H82+H83+H84+H85+H86</f>
        <v>579111906318.26794</v>
      </c>
      <c r="I81" s="19">
        <f>+H81/C81</f>
        <v>0.50363792083475567</v>
      </c>
    </row>
    <row r="82" spans="2:9" ht="18" customHeight="1" x14ac:dyDescent="0.3">
      <c r="B82" s="23" t="s">
        <v>8</v>
      </c>
      <c r="C82" s="24">
        <v>821505600000</v>
      </c>
      <c r="D82" s="24">
        <v>442022291839.71002</v>
      </c>
      <c r="E82" s="25">
        <f>+D82/C82</f>
        <v>0.53806363808075075</v>
      </c>
      <c r="F82" s="24">
        <v>440824828309.10999</v>
      </c>
      <c r="G82" s="25">
        <f t="shared" ref="G82:G86" si="12">+F82/C82</f>
        <v>0.53660599308040013</v>
      </c>
      <c r="H82" s="24">
        <v>439937598556.90997</v>
      </c>
      <c r="I82" s="26">
        <f t="shared" ref="I82" si="13">+H82/C82</f>
        <v>0.53552598857136213</v>
      </c>
    </row>
    <row r="83" spans="2:9" ht="18" customHeight="1" x14ac:dyDescent="0.3">
      <c r="B83" s="27" t="s">
        <v>13</v>
      </c>
      <c r="C83" s="28">
        <v>116736530574</v>
      </c>
      <c r="D83" s="28">
        <v>88809960328.269989</v>
      </c>
      <c r="E83" s="29">
        <f t="shared" ref="E83:E84" si="14">+D83/C83</f>
        <v>0.76077265523985071</v>
      </c>
      <c r="F83" s="28">
        <v>71552560930.550003</v>
      </c>
      <c r="G83" s="29">
        <f t="shared" si="12"/>
        <v>0.612940615750032</v>
      </c>
      <c r="H83" s="28">
        <v>71229216876.029999</v>
      </c>
      <c r="I83" s="30">
        <f>+H83/C83</f>
        <v>0.610170753968719</v>
      </c>
    </row>
    <row r="84" spans="2:9" ht="18" customHeight="1" x14ac:dyDescent="0.3">
      <c r="B84" s="27" t="s">
        <v>14</v>
      </c>
      <c r="C84" s="28">
        <v>115902100000</v>
      </c>
      <c r="D84" s="28">
        <v>49997709839.569992</v>
      </c>
      <c r="E84" s="29">
        <f t="shared" si="14"/>
        <v>0.43137880883581914</v>
      </c>
      <c r="F84" s="28">
        <v>35484975350.237999</v>
      </c>
      <c r="G84" s="29">
        <f t="shared" si="12"/>
        <v>0.3061633512269234</v>
      </c>
      <c r="H84" s="28">
        <v>28837078614.208</v>
      </c>
      <c r="I84" s="30">
        <f t="shared" ref="I84:I86" si="15">+H84/C84</f>
        <v>0.24880548854773124</v>
      </c>
    </row>
    <row r="85" spans="2:9" ht="18" customHeight="1" x14ac:dyDescent="0.3">
      <c r="B85" s="31" t="s">
        <v>9</v>
      </c>
      <c r="C85" s="32">
        <v>88577900000</v>
      </c>
      <c r="D85" s="32">
        <v>58752894064.779999</v>
      </c>
      <c r="E85" s="33">
        <f>+D85/C85</f>
        <v>0.66329066352645527</v>
      </c>
      <c r="F85" s="32">
        <v>38656780491.999992</v>
      </c>
      <c r="G85" s="33">
        <f t="shared" si="12"/>
        <v>0.43641563518665483</v>
      </c>
      <c r="H85" s="32">
        <v>33881707175.119999</v>
      </c>
      <c r="I85" s="34">
        <f t="shared" si="15"/>
        <v>0.38250745586788576</v>
      </c>
    </row>
    <row r="86" spans="2:9" ht="30" customHeight="1" x14ac:dyDescent="0.25">
      <c r="B86" s="35" t="s">
        <v>15</v>
      </c>
      <c r="C86" s="44">
        <v>7135500000</v>
      </c>
      <c r="D86" s="43">
        <v>5251279236</v>
      </c>
      <c r="E86" s="41">
        <f>+D86/C86</f>
        <v>0.73593710826150938</v>
      </c>
      <c r="F86" s="43">
        <v>5226305096</v>
      </c>
      <c r="G86" s="41">
        <f t="shared" si="12"/>
        <v>0.73243712367738767</v>
      </c>
      <c r="H86" s="43">
        <v>5226305096</v>
      </c>
      <c r="I86" s="42">
        <f t="shared" si="15"/>
        <v>0.73243712367738767</v>
      </c>
    </row>
    <row r="87" spans="2:9" ht="18" customHeight="1" x14ac:dyDescent="0.25">
      <c r="B87" s="17" t="s">
        <v>10</v>
      </c>
      <c r="C87" s="18">
        <v>2697052230</v>
      </c>
      <c r="D87" s="18">
        <v>1249275011</v>
      </c>
      <c r="E87" s="19">
        <f>+D87/C87</f>
        <v>0.4632001550077508</v>
      </c>
      <c r="F87" s="18">
        <v>180000000</v>
      </c>
      <c r="G87" s="19">
        <f>+F87/C87</f>
        <v>6.6739530661591967E-2</v>
      </c>
      <c r="H87" s="18">
        <v>180000000</v>
      </c>
      <c r="I87" s="19">
        <f>+H87/C87</f>
        <v>6.6739530661591967E-2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1152554682804</v>
      </c>
      <c r="D89" s="21">
        <f>+D87+D81</f>
        <v>646083410319.32996</v>
      </c>
      <c r="E89" s="22">
        <f>+D89/C89</f>
        <v>0.56056638349470922</v>
      </c>
      <c r="F89" s="21">
        <f>+F87+F81</f>
        <v>591925450177.89795</v>
      </c>
      <c r="G89" s="22">
        <f>+F89/C89</f>
        <v>0.51357689054529576</v>
      </c>
      <c r="H89" s="21">
        <f>+H87+H81</f>
        <v>579291906318.26794</v>
      </c>
      <c r="I89" s="22">
        <f>+H89/C89</f>
        <v>0.50261555044740602</v>
      </c>
    </row>
    <row r="98" spans="2:9" ht="24" x14ac:dyDescent="0.35">
      <c r="D98" s="46" t="s">
        <v>16</v>
      </c>
      <c r="E98" s="46"/>
      <c r="F98" s="46"/>
      <c r="G98" s="46"/>
      <c r="H98" s="46"/>
      <c r="I98" s="46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61094590604</v>
      </c>
      <c r="D105" s="18">
        <f>+D106+D107+D108+D109</f>
        <v>46829765750.239998</v>
      </c>
      <c r="E105" s="19">
        <f>+D105/C105</f>
        <v>0.76651247331828343</v>
      </c>
      <c r="F105" s="18">
        <f>+F106+F107+F108+F109</f>
        <v>19424714342.559998</v>
      </c>
      <c r="G105" s="19">
        <f>+F105/C105</f>
        <v>0.3179449137889504</v>
      </c>
      <c r="H105" s="18">
        <f>+H106+H107+H108+H109</f>
        <v>19421214342.559998</v>
      </c>
      <c r="I105" s="19">
        <f>+H105/C105</f>
        <v>0.31788762557463551</v>
      </c>
    </row>
    <row r="106" spans="2:9" ht="18" customHeight="1" x14ac:dyDescent="0.3">
      <c r="B106" s="23" t="s">
        <v>8</v>
      </c>
      <c r="C106" s="24">
        <v>18407000000</v>
      </c>
      <c r="D106" s="24">
        <v>9394311803</v>
      </c>
      <c r="E106" s="25">
        <f>+D106/C106</f>
        <v>0.51036626299777255</v>
      </c>
      <c r="F106" s="24">
        <v>9394311803</v>
      </c>
      <c r="G106" s="25">
        <f t="shared" ref="G106:G109" si="16">+F106/C106</f>
        <v>0.51036626299777255</v>
      </c>
      <c r="H106" s="24">
        <v>9390811803</v>
      </c>
      <c r="I106" s="26">
        <f t="shared" ref="I106" si="17">+H106/C106</f>
        <v>0.51017611794426032</v>
      </c>
    </row>
    <row r="107" spans="2:9" ht="18" customHeight="1" x14ac:dyDescent="0.3">
      <c r="B107" s="27" t="s">
        <v>13</v>
      </c>
      <c r="C107" s="28">
        <v>16236590604</v>
      </c>
      <c r="D107" s="28">
        <v>12811068968.24</v>
      </c>
      <c r="E107" s="29">
        <f t="shared" ref="E107:E108" si="18">+D107/C107</f>
        <v>0.78902457299649487</v>
      </c>
      <c r="F107" s="28">
        <v>5974435842.4399996</v>
      </c>
      <c r="G107" s="29">
        <f t="shared" si="16"/>
        <v>0.36796122955567745</v>
      </c>
      <c r="H107" s="28">
        <v>5974435842.4399996</v>
      </c>
      <c r="I107" s="30">
        <f>+H107/C107</f>
        <v>0.36796122955567745</v>
      </c>
    </row>
    <row r="108" spans="2:9" ht="18" customHeight="1" x14ac:dyDescent="0.3">
      <c r="B108" s="27" t="s">
        <v>14</v>
      </c>
      <c r="C108" s="28">
        <v>26384000000</v>
      </c>
      <c r="D108" s="28">
        <v>24624384979</v>
      </c>
      <c r="E108" s="29">
        <f t="shared" si="18"/>
        <v>0.93330749617192232</v>
      </c>
      <c r="F108" s="28">
        <v>4055966697.1199999</v>
      </c>
      <c r="G108" s="29">
        <f t="shared" si="16"/>
        <v>0.1537282708126137</v>
      </c>
      <c r="H108" s="28">
        <v>4055966697.1199999</v>
      </c>
      <c r="I108" s="30">
        <f t="shared" ref="I108:I109" si="19">+H108/C108</f>
        <v>0.1537282708126137</v>
      </c>
    </row>
    <row r="109" spans="2:9" ht="30" customHeight="1" x14ac:dyDescent="0.25">
      <c r="B109" s="35" t="s">
        <v>15</v>
      </c>
      <c r="C109" s="40">
        <v>67000000</v>
      </c>
      <c r="D109" s="43">
        <v>0</v>
      </c>
      <c r="E109" s="41">
        <f>+D109/C109</f>
        <v>0</v>
      </c>
      <c r="F109" s="43">
        <v>0</v>
      </c>
      <c r="G109" s="41">
        <f t="shared" si="16"/>
        <v>0</v>
      </c>
      <c r="H109" s="43">
        <v>0</v>
      </c>
      <c r="I109" s="42">
        <f t="shared" si="19"/>
        <v>0</v>
      </c>
    </row>
    <row r="110" spans="2:9" ht="18" customHeight="1" x14ac:dyDescent="0.25">
      <c r="B110" s="17" t="s">
        <v>10</v>
      </c>
      <c r="C110" s="18">
        <v>5697664909</v>
      </c>
      <c r="D110" s="18">
        <v>1634622682</v>
      </c>
      <c r="E110" s="19">
        <f>+D110/C110</f>
        <v>0.28689343934880396</v>
      </c>
      <c r="F110" s="18">
        <v>724432176</v>
      </c>
      <c r="G110" s="19">
        <f>+F110/C110</f>
        <v>0.12714545126297108</v>
      </c>
      <c r="H110" s="18">
        <v>724432176</v>
      </c>
      <c r="I110" s="19">
        <f>+H110/C110</f>
        <v>0.12714545126297108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66792255513</v>
      </c>
      <c r="D112" s="21">
        <f>+D110+D105</f>
        <v>48464388432.239998</v>
      </c>
      <c r="E112" s="22">
        <f>+D112/C112</f>
        <v>0.72559891951555988</v>
      </c>
      <c r="F112" s="21">
        <f>+F110+F105</f>
        <v>20149146518.559998</v>
      </c>
      <c r="G112" s="22">
        <f>+F112/C112</f>
        <v>0.30166890403391605</v>
      </c>
      <c r="H112" s="21">
        <f>+H110+H105</f>
        <v>20145646518.559998</v>
      </c>
      <c r="I112" s="22">
        <f>+H112/C112</f>
        <v>0.30161650274916951</v>
      </c>
    </row>
    <row r="117" spans="2:9" ht="24" x14ac:dyDescent="0.35">
      <c r="D117" s="46" t="s">
        <v>16</v>
      </c>
      <c r="E117" s="46"/>
      <c r="F117" s="46"/>
      <c r="G117" s="46"/>
      <c r="H117" s="46"/>
      <c r="I117" s="46"/>
    </row>
    <row r="121" spans="2:9" ht="16.5" x14ac:dyDescent="0.3">
      <c r="B121" s="2"/>
      <c r="C121" s="2"/>
      <c r="D121" s="2"/>
      <c r="E121" s="2"/>
      <c r="F121" s="2"/>
      <c r="G121" s="2"/>
      <c r="H121" s="2"/>
      <c r="I121" s="2"/>
    </row>
    <row r="122" spans="2:9" ht="18" customHeight="1" x14ac:dyDescent="0.25">
      <c r="B122" s="14" t="s">
        <v>1</v>
      </c>
      <c r="C122" s="11" t="s">
        <v>2</v>
      </c>
      <c r="D122" s="11" t="s">
        <v>3</v>
      </c>
      <c r="E122" s="11" t="s">
        <v>4</v>
      </c>
      <c r="F122" s="11" t="s">
        <v>5</v>
      </c>
      <c r="G122" s="11" t="s">
        <v>4</v>
      </c>
      <c r="H122" s="11" t="s">
        <v>6</v>
      </c>
      <c r="I122" s="11" t="s">
        <v>4</v>
      </c>
    </row>
    <row r="123" spans="2:9" ht="6" customHeight="1" x14ac:dyDescent="0.3">
      <c r="B123" s="4"/>
      <c r="C123" s="4"/>
      <c r="D123" s="4"/>
      <c r="E123" s="4"/>
      <c r="F123" s="4"/>
      <c r="G123" s="4"/>
      <c r="H123" s="4"/>
      <c r="I123" s="4"/>
    </row>
    <row r="124" spans="2:9" ht="18" customHeight="1" x14ac:dyDescent="0.25">
      <c r="B124" s="17" t="s">
        <v>7</v>
      </c>
      <c r="C124" s="18">
        <f>+C125+C126+C127+C128</f>
        <v>718201219962.00012</v>
      </c>
      <c r="D124" s="18">
        <f>+D125+D126+D127+D128</f>
        <v>654128739991.07007</v>
      </c>
      <c r="E124" s="19">
        <f>+D124/C124</f>
        <v>0.91078756455701915</v>
      </c>
      <c r="F124" s="18">
        <f>+F125+F126+F127+F128</f>
        <v>217756265642.72</v>
      </c>
      <c r="G124" s="19">
        <f>+F124/C124</f>
        <v>0.30319673594294566</v>
      </c>
      <c r="H124" s="18">
        <f>+H125+H126+H127+H128</f>
        <v>217624442465.12</v>
      </c>
      <c r="I124" s="19">
        <f>+H124/C124</f>
        <v>0.30301318964152479</v>
      </c>
    </row>
    <row r="125" spans="2:9" ht="18" customHeight="1" x14ac:dyDescent="0.3">
      <c r="B125" s="23" t="s">
        <v>8</v>
      </c>
      <c r="C125" s="24">
        <v>20470300000</v>
      </c>
      <c r="D125" s="24">
        <v>10492026577</v>
      </c>
      <c r="E125" s="25">
        <f>+D125/C125</f>
        <v>0.51254874510876736</v>
      </c>
      <c r="F125" s="24">
        <v>10450834906</v>
      </c>
      <c r="G125" s="25">
        <f t="shared" ref="G125:G128" si="20">+F125/C125</f>
        <v>0.51053647997342488</v>
      </c>
      <c r="H125" s="24">
        <v>10450834906</v>
      </c>
      <c r="I125" s="26">
        <f t="shared" ref="I125" si="21">+H125/C125</f>
        <v>0.51053647997342488</v>
      </c>
    </row>
    <row r="126" spans="2:9" ht="18" customHeight="1" x14ac:dyDescent="0.3">
      <c r="B126" s="27" t="s">
        <v>13</v>
      </c>
      <c r="C126" s="28">
        <v>70803383946.570007</v>
      </c>
      <c r="D126" s="28">
        <v>43058625936.790001</v>
      </c>
      <c r="E126" s="29">
        <f t="shared" ref="E126:E127" si="22">+D126/C126</f>
        <v>0.60814361597862487</v>
      </c>
      <c r="F126" s="28">
        <v>12027660158.030001</v>
      </c>
      <c r="G126" s="29">
        <f t="shared" si="20"/>
        <v>0.1698740863446071</v>
      </c>
      <c r="H126" s="28">
        <v>11899535273.030001</v>
      </c>
      <c r="I126" s="30">
        <f>+H126/C126</f>
        <v>0.16806449931841796</v>
      </c>
    </row>
    <row r="127" spans="2:9" ht="18" customHeight="1" x14ac:dyDescent="0.3">
      <c r="B127" s="27" t="s">
        <v>14</v>
      </c>
      <c r="C127" s="28">
        <v>625579995780.03003</v>
      </c>
      <c r="D127" s="28">
        <v>600576327496.02002</v>
      </c>
      <c r="E127" s="29">
        <f t="shared" si="22"/>
        <v>0.96003122150216269</v>
      </c>
      <c r="F127" s="28">
        <v>195276010597.69</v>
      </c>
      <c r="G127" s="29">
        <f t="shared" si="20"/>
        <v>0.31215194206170566</v>
      </c>
      <c r="H127" s="28">
        <v>195272312305.09</v>
      </c>
      <c r="I127" s="30">
        <f t="shared" ref="I127:I128" si="23">+H127/C127</f>
        <v>0.3121460302796395</v>
      </c>
    </row>
    <row r="128" spans="2:9" ht="30" customHeight="1" x14ac:dyDescent="0.25">
      <c r="B128" s="35" t="s">
        <v>15</v>
      </c>
      <c r="C128" s="40">
        <v>1347540235.4000001</v>
      </c>
      <c r="D128" s="40">
        <v>1759981.26</v>
      </c>
      <c r="E128" s="41">
        <f>+D128/C128</f>
        <v>1.3060695434281946E-3</v>
      </c>
      <c r="F128" s="40">
        <v>1759981</v>
      </c>
      <c r="G128" s="41">
        <f t="shared" si="20"/>
        <v>1.3060693504840484E-3</v>
      </c>
      <c r="H128" s="40">
        <v>1759981</v>
      </c>
      <c r="I128" s="42">
        <f t="shared" si="23"/>
        <v>1.3060693504840484E-3</v>
      </c>
    </row>
    <row r="129" spans="2:9" ht="18" customHeight="1" x14ac:dyDescent="0.25">
      <c r="B129" s="17" t="s">
        <v>10</v>
      </c>
      <c r="C129" s="18">
        <v>317131500000</v>
      </c>
      <c r="D129" s="18">
        <v>87797012080.940002</v>
      </c>
      <c r="E129" s="19">
        <f>+D129/C129</f>
        <v>0.27684733960814362</v>
      </c>
      <c r="F129" s="18">
        <v>6073845853.5</v>
      </c>
      <c r="G129" s="19">
        <f>+F129/C129</f>
        <v>1.9152452069567356E-2</v>
      </c>
      <c r="H129" s="18">
        <v>5795079994.5</v>
      </c>
      <c r="I129" s="19">
        <f>+H129/C129</f>
        <v>1.8273429143746363E-2</v>
      </c>
    </row>
    <row r="130" spans="2:9" s="39" customFormat="1" ht="6" customHeight="1" x14ac:dyDescent="0.25">
      <c r="B130" s="36"/>
      <c r="C130" s="37"/>
      <c r="D130" s="37"/>
      <c r="E130" s="38"/>
      <c r="F130" s="37"/>
      <c r="G130" s="38"/>
      <c r="H130" s="37"/>
      <c r="I130" s="38"/>
    </row>
    <row r="131" spans="2:9" ht="18" customHeight="1" x14ac:dyDescent="0.25">
      <c r="B131" s="7" t="s">
        <v>11</v>
      </c>
      <c r="C131" s="8">
        <f>+C124+C129</f>
        <v>1035332719962.0001</v>
      </c>
      <c r="D131" s="8">
        <f>+D124+D129</f>
        <v>741925752072.01001</v>
      </c>
      <c r="E131" s="9">
        <f>+D131/C131</f>
        <v>0.71660610909625355</v>
      </c>
      <c r="F131" s="8">
        <f>+F124+F129</f>
        <v>223830111496.22</v>
      </c>
      <c r="G131" s="9">
        <f>+F131/C131</f>
        <v>0.21619147852724604</v>
      </c>
      <c r="H131" s="8">
        <f>+H124+H129</f>
        <v>223419522459.62</v>
      </c>
      <c r="I131" s="9">
        <f>+H131/C131</f>
        <v>0.2157949016310623</v>
      </c>
    </row>
  </sheetData>
  <mergeCells count="7">
    <mergeCell ref="D117:I117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1 G22 E24:G24 G38 G43:G45 E60:G60 E67 G65:G67 E81 G81 G87 G89 E89 E105:G105 G110 E112:G112 E124:H124 G129 G131 E21 E38 G21 E45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2019</Anio>
    <_dlc_DocId xmlns="81cc8fc0-8d1e-4295-8f37-5d076116407c">2TV4CCKVFCYA-94321226-61</_dlc_DocId>
    <_dlc_DocIdUrl xmlns="81cc8fc0-8d1e-4295-8f37-5d076116407c">
      <Url>https://www.minjusticia.gov.co/ministerio/_layouts/15/DocIdRedir.aspx?ID=2TV4CCKVFCYA-94321226-61</Url>
      <Description>2TV4CCKVFCYA-94321226-61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98AC237-A549-4106-871E-D28ED3E0498C}"/>
</file>

<file path=customXml/itemProps2.xml><?xml version="1.0" encoding="utf-8"?>
<ds:datastoreItem xmlns:ds="http://schemas.openxmlformats.org/officeDocument/2006/customXml" ds:itemID="{AA2A56EF-A50B-4CBF-9F26-CD98AC6DE706}"/>
</file>

<file path=customXml/itemProps3.xml><?xml version="1.0" encoding="utf-8"?>
<ds:datastoreItem xmlns:ds="http://schemas.openxmlformats.org/officeDocument/2006/customXml" ds:itemID="{236B313A-2482-4C3F-A159-FB89F7BBD8B1}"/>
</file>

<file path=customXml/itemProps4.xml><?xml version="1.0" encoding="utf-8"?>
<ds:datastoreItem xmlns:ds="http://schemas.openxmlformats.org/officeDocument/2006/customXml" ds:itemID="{5B2DEB02-59E2-457B-A345-8074B03E95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  presupuestal Sector Justicia Julio</dc:title>
  <dc:creator>BELKIS YORGETH RONCANCIO ENCISO</dc:creator>
  <cp:lastModifiedBy>MAURICIO ORDOÑEZ GUTIERREZ</cp:lastModifiedBy>
  <cp:lastPrinted>2018-11-01T21:31:39Z</cp:lastPrinted>
  <dcterms:created xsi:type="dcterms:W3CDTF">2018-02-21T20:39:46Z</dcterms:created>
  <dcterms:modified xsi:type="dcterms:W3CDTF">2019-08-01T20:28:34Z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6100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5ef7c99b-c472-4b52-b31b-5d7e5b04294b</vt:lpwstr>
  </property>
</Properties>
</file>