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\Desktop\BELKIS\Trabajo en Casa\Informes Pag WEB MJD\"/>
    </mc:Choice>
  </mc:AlternateContent>
  <bookViews>
    <workbookView xWindow="0" yWindow="0" windowWidth="7230" windowHeight="759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G39" i="1"/>
  <c r="D22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/>
  <c r="F126" i="1"/>
  <c r="F133" i="1"/>
  <c r="D126" i="1"/>
  <c r="D133" i="1"/>
  <c r="C126" i="1"/>
  <c r="C133" i="1"/>
  <c r="H105" i="1"/>
  <c r="F105" i="1"/>
  <c r="D105" i="1"/>
  <c r="C105" i="1"/>
  <c r="F60" i="1"/>
  <c r="D60" i="1"/>
  <c r="C60" i="1"/>
  <c r="C67" i="1"/>
  <c r="H38" i="1"/>
  <c r="F38" i="1"/>
  <c r="D38" i="1"/>
  <c r="D45" i="1"/>
  <c r="C38" i="1"/>
  <c r="C45" i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F16" i="1"/>
  <c r="I21" i="1"/>
  <c r="G60" i="1"/>
  <c r="E45" i="1"/>
  <c r="G21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I126" i="1"/>
  <c r="E108" i="1"/>
  <c r="E129" i="1"/>
  <c r="E106" i="1"/>
  <c r="G43" i="1"/>
  <c r="G65" i="1"/>
  <c r="I107" i="1"/>
  <c r="I82" i="1"/>
  <c r="E43" i="1"/>
  <c r="I110" i="1"/>
  <c r="H22" i="1"/>
  <c r="G110" i="1"/>
  <c r="F22" i="1"/>
  <c r="F24" i="1"/>
  <c r="I43" i="1"/>
  <c r="I87" i="1"/>
  <c r="E63" i="1"/>
  <c r="I65" i="1"/>
  <c r="G63" i="1"/>
  <c r="E126" i="1"/>
  <c r="E84" i="1"/>
  <c r="G108" i="1"/>
  <c r="I105" i="1"/>
  <c r="I108" i="1"/>
  <c r="I84" i="1"/>
  <c r="G126" i="1"/>
  <c r="G82" i="1"/>
  <c r="E107" i="1"/>
  <c r="H112" i="1"/>
  <c r="E65" i="1"/>
  <c r="D112" i="1"/>
  <c r="E105" i="1"/>
  <c r="G84" i="1"/>
  <c r="G105" i="1"/>
  <c r="F112" i="1"/>
  <c r="G83" i="1"/>
  <c r="C112" i="1"/>
  <c r="I112" i="1"/>
  <c r="E83" i="1"/>
  <c r="D81" i="1"/>
  <c r="H81" i="1"/>
  <c r="F81" i="1"/>
  <c r="G112" i="1"/>
  <c r="I61" i="1"/>
  <c r="E40" i="1"/>
  <c r="G61" i="1"/>
  <c r="E112" i="1"/>
  <c r="C81" i="1"/>
  <c r="C89" i="1"/>
  <c r="G40" i="1"/>
  <c r="E61" i="1"/>
  <c r="I83" i="1"/>
  <c r="D67" i="1"/>
  <c r="F89" i="1"/>
  <c r="D89" i="1"/>
  <c r="E41" i="1"/>
  <c r="H89" i="1"/>
  <c r="I89" i="1"/>
  <c r="E89" i="1"/>
  <c r="I40" i="1"/>
  <c r="I81" i="1"/>
  <c r="G81" i="1"/>
  <c r="G62" i="1"/>
  <c r="G89" i="1"/>
  <c r="E81" i="1"/>
  <c r="I41" i="1"/>
  <c r="E62" i="1"/>
  <c r="G41" i="1"/>
  <c r="I62" i="1"/>
  <c r="F67" i="1"/>
  <c r="E67" i="1"/>
  <c r="E60" i="1"/>
  <c r="I39" i="1"/>
  <c r="G67" i="1"/>
  <c r="G38" i="1"/>
  <c r="F45" i="1"/>
  <c r="H45" i="1"/>
  <c r="I38" i="1"/>
  <c r="E38" i="1"/>
  <c r="G45" i="1"/>
  <c r="I45" i="1"/>
  <c r="C20" i="1"/>
  <c r="C16" i="1"/>
  <c r="C24" i="1"/>
  <c r="D16" i="1"/>
  <c r="G22" i="1"/>
  <c r="E16" i="1"/>
  <c r="I22" i="1"/>
  <c r="E22" i="1"/>
  <c r="I20" i="1"/>
  <c r="G20" i="1"/>
  <c r="E20" i="1"/>
  <c r="G19" i="1"/>
  <c r="E19" i="1"/>
  <c r="I18" i="1"/>
  <c r="G18" i="1"/>
  <c r="E18" i="1"/>
  <c r="I17" i="1"/>
  <c r="E17" i="1"/>
  <c r="G17" i="1"/>
  <c r="G16" i="1"/>
  <c r="G24" i="1"/>
  <c r="D24" i="1"/>
  <c r="E24" i="1"/>
  <c r="I133" i="1"/>
  <c r="E133" i="1"/>
  <c r="G133" i="1"/>
  <c r="I63" i="1"/>
  <c r="H60" i="1"/>
  <c r="I60" i="1"/>
  <c r="H19" i="1"/>
  <c r="H16" i="1"/>
  <c r="I19" i="1"/>
  <c r="I16" i="1"/>
  <c r="H24" i="1"/>
  <c r="I24" i="1"/>
  <c r="H67" i="1"/>
  <c r="I67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<sst xmlns="http://schemas.openxmlformats.org/spreadsheetml/2006/main" count="99" uniqueCount="17">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</sst>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topLeftCell="B1" zoomScale="90" zoomScaleNormal="90" workbookViewId="0">
      <selection activeCell="C2" sqref="C2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15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2742043672000</v>
      </c>
      <c r="D16" s="18">
        <f>+D17+D18+D19+D20+D21</f>
        <v>1232516297912.7</v>
      </c>
      <c r="E16" s="19">
        <f>+D16/C16</f>
        <v>0.44948820855713195</v>
      </c>
      <c r="F16" s="18">
        <f>+F17+F18+F19+F20+F21</f>
        <v>688270488144.23999</v>
      </c>
      <c r="G16" s="19">
        <f>+F16/C16</f>
        <v>0.2510063917553243</v>
      </c>
      <c r="H16" s="18">
        <f>+H17+H18+H19+H20+H21</f>
        <v>678732840046.80005</v>
      </c>
      <c r="I16" s="19">
        <f>+H16/C16</f>
        <v>0.24752809263309211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1198752933333</v>
      </c>
      <c r="D17" s="24">
        <f t="shared" si="0"/>
        <v>386423943477.06</v>
      </c>
      <c r="E17" s="25">
        <f>+D17/C17</f>
        <v>0.32235495132650138</v>
      </c>
      <c r="F17" s="24">
        <f>+F39+F61+F82+F106+F127</f>
        <v>384610830198.85999</v>
      </c>
      <c r="G17" s="25">
        <f t="shared" ref="G17:G21" si="1">+F17/C17</f>
        <v>0.32084245177151899</v>
      </c>
      <c r="H17" s="24">
        <f>+H39+H61+H82+H106+H127</f>
        <v>381586776073.85999</v>
      </c>
      <c r="I17" s="26">
        <f t="shared" ref="I17:I21" si="2">+H17/C17</f>
        <v>0.31831978505604164</v>
      </c>
    </row>
    <row r="18" spans="2:9" s="1" customFormat="1" ht="18" customHeight="1" x14ac:dyDescent="0.3">
      <c r="B18" s="27" t="s">
        <v>13</v>
      </c>
      <c r="C18" s="28">
        <f t="shared" si="0"/>
        <v>439590073466</v>
      </c>
      <c r="D18" s="28">
        <f t="shared" si="0"/>
        <v>248698599284.67001</v>
      </c>
      <c r="E18" s="29">
        <f t="shared" ref="E18:E19" si="3">+D18/C18</f>
        <v>0.56575117204939696</v>
      </c>
      <c r="F18" s="28">
        <f>+F40+F62+F83+F107+F128</f>
        <v>116602549082.15997</v>
      </c>
      <c r="G18" s="29">
        <f t="shared" si="1"/>
        <v>0.26525291657018857</v>
      </c>
      <c r="H18" s="28">
        <f>+H40+H62+H83+H107+H128</f>
        <v>115801466158.89998</v>
      </c>
      <c r="I18" s="30">
        <f>+H18/C18</f>
        <v>0.26343057577676765</v>
      </c>
    </row>
    <row r="19" spans="2:9" s="1" customFormat="1" ht="18" customHeight="1" x14ac:dyDescent="0.3">
      <c r="B19" s="27" t="s">
        <v>14</v>
      </c>
      <c r="C19" s="28">
        <f t="shared" si="0"/>
        <v>981542165201</v>
      </c>
      <c r="D19" s="28">
        <f t="shared" si="0"/>
        <v>520188250138.90002</v>
      </c>
      <c r="E19" s="29">
        <f t="shared" si="3"/>
        <v>0.52997035540737669</v>
      </c>
      <c r="F19" s="28">
        <f>+F41+F63+F84+F108+F129</f>
        <v>139024013975.95001</v>
      </c>
      <c r="G19" s="29">
        <f t="shared" si="1"/>
        <v>0.1416383512647984</v>
      </c>
      <c r="H19" s="28">
        <f>+H41+H63+H84+H108+H129</f>
        <v>136878980664.95001</v>
      </c>
      <c r="I19" s="30">
        <f t="shared" si="2"/>
        <v>0.13945298074578383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52599106945.760002</v>
      </c>
      <c r="E20" s="32">
        <f>+D20/C20</f>
        <v>0.57425489648781491</v>
      </c>
      <c r="F20" s="28">
        <f>+F85</f>
        <v>23806226231.959999</v>
      </c>
      <c r="G20" s="32">
        <f t="shared" si="1"/>
        <v>0.25990635154123459</v>
      </c>
      <c r="H20" s="28">
        <f>+H85</f>
        <v>20238748493.779999</v>
      </c>
      <c r="I20" s="33">
        <f t="shared" si="2"/>
        <v>0.22095813210903603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24606398066.310001</v>
      </c>
      <c r="E21" s="40">
        <f>+D21/C21</f>
        <v>0.80510151346918346</v>
      </c>
      <c r="F21" s="39">
        <f>+F42+F64+F86+F109+F130</f>
        <v>24226868655.310001</v>
      </c>
      <c r="G21" s="40">
        <f t="shared" si="1"/>
        <v>0.79268361701888879</v>
      </c>
      <c r="H21" s="39">
        <f>+H42+H64+H86+H109+H130</f>
        <v>24226868655.310001</v>
      </c>
      <c r="I21" s="41">
        <f t="shared" si="2"/>
        <v>0.79268361701888879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201336568653.51001</v>
      </c>
      <c r="E22" s="19">
        <f>+D22/C22</f>
        <v>0.39715029628284115</v>
      </c>
      <c r="F22" s="18">
        <f>+F43+F65+F87+F110+F131</f>
        <v>10034662410.959999</v>
      </c>
      <c r="G22" s="19">
        <f>+F22/C22</f>
        <v>1.9794065113275562E-2</v>
      </c>
      <c r="H22" s="18">
        <f>+H43+H65+H87+H110+H131</f>
        <v>10034662410.959999</v>
      </c>
      <c r="I22" s="19">
        <f>+H22/C22</f>
        <v>1.9794065113275562E-2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3248996758874</v>
      </c>
      <c r="D24" s="21">
        <f>+D22+D16</f>
        <v>1433852866566.21</v>
      </c>
      <c r="E24" s="22">
        <f>+D24/C24</f>
        <v>0.44132172882288079</v>
      </c>
      <c r="F24" s="21">
        <f>+F22+F16</f>
        <v>698305150555.19995</v>
      </c>
      <c r="G24" s="22">
        <f>+F24/C24</f>
        <v>0.21492946973490074</v>
      </c>
      <c r="H24" s="21">
        <f>+H22+H16</f>
        <v>688767502457.76001</v>
      </c>
      <c r="I24" s="22">
        <f>+H24/C24</f>
        <v>0.21199390260286538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4" t="s">
        <v>16</v>
      </c>
      <c r="E32" s="44"/>
      <c r="F32" s="44"/>
      <c r="G32" s="44"/>
      <c r="H32" s="44"/>
      <c r="I32" s="44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26705582680.639999</v>
      </c>
      <c r="E38" s="19">
        <f>+D38/C38</f>
        <v>0.33479949051712571</v>
      </c>
      <c r="F38" s="18">
        <f>+F39+F40+F41+F42</f>
        <v>15819833031.679998</v>
      </c>
      <c r="G38" s="19">
        <f>+F38/C38</f>
        <v>0.19832827099901085</v>
      </c>
      <c r="H38" s="18">
        <f>+H39+H40+H41+H42</f>
        <v>15333841652.679998</v>
      </c>
      <c r="I38" s="19">
        <f>+H38/C38</f>
        <v>0.19223554993650166</v>
      </c>
    </row>
    <row r="39" spans="2:9" ht="18" customHeight="1" x14ac:dyDescent="0.3">
      <c r="B39" s="23" t="s">
        <v>8</v>
      </c>
      <c r="C39" s="24">
        <v>32956600000</v>
      </c>
      <c r="D39" s="24">
        <v>12067916585</v>
      </c>
      <c r="E39" s="25">
        <f>+D39/C39</f>
        <v>0.36617601891578622</v>
      </c>
      <c r="F39" s="24">
        <v>12067916585</v>
      </c>
      <c r="G39" s="25">
        <f t="shared" ref="G39:G42" si="4">+F39/C39</f>
        <v>0.36617601891578622</v>
      </c>
      <c r="H39" s="24">
        <v>11582643285</v>
      </c>
      <c r="I39" s="26">
        <f t="shared" ref="I39" si="5">+H39/C39</f>
        <v>0.3514514022987808</v>
      </c>
    </row>
    <row r="40" spans="2:9" ht="18" customHeight="1" x14ac:dyDescent="0.3">
      <c r="B40" s="27" t="s">
        <v>13</v>
      </c>
      <c r="C40" s="28">
        <v>18795976000</v>
      </c>
      <c r="D40" s="28">
        <v>6348567223.04</v>
      </c>
      <c r="E40" s="29">
        <f t="shared" ref="E40:E41" si="6">+D40/C40</f>
        <v>0.33776204135608601</v>
      </c>
      <c r="F40" s="28">
        <v>1949876299.55</v>
      </c>
      <c r="G40" s="29">
        <f t="shared" si="4"/>
        <v>0.10373902901078401</v>
      </c>
      <c r="H40" s="28">
        <v>1949158220.55</v>
      </c>
      <c r="I40" s="30">
        <f>+H40/C40</f>
        <v>0.10370082514204104</v>
      </c>
    </row>
    <row r="41" spans="2:9" ht="18" customHeight="1" x14ac:dyDescent="0.3">
      <c r="B41" s="27" t="s">
        <v>14</v>
      </c>
      <c r="C41" s="28">
        <v>27742424000</v>
      </c>
      <c r="D41" s="28">
        <v>8212638222.6000004</v>
      </c>
      <c r="E41" s="29">
        <f t="shared" si="6"/>
        <v>0.29603174627422607</v>
      </c>
      <c r="F41" s="28">
        <v>1725579497.1299999</v>
      </c>
      <c r="G41" s="29">
        <f t="shared" si="4"/>
        <v>6.2200026109109997E-2</v>
      </c>
      <c r="H41" s="28">
        <v>1725579497.1299999</v>
      </c>
      <c r="I41" s="30">
        <f t="shared" ref="I41:I42" si="7">+H41/C41</f>
        <v>6.2200026109109997E-2</v>
      </c>
    </row>
    <row r="42" spans="2:9" ht="30" customHeight="1" x14ac:dyDescent="0.25">
      <c r="B42" s="34" t="s">
        <v>15</v>
      </c>
      <c r="C42" s="39">
        <v>270900000</v>
      </c>
      <c r="D42" s="39">
        <v>76460650</v>
      </c>
      <c r="E42" s="42">
        <f>+D42/C42</f>
        <v>0.28224677002583981</v>
      </c>
      <c r="F42" s="39">
        <v>76460650</v>
      </c>
      <c r="G42" s="42">
        <f t="shared" si="4"/>
        <v>0.28224677002583981</v>
      </c>
      <c r="H42" s="39">
        <v>76460650</v>
      </c>
      <c r="I42" s="43">
        <f t="shared" si="7"/>
        <v>0.28224677002583981</v>
      </c>
    </row>
    <row r="43" spans="2:9" ht="18" customHeight="1" x14ac:dyDescent="0.25">
      <c r="B43" s="17" t="s">
        <v>10</v>
      </c>
      <c r="C43" s="18">
        <v>32957097683</v>
      </c>
      <c r="D43" s="18">
        <v>9611963952</v>
      </c>
      <c r="E43" s="19">
        <f>+D43/C43</f>
        <v>0.29165080142836919</v>
      </c>
      <c r="F43" s="18">
        <v>2460674927</v>
      </c>
      <c r="G43" s="19">
        <f>+F43/C43</f>
        <v>7.4662973987217038E-2</v>
      </c>
      <c r="H43" s="18">
        <v>2460674927</v>
      </c>
      <c r="I43" s="19">
        <f>+H43/C43</f>
        <v>7.4662973987217038E-2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36317546632.639999</v>
      </c>
      <c r="E45" s="22">
        <f>+D45/C45</f>
        <v>0.32218400307958744</v>
      </c>
      <c r="F45" s="21">
        <f>+F43+F38</f>
        <v>18280507958.68</v>
      </c>
      <c r="G45" s="22">
        <f>+F45/C45</f>
        <v>0.1621719465808433</v>
      </c>
      <c r="H45" s="21">
        <f>+H43+H38</f>
        <v>17794516579.68</v>
      </c>
      <c r="I45" s="22">
        <f>+H45/C45</f>
        <v>0.15786056923115016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4" t="s">
        <v>16</v>
      </c>
      <c r="E53" s="44"/>
      <c r="F53" s="44"/>
      <c r="G53" s="44"/>
      <c r="H53" s="44"/>
      <c r="I53" s="44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139096315073.82001</v>
      </c>
      <c r="E60" s="19">
        <f>+D60/C60</f>
        <v>0.38730608753323847</v>
      </c>
      <c r="F60" s="18">
        <f>+F61+F62+F63+F64</f>
        <v>95339176924.979996</v>
      </c>
      <c r="G60" s="19">
        <f>+F60/C60</f>
        <v>0.26546672774082086</v>
      </c>
      <c r="H60" s="18">
        <f>+H61+H62+H63+H64</f>
        <v>93013160346.880005</v>
      </c>
      <c r="I60" s="19">
        <f>+H60/C60</f>
        <v>0.2589900616988538</v>
      </c>
    </row>
    <row r="61" spans="2:9" ht="18" customHeight="1" x14ac:dyDescent="0.3">
      <c r="B61" s="23" t="s">
        <v>8</v>
      </c>
      <c r="C61" s="24">
        <v>157624600000</v>
      </c>
      <c r="D61" s="24">
        <v>53595043512</v>
      </c>
      <c r="E61" s="25">
        <f>+D61/C61</f>
        <v>0.34001699932624729</v>
      </c>
      <c r="F61" s="24">
        <v>53595043512</v>
      </c>
      <c r="G61" s="25">
        <f t="shared" ref="G61:G64" si="8">+F61/C61</f>
        <v>0.34001699932624729</v>
      </c>
      <c r="H61" s="24">
        <v>51281450912</v>
      </c>
      <c r="I61" s="26">
        <f t="shared" ref="I61" si="9">+H61/C61</f>
        <v>0.32533913432294198</v>
      </c>
    </row>
    <row r="62" spans="2:9" ht="18" customHeight="1" x14ac:dyDescent="0.3">
      <c r="B62" s="27" t="s">
        <v>13</v>
      </c>
      <c r="C62" s="28">
        <v>101427452000</v>
      </c>
      <c r="D62" s="28">
        <v>59208221796.760002</v>
      </c>
      <c r="E62" s="29">
        <f t="shared" ref="E62:E63" si="10">+D62/C62</f>
        <v>0.58374947442000225</v>
      </c>
      <c r="F62" s="28">
        <v>15554397243.92</v>
      </c>
      <c r="G62" s="29">
        <f t="shared" si="8"/>
        <v>0.15335490478376604</v>
      </c>
      <c r="H62" s="28">
        <v>15543555679.92</v>
      </c>
      <c r="I62" s="30">
        <f>+H62/C62</f>
        <v>0.15324801494490861</v>
      </c>
    </row>
    <row r="63" spans="2:9" ht="18" customHeight="1" x14ac:dyDescent="0.3">
      <c r="B63" s="27" t="s">
        <v>14</v>
      </c>
      <c r="C63" s="28">
        <v>96052600000</v>
      </c>
      <c r="D63" s="28">
        <v>23770623165.059998</v>
      </c>
      <c r="E63" s="29">
        <f t="shared" si="10"/>
        <v>0.24747506225817933</v>
      </c>
      <c r="F63" s="28">
        <v>23667309569.059998</v>
      </c>
      <c r="G63" s="29">
        <f t="shared" si="8"/>
        <v>0.24639946830236764</v>
      </c>
      <c r="H63" s="28">
        <v>23665727154.959999</v>
      </c>
      <c r="I63" s="30">
        <f t="shared" ref="I63:I64" si="11">+H63/C63</f>
        <v>0.24638299384878701</v>
      </c>
    </row>
    <row r="64" spans="2:9" ht="30" customHeight="1" x14ac:dyDescent="0.25">
      <c r="B64" s="34" t="s">
        <v>15</v>
      </c>
      <c r="C64" s="39">
        <v>4033300000</v>
      </c>
      <c r="D64" s="39">
        <v>2522426600</v>
      </c>
      <c r="E64" s="42">
        <f>+D64/C64</f>
        <v>0.62540019339002806</v>
      </c>
      <c r="F64" s="39">
        <v>2522426600</v>
      </c>
      <c r="G64" s="42">
        <f t="shared" si="8"/>
        <v>0.62540019339002806</v>
      </c>
      <c r="H64" s="39">
        <v>2522426600</v>
      </c>
      <c r="I64" s="43">
        <f t="shared" si="11"/>
        <v>0.62540019339002806</v>
      </c>
    </row>
    <row r="65" spans="2:9" ht="18" customHeight="1" x14ac:dyDescent="0.25">
      <c r="B65" s="17" t="s">
        <v>10</v>
      </c>
      <c r="C65" s="18">
        <v>83454348849</v>
      </c>
      <c r="D65" s="18">
        <v>26236863406</v>
      </c>
      <c r="E65" s="19">
        <f>+D65/C65</f>
        <v>0.31438581413500999</v>
      </c>
      <c r="F65" s="18">
        <v>6136050027.96</v>
      </c>
      <c r="G65" s="19">
        <f>+F65/C65</f>
        <v>7.352582714487893E-2</v>
      </c>
      <c r="H65" s="18">
        <v>6136050027.96</v>
      </c>
      <c r="I65" s="19">
        <f>+H65/C65</f>
        <v>7.352582714487893E-2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165333178479.82001</v>
      </c>
      <c r="E67" s="22">
        <f>+D67/C67</f>
        <v>0.37355638171443706</v>
      </c>
      <c r="F67" s="21">
        <f>+F65+F60</f>
        <v>101475226952.94</v>
      </c>
      <c r="G67" s="22">
        <f>+F67/C67</f>
        <v>0.2292747224890396</v>
      </c>
      <c r="H67" s="21">
        <f>+H65+H60</f>
        <v>99149210374.840012</v>
      </c>
      <c r="I67" s="22">
        <f>+H67/C67</f>
        <v>0.22401928407847954</v>
      </c>
    </row>
    <row r="75" spans="2:9" ht="24" x14ac:dyDescent="0.35">
      <c r="B75" s="10"/>
      <c r="C75" s="10"/>
      <c r="D75" s="44" t="s">
        <v>16</v>
      </c>
      <c r="E75" s="44"/>
      <c r="F75" s="44"/>
      <c r="G75" s="44"/>
      <c r="H75" s="44"/>
      <c r="I75" s="44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509735421816.44</v>
      </c>
      <c r="E81" s="19">
        <f>+D81/C81</f>
        <v>0.37009912973315873</v>
      </c>
      <c r="F81" s="18">
        <f>+F82+F83+F84+F85+F86</f>
        <v>441068207016.82001</v>
      </c>
      <c r="G81" s="19">
        <f>+F81/C81</f>
        <v>0.32024252697249966</v>
      </c>
      <c r="H81" s="18">
        <f>+H82+H83+H84+H85+H86</f>
        <v>436666848513.64001</v>
      </c>
      <c r="I81" s="19">
        <f>+H81/C81</f>
        <v>0.31704687118333391</v>
      </c>
    </row>
    <row r="82" spans="2:9" ht="18" customHeight="1" x14ac:dyDescent="0.3">
      <c r="B82" s="23" t="s">
        <v>8</v>
      </c>
      <c r="C82" s="24">
        <v>963337900000</v>
      </c>
      <c r="D82" s="24">
        <v>305661574059.06</v>
      </c>
      <c r="E82" s="25">
        <f>+D82/C82</f>
        <v>0.31729424748996171</v>
      </c>
      <c r="F82" s="24">
        <v>303893327669.85999</v>
      </c>
      <c r="G82" s="25">
        <f t="shared" ref="G82:G86" si="12">+F82/C82</f>
        <v>0.31545870630633344</v>
      </c>
      <c r="H82" s="24">
        <v>303758121087.85999</v>
      </c>
      <c r="I82" s="26">
        <f t="shared" ref="I82" si="13">+H82/C82</f>
        <v>0.31531835411838355</v>
      </c>
    </row>
    <row r="83" spans="2:9" ht="18" customHeight="1" x14ac:dyDescent="0.3">
      <c r="B83" s="27" t="s">
        <v>13</v>
      </c>
      <c r="C83" s="28">
        <v>217476700000</v>
      </c>
      <c r="D83" s="28">
        <v>111622881942.7</v>
      </c>
      <c r="E83" s="29">
        <f t="shared" ref="E83:E84" si="14">+D83/C83</f>
        <v>0.5132636367146457</v>
      </c>
      <c r="F83" s="28">
        <v>85879699104.689987</v>
      </c>
      <c r="G83" s="29">
        <f t="shared" si="12"/>
        <v>0.39489149460466333</v>
      </c>
      <c r="H83" s="28">
        <v>85215923510.689987</v>
      </c>
      <c r="I83" s="30">
        <f>+H83/C83</f>
        <v>0.39183932582520331</v>
      </c>
    </row>
    <row r="84" spans="2:9" ht="18" customHeight="1" x14ac:dyDescent="0.25">
      <c r="B84" s="27" t="s">
        <v>14</v>
      </c>
      <c r="C84" s="39">
        <v>79928700000</v>
      </c>
      <c r="D84" s="39">
        <v>17852638540.920002</v>
      </c>
      <c r="E84" s="42">
        <f t="shared" si="14"/>
        <v>0.2233570487311817</v>
      </c>
      <c r="F84" s="39">
        <v>5869263093.3099995</v>
      </c>
      <c r="G84" s="42">
        <f t="shared" si="12"/>
        <v>7.3431234253903785E-2</v>
      </c>
      <c r="H84" s="39">
        <v>5834364504.3099995</v>
      </c>
      <c r="I84" s="43">
        <f t="shared" ref="I84:I86" si="15">+H84/C84</f>
        <v>7.2994612752490654E-2</v>
      </c>
    </row>
    <row r="85" spans="2:9" ht="18" customHeight="1" x14ac:dyDescent="0.25">
      <c r="B85" s="31" t="s">
        <v>9</v>
      </c>
      <c r="C85" s="39">
        <v>91595400000</v>
      </c>
      <c r="D85" s="39">
        <v>52599106945.760002</v>
      </c>
      <c r="E85" s="42">
        <f>+D85/C85</f>
        <v>0.57425489648781491</v>
      </c>
      <c r="F85" s="39">
        <v>23806226231.959999</v>
      </c>
      <c r="G85" s="42">
        <f t="shared" si="12"/>
        <v>0.25990635154123459</v>
      </c>
      <c r="H85" s="39">
        <v>20238748493.779999</v>
      </c>
      <c r="I85" s="43">
        <f t="shared" si="15"/>
        <v>0.22095813210903603</v>
      </c>
    </row>
    <row r="86" spans="2:9" ht="30" customHeight="1" x14ac:dyDescent="0.25">
      <c r="B86" s="34" t="s">
        <v>15</v>
      </c>
      <c r="C86" s="39">
        <v>24955600000</v>
      </c>
      <c r="D86" s="39">
        <v>21999220328</v>
      </c>
      <c r="E86" s="42">
        <f>+D86/C86</f>
        <v>0.88153441824680634</v>
      </c>
      <c r="F86" s="39">
        <v>21619690917</v>
      </c>
      <c r="G86" s="42">
        <f t="shared" si="12"/>
        <v>0.86632623206815307</v>
      </c>
      <c r="H86" s="39">
        <v>21619690917</v>
      </c>
      <c r="I86" s="43">
        <f t="shared" si="15"/>
        <v>0.86632623206815307</v>
      </c>
    </row>
    <row r="87" spans="2:9" ht="18" customHeight="1" x14ac:dyDescent="0.25">
      <c r="B87" s="17" t="s">
        <v>10</v>
      </c>
      <c r="C87" s="18">
        <v>2115927818</v>
      </c>
      <c r="D87" s="18">
        <v>334999453</v>
      </c>
      <c r="E87" s="19">
        <v>0</v>
      </c>
      <c r="F87" s="18">
        <v>140000000</v>
      </c>
      <c r="G87" s="19">
        <f>+F87/C87</f>
        <v>6.6164827934598283E-2</v>
      </c>
      <c r="H87" s="18">
        <v>140000000</v>
      </c>
      <c r="I87" s="19">
        <f>+H87/C87</f>
        <v>6.6164827934598283E-2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510070421269.44</v>
      </c>
      <c r="E89" s="22">
        <f>+D89/C89</f>
        <v>0.36977427815385094</v>
      </c>
      <c r="F89" s="21">
        <f>+F87+F81</f>
        <v>441208207016.82001</v>
      </c>
      <c r="G89" s="22">
        <f>+F89/C89</f>
        <v>0.31985278789380789</v>
      </c>
      <c r="H89" s="21">
        <f>+H87+H81</f>
        <v>436806848513.64001</v>
      </c>
      <c r="I89" s="22">
        <f>+H89/C89</f>
        <v>0.3166620340379791</v>
      </c>
    </row>
    <row r="98" spans="2:9" ht="24" x14ac:dyDescent="0.35">
      <c r="D98" s="44" t="s">
        <v>16</v>
      </c>
      <c r="E98" s="44"/>
      <c r="F98" s="44"/>
      <c r="G98" s="44"/>
      <c r="H98" s="44"/>
      <c r="I98" s="44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37508078046</v>
      </c>
      <c r="E105" s="19">
        <f>+D105/C105</f>
        <v>0.46104252878621232</v>
      </c>
      <c r="F105" s="18">
        <f>+F106+F107+F108+F109</f>
        <v>16038754000.039999</v>
      </c>
      <c r="G105" s="19">
        <f>+F105/C105</f>
        <v>0.19714547073539004</v>
      </c>
      <c r="H105" s="18">
        <f>+H106+H107+H108+H109</f>
        <v>16014754000.039999</v>
      </c>
      <c r="I105" s="19">
        <f>+H105/C105</f>
        <v>0.19685046706505271</v>
      </c>
    </row>
    <row r="106" spans="2:9" ht="18" customHeight="1" x14ac:dyDescent="0.3">
      <c r="B106" s="23" t="s">
        <v>8</v>
      </c>
      <c r="C106" s="24">
        <v>24014133333</v>
      </c>
      <c r="D106" s="24">
        <v>7725932591</v>
      </c>
      <c r="E106" s="25">
        <f>+D106/C106</f>
        <v>0.32172439803951181</v>
      </c>
      <c r="F106" s="24">
        <v>7725932591</v>
      </c>
      <c r="G106" s="25">
        <f t="shared" ref="G106:G109" si="16">+F106/C106</f>
        <v>0.32172439803951181</v>
      </c>
      <c r="H106" s="24">
        <v>7725932591</v>
      </c>
      <c r="I106" s="26">
        <f t="shared" ref="I106" si="17">+H106/C106</f>
        <v>0.32172439803951181</v>
      </c>
    </row>
    <row r="107" spans="2:9" ht="18" customHeight="1" x14ac:dyDescent="0.3">
      <c r="B107" s="27" t="s">
        <v>13</v>
      </c>
      <c r="C107" s="28">
        <v>11520566667</v>
      </c>
      <c r="D107" s="28">
        <v>9140533065.6900005</v>
      </c>
      <c r="E107" s="29">
        <f t="shared" ref="E107:E108" si="18">+D107/C107</f>
        <v>0.79341002312607867</v>
      </c>
      <c r="F107" s="28">
        <v>2755502037.1799998</v>
      </c>
      <c r="G107" s="29">
        <f t="shared" si="16"/>
        <v>0.23918111988995966</v>
      </c>
      <c r="H107" s="28">
        <v>2755502037.1799998</v>
      </c>
      <c r="I107" s="30">
        <f>+H107/C107</f>
        <v>0.23918111988995966</v>
      </c>
    </row>
    <row r="108" spans="2:9" ht="18" customHeight="1" x14ac:dyDescent="0.3">
      <c r="B108" s="27" t="s">
        <v>14</v>
      </c>
      <c r="C108" s="28">
        <v>45751120000</v>
      </c>
      <c r="D108" s="28">
        <v>20633321901</v>
      </c>
      <c r="E108" s="29">
        <f t="shared" si="18"/>
        <v>0.45099053096405073</v>
      </c>
      <c r="F108" s="28">
        <v>5549028883.5500002</v>
      </c>
      <c r="G108" s="29">
        <f t="shared" si="16"/>
        <v>0.12128727960211685</v>
      </c>
      <c r="H108" s="28">
        <v>5525028883.5500002</v>
      </c>
      <c r="I108" s="30">
        <f t="shared" ref="I108:I109" si="19">+H108/C108</f>
        <v>0.12076270228029391</v>
      </c>
    </row>
    <row r="109" spans="2:9" ht="30" customHeight="1" x14ac:dyDescent="0.25">
      <c r="B109" s="34" t="s">
        <v>15</v>
      </c>
      <c r="C109" s="39">
        <v>69100000</v>
      </c>
      <c r="D109" s="39">
        <v>8290488.3099999996</v>
      </c>
      <c r="E109" s="40">
        <f>+D109/C109</f>
        <v>0.11997812315484804</v>
      </c>
      <c r="F109" s="39">
        <v>8290488.3099999996</v>
      </c>
      <c r="G109" s="40">
        <f t="shared" si="16"/>
        <v>0.11997812315484804</v>
      </c>
      <c r="H109" s="39">
        <v>8290488.3099999996</v>
      </c>
      <c r="I109" s="41">
        <f t="shared" si="19"/>
        <v>0.11997812315484804</v>
      </c>
    </row>
    <row r="110" spans="2:9" ht="18" customHeight="1" x14ac:dyDescent="0.25">
      <c r="B110" s="17" t="s">
        <v>10</v>
      </c>
      <c r="C110" s="18">
        <v>9171272524</v>
      </c>
      <c r="D110" s="18">
        <v>640333694</v>
      </c>
      <c r="E110" s="19">
        <f>+D110/C110</f>
        <v>6.9819503490309756E-2</v>
      </c>
      <c r="F110" s="18">
        <v>99408292</v>
      </c>
      <c r="G110" s="19">
        <f>+F110/C110</f>
        <v>1.0839094764642718E-2</v>
      </c>
      <c r="H110" s="18">
        <v>99408292</v>
      </c>
      <c r="I110" s="19">
        <f>+H110/C110</f>
        <v>1.0839094764642718E-2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38148411740</v>
      </c>
      <c r="E112" s="22">
        <f>+D112/C112</f>
        <v>0.42140744768301419</v>
      </c>
      <c r="F112" s="21">
        <f>+F110+F105</f>
        <v>16138162292.039999</v>
      </c>
      <c r="G112" s="22">
        <f>+F112/C112</f>
        <v>0.17827064015490879</v>
      </c>
      <c r="H112" s="21">
        <f>+H110+H105</f>
        <v>16114162292.039999</v>
      </c>
      <c r="I112" s="22">
        <f>+H112/C112</f>
        <v>0.17800552351484203</v>
      </c>
    </row>
    <row r="115" spans="2:9" x14ac:dyDescent="0.25">
      <c r="F115" s="16"/>
    </row>
    <row r="119" spans="2:9" ht="24" x14ac:dyDescent="0.35">
      <c r="D119" s="44" t="s">
        <v>16</v>
      </c>
      <c r="E119" s="44"/>
      <c r="F119" s="44"/>
      <c r="G119" s="44"/>
      <c r="H119" s="44"/>
      <c r="I119" s="44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519470900295.80005</v>
      </c>
      <c r="E126" s="19">
        <f>+D126/C126</f>
        <v>0.61512928657323129</v>
      </c>
      <c r="F126" s="18">
        <f>+F127+F128+F129+F130</f>
        <v>120004517170.72</v>
      </c>
      <c r="G126" s="19">
        <f>+F126/C126</f>
        <v>0.14210284539664503</v>
      </c>
      <c r="H126" s="18">
        <f>+H127+H128+H129+H130</f>
        <v>117704235533.56</v>
      </c>
      <c r="I126" s="19">
        <f>+H126/C126</f>
        <v>0.13937897654936596</v>
      </c>
    </row>
    <row r="127" spans="2:9" ht="18" customHeight="1" x14ac:dyDescent="0.3">
      <c r="B127" s="23" t="s">
        <v>8</v>
      </c>
      <c r="C127" s="24">
        <v>20819700000</v>
      </c>
      <c r="D127" s="24">
        <v>7373476730</v>
      </c>
      <c r="E127" s="25">
        <f>+D127/C127</f>
        <v>0.35415864445693263</v>
      </c>
      <c r="F127" s="24">
        <v>7328609841</v>
      </c>
      <c r="G127" s="25">
        <f t="shared" ref="G127:G130" si="20">+F127/C127</f>
        <v>0.35200362353924408</v>
      </c>
      <c r="H127" s="24">
        <v>7238628198</v>
      </c>
      <c r="I127" s="26">
        <f t="shared" ref="I127" si="21">+H127/C127</f>
        <v>0.3476816763930316</v>
      </c>
    </row>
    <row r="128" spans="2:9" ht="18" customHeight="1" x14ac:dyDescent="0.3">
      <c r="B128" s="27" t="s">
        <v>13</v>
      </c>
      <c r="C128" s="28">
        <v>90369378799</v>
      </c>
      <c r="D128" s="28">
        <v>62378395256.480003</v>
      </c>
      <c r="E128" s="29">
        <f t="shared" ref="E128:E129" si="22">+D128/C128</f>
        <v>0.69026030814289785</v>
      </c>
      <c r="F128" s="28">
        <v>10463074396.82</v>
      </c>
      <c r="G128" s="29">
        <f t="shared" si="20"/>
        <v>0.11578119199084039</v>
      </c>
      <c r="H128" s="28">
        <v>10337326710.559999</v>
      </c>
      <c r="I128" s="30">
        <f>+H128/C128</f>
        <v>0.11438970642425605</v>
      </c>
    </row>
    <row r="129" spans="2:9" ht="18" customHeight="1" x14ac:dyDescent="0.3">
      <c r="B129" s="27" t="s">
        <v>14</v>
      </c>
      <c r="C129" s="28">
        <v>732067321201</v>
      </c>
      <c r="D129" s="28">
        <v>449719028309.32001</v>
      </c>
      <c r="E129" s="29">
        <f t="shared" si="22"/>
        <v>0.61431375952081724</v>
      </c>
      <c r="F129" s="28">
        <v>102212832932.89999</v>
      </c>
      <c r="G129" s="29">
        <f t="shared" si="20"/>
        <v>0.13962217677632949</v>
      </c>
      <c r="H129" s="28">
        <v>100128280625</v>
      </c>
      <c r="I129" s="30">
        <f t="shared" ref="I129:I130" si="23">+H129/C129</f>
        <v>0.13677468960195299</v>
      </c>
    </row>
    <row r="130" spans="2:9" ht="30" customHeight="1" x14ac:dyDescent="0.25">
      <c r="B130" s="34" t="s">
        <v>15</v>
      </c>
      <c r="C130" s="39">
        <v>1234200000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25">
      <c r="B131" s="17" t="s">
        <v>10</v>
      </c>
      <c r="C131" s="18">
        <v>379254440000</v>
      </c>
      <c r="D131" s="18">
        <v>164512408148.51001</v>
      </c>
      <c r="E131" s="19">
        <f>+D131/C131</f>
        <v>0.43377846320931668</v>
      </c>
      <c r="F131" s="18">
        <v>1198529164</v>
      </c>
      <c r="G131" s="19">
        <f>+F131/C131</f>
        <v>3.1602244762118014E-3</v>
      </c>
      <c r="H131" s="18">
        <v>1198529164</v>
      </c>
      <c r="I131" s="19">
        <f>+H131/C131</f>
        <v>3.1602244762118014E-3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683983308444.31006</v>
      </c>
      <c r="E133" s="9">
        <f>+D133/C133</f>
        <v>0.55892631723705299</v>
      </c>
      <c r="F133" s="8">
        <f>+F126+F131</f>
        <v>121203046334.72</v>
      </c>
      <c r="G133" s="9">
        <f>+F133/C133</f>
        <v>9.9042727343532283E-2</v>
      </c>
      <c r="H133" s="8">
        <f>+H126+H131</f>
        <v>118902764697.56</v>
      </c>
      <c r="I133" s="9">
        <f>+H133/C133</f>
        <v>9.7163020736378225E-2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2TV4CCKVFCYA-94321226-54</_dlc_DocId>
    <_dlc_DocIdUrl xmlns="81cc8fc0-8d1e-4295-8f37-5d076116407c">
      <Url>https://www.minjusticia.gov.co/ministerio/_layouts/15/DocIdRedir.aspx?ID=2TV4CCKVFCYA-94321226-54</Url>
      <Description>2TV4CCKVFCYA-94321226-54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60C9B5-1BAF-4C6F-AFBF-EE644992D3D0}"/>
</file>

<file path=customXml/itemProps2.xml><?xml version="1.0" encoding="utf-8"?>
<ds:datastoreItem xmlns:ds="http://schemas.openxmlformats.org/officeDocument/2006/customXml" ds:itemID="{4DD9DC02-2F79-4F45-8D97-3A4B673F3526}"/>
</file>

<file path=customXml/itemProps3.xml><?xml version="1.0" encoding="utf-8"?>
<ds:datastoreItem xmlns:ds="http://schemas.openxmlformats.org/officeDocument/2006/customXml" ds:itemID="{A567EC0E-F108-4145-84CC-CA8AACDA8948}"/>
</file>

<file path=customXml/itemProps4.xml><?xml version="1.0" encoding="utf-8"?>
<ds:datastoreItem xmlns:ds="http://schemas.openxmlformats.org/officeDocument/2006/customXml" ds:itemID="{AB7FDA5D-53C4-419B-AFAB-49F13A078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Mayo</dc:title>
  <dc:creator>BELKIS YORGETH RONCANCIO ENCISO</dc:creator>
  <cp:lastModifiedBy>Steven</cp:lastModifiedBy>
  <cp:lastPrinted>2018-11-01T21:31:39Z</cp:lastPrinted>
  <dcterms:created xsi:type="dcterms:W3CDTF">2018-02-21T20:39:46Z</dcterms:created>
  <dcterms:modified xsi:type="dcterms:W3CDTF">2020-06-01T23:59:04Z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5400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17f96ac8-302a-4a75-8a39-3aa64d7c7da0</vt:lpwstr>
  </property>
</Properties>
</file>