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belron\Desktop\OAP-Belkis\PRESUPUESTO\Reportes Pag WEB\Reservas Presupuestales Sector Justicia\2020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E112" i="1"/>
  <c r="G112" i="1"/>
  <c r="G110" i="1"/>
  <c r="E89" i="1"/>
  <c r="E82" i="1"/>
  <c r="E45" i="1"/>
  <c r="E39" i="1"/>
  <c r="G65" i="1"/>
  <c r="E87" i="1"/>
  <c r="F22" i="1" l="1"/>
  <c r="F21" i="1"/>
  <c r="F20" i="1"/>
  <c r="F19" i="1"/>
  <c r="F18" i="1"/>
  <c r="F17" i="1"/>
  <c r="F16" i="1" l="1"/>
  <c r="F24" i="1" s="1"/>
  <c r="G20" i="1"/>
  <c r="D17" i="1"/>
  <c r="D18" i="1"/>
  <c r="D19" i="1"/>
  <c r="D20" i="1"/>
  <c r="D21" i="1"/>
  <c r="C22" i="1"/>
  <c r="C21" i="1"/>
  <c r="G21" i="1" s="1"/>
  <c r="C20" i="1"/>
  <c r="E20" i="1" s="1"/>
  <c r="C19" i="1"/>
  <c r="G19" i="1" s="1"/>
  <c r="C18" i="1"/>
  <c r="G18" i="1" s="1"/>
  <c r="C17" i="1"/>
  <c r="E129" i="1"/>
  <c r="E130" i="1"/>
  <c r="E83" i="1"/>
  <c r="E84" i="1"/>
  <c r="E85" i="1"/>
  <c r="E86" i="1"/>
  <c r="E110" i="1"/>
  <c r="E108" i="1"/>
  <c r="E107" i="1"/>
  <c r="C38" i="1"/>
  <c r="C45" i="1" s="1"/>
  <c r="E21" i="1" l="1"/>
  <c r="E18" i="1"/>
  <c r="D16" i="1"/>
  <c r="C16" i="1"/>
  <c r="C24" i="1" s="1"/>
  <c r="E19" i="1"/>
  <c r="F127" i="1"/>
  <c r="D127" i="1"/>
  <c r="D134" i="1" s="1"/>
  <c r="C127" i="1"/>
  <c r="C134" i="1" s="1"/>
  <c r="E134" i="1" l="1"/>
  <c r="G24" i="1"/>
  <c r="C81" i="1"/>
  <c r="F105" i="1"/>
  <c r="D105" i="1"/>
  <c r="C105" i="1"/>
  <c r="E105" i="1" s="1"/>
  <c r="F81" i="1"/>
  <c r="D81" i="1"/>
  <c r="F60" i="1"/>
  <c r="D60" i="1"/>
  <c r="C60" i="1"/>
  <c r="F38" i="1"/>
  <c r="D38" i="1"/>
  <c r="E81" i="1" l="1"/>
  <c r="G132" i="1"/>
  <c r="G130" i="1"/>
  <c r="G129" i="1"/>
  <c r="G128" i="1"/>
  <c r="E132" i="1"/>
  <c r="E128" i="1"/>
  <c r="G83" i="1"/>
  <c r="D67" i="1"/>
  <c r="G62" i="1"/>
  <c r="E65" i="1"/>
  <c r="E62" i="1"/>
  <c r="G43" i="1"/>
  <c r="E43" i="1"/>
  <c r="G17" i="1" l="1"/>
  <c r="D22" i="1"/>
  <c r="D24" i="1" s="1"/>
  <c r="E24" i="1" s="1"/>
  <c r="E17" i="1"/>
  <c r="G22" i="1" l="1"/>
  <c r="E22" i="1"/>
  <c r="F112" i="1" l="1"/>
  <c r="E60" i="1"/>
  <c r="G81" i="1" l="1"/>
  <c r="G60" i="1"/>
  <c r="E127" i="1"/>
  <c r="F45" i="1"/>
  <c r="G45" i="1" s="1"/>
  <c r="G38" i="1"/>
  <c r="E38" i="1"/>
  <c r="D45" i="1"/>
  <c r="F134" i="1"/>
  <c r="G134" i="1" s="1"/>
  <c r="G127" i="1"/>
  <c r="C89" i="1"/>
  <c r="C112" i="1"/>
  <c r="F89" i="1"/>
  <c r="D112" i="1"/>
  <c r="D89" i="1"/>
  <c r="C67" i="1"/>
  <c r="E67" i="1" s="1"/>
  <c r="F67" i="1"/>
  <c r="G16" i="1"/>
  <c r="G89" i="1" l="1"/>
  <c r="E16" i="1"/>
  <c r="G67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<sst xmlns="http://schemas.openxmlformats.org/spreadsheetml/2006/main" count="87" uniqueCount="16">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</sst>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733395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129839</xdr:colOff>
      <xdr:row>122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161925</xdr:rowOff>
    </xdr:from>
    <xdr:to>
      <xdr:col>1</xdr:col>
      <xdr:colOff>2581927</xdr:colOff>
      <xdr:row>10</xdr:row>
      <xdr:rowOff>57150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0" y="352425"/>
          <a:ext cx="2010427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Normal="100" workbookViewId="0">
      <selection activeCell="K49" sqref="K49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</cols>
  <sheetData>
    <row r="8" spans="2:7" ht="24" x14ac:dyDescent="0.35">
      <c r="C8" s="14"/>
      <c r="D8" s="44" t="s">
        <v>15</v>
      </c>
      <c r="E8" s="44"/>
      <c r="F8" s="44"/>
      <c r="G8" s="44"/>
    </row>
    <row r="12" spans="2:7" s="12" customFormat="1" ht="21" customHeight="1" x14ac:dyDescent="0.35">
      <c r="B12" s="45" t="s">
        <v>0</v>
      </c>
      <c r="C12" s="45"/>
      <c r="D12" s="45"/>
      <c r="E12" s="45"/>
      <c r="F12" s="45"/>
      <c r="G12" s="45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287975599243.85004</v>
      </c>
      <c r="D16" s="16">
        <f>+D17+D18+D19+D20+D21</f>
        <v>64681785370.060005</v>
      </c>
      <c r="E16" s="33">
        <f>+D16/C16</f>
        <v>0.22460856246118685</v>
      </c>
      <c r="F16" s="16">
        <f>+F17+F18+F19+F20+F21</f>
        <v>41967106416.110001</v>
      </c>
      <c r="G16" s="33">
        <f>+F16/C16</f>
        <v>0.145731466576699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1463270536.5999999</v>
      </c>
      <c r="D17" s="29">
        <f t="shared" si="0"/>
        <v>726951216.5</v>
      </c>
      <c r="E17" s="34">
        <f>+D17/C17</f>
        <v>0.49679891606996773</v>
      </c>
      <c r="F17" s="29">
        <f>+F39+F61+F82+F106+F128</f>
        <v>259449893</v>
      </c>
      <c r="G17" s="34">
        <f>+F17/C17</f>
        <v>0.1773082191642073</v>
      </c>
    </row>
    <row r="18" spans="2:7" s="1" customFormat="1" ht="18" customHeight="1" x14ac:dyDescent="0.25">
      <c r="B18" s="19" t="s">
        <v>12</v>
      </c>
      <c r="C18" s="29">
        <f t="shared" si="0"/>
        <v>52802164836.080002</v>
      </c>
      <c r="D18" s="29">
        <f t="shared" si="0"/>
        <v>7171462709.1599998</v>
      </c>
      <c r="E18" s="34">
        <f t="shared" ref="E18:E21" si="1">+D18/C18</f>
        <v>0.13581758875650685</v>
      </c>
      <c r="F18" s="29">
        <f>+F40+F62+F83+F107+F129</f>
        <v>926597302.36000001</v>
      </c>
      <c r="G18" s="34">
        <f t="shared" ref="G18:G21" si="2">+F18/C18</f>
        <v>1.754847183323914E-2</v>
      </c>
    </row>
    <row r="19" spans="2:7" s="1" customFormat="1" ht="18" customHeight="1" x14ac:dyDescent="0.25">
      <c r="B19" s="19" t="s">
        <v>13</v>
      </c>
      <c r="C19" s="29">
        <f t="shared" si="0"/>
        <v>232186367079.70999</v>
      </c>
      <c r="D19" s="29">
        <f t="shared" si="0"/>
        <v>56578734272.889999</v>
      </c>
      <c r="E19" s="34">
        <f t="shared" si="1"/>
        <v>0.24367810644742299</v>
      </c>
      <c r="F19" s="29">
        <f>+F41+F63+F84+F108+F130</f>
        <v>40781059220.75</v>
      </c>
      <c r="G19" s="34">
        <f t="shared" si="2"/>
        <v>0.17563933547721944</v>
      </c>
    </row>
    <row r="20" spans="2:7" s="22" customFormat="1" ht="24.95" customHeight="1" x14ac:dyDescent="0.25">
      <c r="B20" s="19" t="s">
        <v>8</v>
      </c>
      <c r="C20" s="21">
        <f>+C85</f>
        <v>1491425787.46</v>
      </c>
      <c r="D20" s="21">
        <f>+D85</f>
        <v>203651543.50999999</v>
      </c>
      <c r="E20" s="34">
        <f t="shared" si="1"/>
        <v>0.13654822467354039</v>
      </c>
      <c r="F20" s="29">
        <f>+F85</f>
        <v>0</v>
      </c>
      <c r="G20" s="34">
        <f t="shared" si="2"/>
        <v>0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985628</v>
      </c>
      <c r="E21" s="34">
        <f t="shared" si="1"/>
        <v>3.0447866244741745E-2</v>
      </c>
      <c r="F21" s="29">
        <f>+F42+F64+F86+F109+F131</f>
        <v>0</v>
      </c>
      <c r="G21" s="34">
        <f t="shared" si="2"/>
        <v>0</v>
      </c>
    </row>
    <row r="22" spans="2:7" s="5" customFormat="1" ht="18" x14ac:dyDescent="0.25">
      <c r="B22" s="15" t="s">
        <v>9</v>
      </c>
      <c r="C22" s="16">
        <f>+C43+C65+C87+C110+C132</f>
        <v>238251593671.70001</v>
      </c>
      <c r="D22" s="16">
        <f>+D43+D65+D87+D110+D132</f>
        <v>7001770762.3699999</v>
      </c>
      <c r="E22" s="33">
        <f>+D22/C22</f>
        <v>2.9388138204935264E-2</v>
      </c>
      <c r="F22" s="16">
        <f>+F43+F65+F87+F110+F132</f>
        <v>5893399442.0099993</v>
      </c>
      <c r="G22" s="33">
        <f>+F22/C22</f>
        <v>2.4736033665868521E-2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526227192915.55005</v>
      </c>
      <c r="D24" s="18">
        <f>+D22+D16</f>
        <v>71683556132.430008</v>
      </c>
      <c r="E24" s="36">
        <f>+D24/C24</f>
        <v>0.13622168731963252</v>
      </c>
      <c r="F24" s="18">
        <f>+F22+F16</f>
        <v>47860505858.120003</v>
      </c>
      <c r="G24" s="36">
        <f>+F24/C24</f>
        <v>9.0950271104292296E-2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4" t="s">
        <v>15</v>
      </c>
      <c r="E32" s="44"/>
      <c r="F32" s="44"/>
      <c r="G32" s="44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2489998497.6999998</v>
      </c>
      <c r="D38" s="24">
        <f>+D39+D40+D41+D42</f>
        <v>252145677</v>
      </c>
      <c r="E38" s="37">
        <f>+D38/C38</f>
        <v>0.10126338519196128</v>
      </c>
      <c r="F38" s="24">
        <f>+F39+F40+F41+F42</f>
        <v>252145677</v>
      </c>
      <c r="G38" s="37">
        <f>+F38/C38</f>
        <v>0.10126338519196128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740379779.27999997</v>
      </c>
      <c r="D40" s="30">
        <v>0</v>
      </c>
      <c r="E40" s="38">
        <v>0</v>
      </c>
      <c r="F40" s="30">
        <v>0</v>
      </c>
      <c r="G40" s="38">
        <v>0</v>
      </c>
    </row>
    <row r="41" spans="2:7" ht="18" customHeight="1" x14ac:dyDescent="0.25">
      <c r="B41" s="19" t="s">
        <v>13</v>
      </c>
      <c r="C41" s="30">
        <v>1497473041.4200001</v>
      </c>
      <c r="D41" s="30">
        <v>0</v>
      </c>
      <c r="E41" s="38">
        <v>0</v>
      </c>
      <c r="F41" s="30">
        <v>0</v>
      </c>
      <c r="G41" s="41">
        <v>0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0</v>
      </c>
      <c r="E43" s="37">
        <f>+D43/C43</f>
        <v>0</v>
      </c>
      <c r="F43" s="25">
        <v>0</v>
      </c>
      <c r="G43" s="37">
        <f>+F43/C43</f>
        <v>0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6884664408.6499996</v>
      </c>
      <c r="D45" s="27">
        <f>+D43+D38</f>
        <v>252145677</v>
      </c>
      <c r="E45" s="40">
        <f>+D45/C45</f>
        <v>3.662425094870278E-2</v>
      </c>
      <c r="F45" s="27">
        <f>+F43+F38</f>
        <v>252145677</v>
      </c>
      <c r="G45" s="40">
        <f>+F45/C45</f>
        <v>3.662425094870278E-2</v>
      </c>
    </row>
    <row r="53" spans="2:7" ht="24" x14ac:dyDescent="0.35">
      <c r="C53" s="14"/>
      <c r="D53" s="44" t="s">
        <v>15</v>
      </c>
      <c r="E53" s="44"/>
      <c r="F53" s="44"/>
      <c r="G53" s="44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5451265004.4800005</v>
      </c>
      <c r="D60" s="28">
        <f>+D61+D62+D63+D64</f>
        <v>475420463.63</v>
      </c>
      <c r="E60" s="33">
        <f>+D60/C60</f>
        <v>8.7212869533821291E-2</v>
      </c>
      <c r="F60" s="28">
        <f>+F61+F62+F63+F64</f>
        <v>468295973.63</v>
      </c>
      <c r="G60" s="33">
        <f>+F60/C60</f>
        <v>8.5905927017883257E-2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5451265004.4800005</v>
      </c>
      <c r="D62" s="29">
        <v>475420463.63</v>
      </c>
      <c r="E62" s="34">
        <f>+D62/C62</f>
        <v>8.7212869533821291E-2</v>
      </c>
      <c r="F62" s="29">
        <v>468295973.63</v>
      </c>
      <c r="G62" s="34">
        <f t="shared" ref="G62" si="3">+F62/C62</f>
        <v>8.5905927017883257E-2</v>
      </c>
    </row>
    <row r="63" spans="2:7" ht="18" customHeight="1" x14ac:dyDescent="0.25">
      <c r="B63" s="19" t="s">
        <v>13</v>
      </c>
      <c r="C63" s="29">
        <v>0</v>
      </c>
      <c r="D63" s="29">
        <v>0</v>
      </c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13054416594.730001</v>
      </c>
      <c r="D65" s="16">
        <v>309693882.66999996</v>
      </c>
      <c r="E65" s="33">
        <f>+D65/C65</f>
        <v>2.3723303176567977E-2</v>
      </c>
      <c r="F65" s="16">
        <v>302661622.66999996</v>
      </c>
      <c r="G65" s="33">
        <f>+F65/C65</f>
        <v>2.3184614990162243E-2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18505681599.210003</v>
      </c>
      <c r="D67" s="18">
        <f>+D65+D60</f>
        <v>785114346.29999995</v>
      </c>
      <c r="E67" s="36">
        <f>+D67/C67</f>
        <v>4.2425583845207629E-2</v>
      </c>
      <c r="F67" s="18">
        <f>+F65+F60</f>
        <v>770957596.29999995</v>
      </c>
      <c r="G67" s="36">
        <f>+F67/C67</f>
        <v>4.1660589055682859E-2</v>
      </c>
    </row>
    <row r="75" spans="2:7" ht="24" x14ac:dyDescent="0.35">
      <c r="B75" s="7"/>
      <c r="C75" s="14"/>
      <c r="D75" s="44" t="s">
        <v>15</v>
      </c>
      <c r="E75" s="44"/>
      <c r="F75" s="44"/>
      <c r="G75" s="44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44981829469.609993</v>
      </c>
      <c r="D81" s="24">
        <f>+D82+D83+D84+D85+D86</f>
        <v>9598345845.6900005</v>
      </c>
      <c r="E81" s="37">
        <f>+D81/C81</f>
        <v>0.21338273607067723</v>
      </c>
      <c r="F81" s="24">
        <f>+F82+F83+F84+F85+F86</f>
        <v>0</v>
      </c>
      <c r="G81" s="37">
        <f>+F81/C81</f>
        <v>0</v>
      </c>
    </row>
    <row r="82" spans="2:7" ht="18" customHeight="1" x14ac:dyDescent="0.25">
      <c r="B82" s="19" t="s">
        <v>7</v>
      </c>
      <c r="C82" s="30">
        <v>1196732258.5999999</v>
      </c>
      <c r="D82" s="30">
        <v>467501323.5</v>
      </c>
      <c r="E82" s="41">
        <f>+D82/C82</f>
        <v>0.39064821737730004</v>
      </c>
      <c r="F82" s="30">
        <v>0</v>
      </c>
      <c r="G82" s="41">
        <v>0</v>
      </c>
    </row>
    <row r="83" spans="2:7" ht="18" customHeight="1" x14ac:dyDescent="0.25">
      <c r="B83" s="19" t="s">
        <v>12</v>
      </c>
      <c r="C83" s="30">
        <v>28689472754.16</v>
      </c>
      <c r="D83" s="30">
        <v>5663033775.1099997</v>
      </c>
      <c r="E83" s="41">
        <f t="shared" ref="E83:E86" si="4">+D83/C83</f>
        <v>0.19739065348591514</v>
      </c>
      <c r="F83" s="30">
        <v>0</v>
      </c>
      <c r="G83" s="41">
        <f>+F83/C83</f>
        <v>0</v>
      </c>
    </row>
    <row r="84" spans="2:7" ht="18" customHeight="1" x14ac:dyDescent="0.25">
      <c r="B84" s="19" t="s">
        <v>13</v>
      </c>
      <c r="C84" s="30">
        <v>13571827665.389999</v>
      </c>
      <c r="D84" s="30">
        <v>3263173575.5699997</v>
      </c>
      <c r="E84" s="41">
        <f t="shared" si="4"/>
        <v>0.24043729820498197</v>
      </c>
      <c r="F84" s="30">
        <v>0</v>
      </c>
      <c r="G84" s="41">
        <v>0</v>
      </c>
    </row>
    <row r="85" spans="2:7" ht="24.95" customHeight="1" x14ac:dyDescent="0.25">
      <c r="B85" s="19" t="s">
        <v>8</v>
      </c>
      <c r="C85" s="21">
        <v>1491425787.46</v>
      </c>
      <c r="D85" s="21">
        <v>203651543.50999999</v>
      </c>
      <c r="E85" s="41">
        <f t="shared" si="4"/>
        <v>0.13654822467354039</v>
      </c>
      <c r="F85" s="30">
        <v>0</v>
      </c>
      <c r="G85" s="41">
        <v>0</v>
      </c>
    </row>
    <row r="86" spans="2:7" ht="30" customHeight="1" x14ac:dyDescent="0.3">
      <c r="B86" s="20" t="s">
        <v>14</v>
      </c>
      <c r="C86" s="21">
        <v>32371004</v>
      </c>
      <c r="D86" s="21">
        <v>985628</v>
      </c>
      <c r="E86" s="41">
        <f t="shared" si="4"/>
        <v>3.0447866244741745E-2</v>
      </c>
      <c r="F86" s="30">
        <v>0</v>
      </c>
      <c r="G86" s="41">
        <v>0</v>
      </c>
    </row>
    <row r="87" spans="2:7" ht="18" x14ac:dyDescent="0.25">
      <c r="B87" s="23" t="s">
        <v>9</v>
      </c>
      <c r="C87" s="25">
        <v>633778432.27999997</v>
      </c>
      <c r="D87" s="25">
        <v>31292436.359999999</v>
      </c>
      <c r="E87" s="37">
        <f>+D87/C87</f>
        <v>4.9374410308388607E-2</v>
      </c>
      <c r="F87" s="25">
        <v>0</v>
      </c>
      <c r="G87" s="37">
        <v>0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45615607901.889992</v>
      </c>
      <c r="D89" s="27">
        <f>+D87+D81</f>
        <v>9629638282.0500011</v>
      </c>
      <c r="E89" s="40">
        <f>+D89/C89</f>
        <v>0.21110402173662618</v>
      </c>
      <c r="F89" s="27">
        <f>+F87+F81</f>
        <v>0</v>
      </c>
      <c r="G89" s="40">
        <f>+F89/C89</f>
        <v>0</v>
      </c>
    </row>
    <row r="98" spans="2:7" ht="24" x14ac:dyDescent="0.35">
      <c r="C98" s="14"/>
      <c r="D98" s="44" t="s">
        <v>15</v>
      </c>
      <c r="E98" s="44"/>
      <c r="F98" s="44"/>
      <c r="G98" s="44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3658990862</v>
      </c>
      <c r="E105" s="33">
        <f>+D105/C105</f>
        <v>0.99999999972670062</v>
      </c>
      <c r="F105" s="28">
        <f>+F106+F107+F108+F109</f>
        <v>0</v>
      </c>
      <c r="G105" s="33">
        <v>0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0</v>
      </c>
      <c r="G107" s="42">
        <v>0</v>
      </c>
    </row>
    <row r="108" spans="2:7" ht="18" customHeight="1" x14ac:dyDescent="0.3">
      <c r="B108" s="19" t="s">
        <v>13</v>
      </c>
      <c r="C108" s="6">
        <v>3584136274</v>
      </c>
      <c r="D108" s="6">
        <v>3584136274</v>
      </c>
      <c r="E108" s="42">
        <f>+D108/C108</f>
        <v>1</v>
      </c>
      <c r="F108" s="6">
        <v>0</v>
      </c>
      <c r="G108" s="42">
        <v>0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3895471378.3600001</v>
      </c>
      <c r="E112" s="36">
        <f>+D112/C112</f>
        <v>0.99999999974329168</v>
      </c>
      <c r="F112" s="18">
        <f>+F105+F110</f>
        <v>236480516.36000001</v>
      </c>
      <c r="G112" s="36">
        <f>+F112/C112</f>
        <v>6.070652132447503E-2</v>
      </c>
    </row>
    <row r="120" spans="2:7" ht="24" x14ac:dyDescent="0.35">
      <c r="C120" s="14"/>
      <c r="D120" s="44" t="s">
        <v>15</v>
      </c>
      <c r="E120" s="44"/>
      <c r="F120" s="44"/>
      <c r="G120" s="44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231393515409.06</v>
      </c>
      <c r="D127" s="28">
        <f>+D128+D129+D130+D131</f>
        <v>50696882521.739998</v>
      </c>
      <c r="E127" s="33">
        <f>+D127/C127</f>
        <v>0.21909379107758267</v>
      </c>
      <c r="F127" s="28">
        <f>+F128+F129+F130+F131</f>
        <v>41246664765.480003</v>
      </c>
      <c r="G127" s="33">
        <f>+F127/C127</f>
        <v>0.17825333044689562</v>
      </c>
    </row>
    <row r="128" spans="2:7" ht="18" customHeight="1" x14ac:dyDescent="0.25">
      <c r="B128" s="19" t="s">
        <v>7</v>
      </c>
      <c r="C128" s="29">
        <v>14392601</v>
      </c>
      <c r="D128" s="29">
        <v>7304216</v>
      </c>
      <c r="E128" s="34">
        <f>+D128/C128</f>
        <v>0.50749798455470274</v>
      </c>
      <c r="F128" s="29">
        <v>7304216</v>
      </c>
      <c r="G128" s="34">
        <f>+F128/C128</f>
        <v>0.50749798455470274</v>
      </c>
    </row>
    <row r="129" spans="2:7" ht="18" customHeight="1" x14ac:dyDescent="0.25">
      <c r="B129" s="19" t="s">
        <v>12</v>
      </c>
      <c r="C129" s="29">
        <v>17846192709.16</v>
      </c>
      <c r="D129" s="29">
        <v>958153882.42000008</v>
      </c>
      <c r="E129" s="34">
        <f t="shared" ref="E129:E131" si="5">+D129/C129</f>
        <v>5.3689540286551082E-2</v>
      </c>
      <c r="F129" s="29">
        <v>458301328.73000002</v>
      </c>
      <c r="G129" s="34">
        <f>+F129/C129</f>
        <v>2.5680621979093925E-2</v>
      </c>
    </row>
    <row r="130" spans="2:7" ht="18" customHeight="1" x14ac:dyDescent="0.25">
      <c r="B130" s="19" t="s">
        <v>13</v>
      </c>
      <c r="C130" s="29">
        <v>213532930098.89999</v>
      </c>
      <c r="D130" s="29">
        <v>49731424423.32</v>
      </c>
      <c r="E130" s="34">
        <f t="shared" si="5"/>
        <v>0.23289815018361043</v>
      </c>
      <c r="F130" s="29">
        <v>40781059220.75</v>
      </c>
      <c r="G130" s="34">
        <f>+F130/C130</f>
        <v>0.19098252996323251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219932252217.38</v>
      </c>
      <c r="D132" s="16">
        <v>6424303926.9799995</v>
      </c>
      <c r="E132" s="33">
        <f>+D132/C132</f>
        <v>2.9210376660128264E-2</v>
      </c>
      <c r="F132" s="16">
        <v>5354257302.9799995</v>
      </c>
      <c r="G132" s="33">
        <f>+F132/C132</f>
        <v>2.43450301126725E-2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451325767626.44</v>
      </c>
      <c r="D134" s="18">
        <f>+D132+D127</f>
        <v>57121186448.720001</v>
      </c>
      <c r="E134" s="36">
        <f>+D134/C134</f>
        <v>0.12656309598524609</v>
      </c>
      <c r="F134" s="18">
        <f>+F132+F127</f>
        <v>46600922068.460007</v>
      </c>
      <c r="G134" s="36">
        <f>+F134/C134</f>
        <v>0.10325340454975163</v>
      </c>
    </row>
    <row r="135" spans="2:7" x14ac:dyDescent="0.25">
      <c r="E135" s="43"/>
    </row>
  </sheetData>
  <mergeCells count="7">
    <mergeCell ref="D120:G120"/>
    <mergeCell ref="D8:G8"/>
    <mergeCell ref="D32:G32"/>
    <mergeCell ref="D53:G53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E67 D88:D89 D111:F111 F88:F89 D112:E112 F112 E127:E128 E16:E17 E22 E105 E132:E134 E18:E19 E24 E81 E20:E21 E89 E4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2020</Anio>
    <_dlc_DocId xmlns="81cc8fc0-8d1e-4295-8f37-5d076116407c">2TV4CCKVFCYA-94321226-8</_dlc_DocId>
    <_dlc_DocIdUrl xmlns="81cc8fc0-8d1e-4295-8f37-5d076116407c">
      <Url>https://www.minjusticia.gov.co/ministerio/_layouts/15/DocIdRedir.aspx?ID=2TV4CCKVFCYA-94321226-8</Url>
      <Description>2TV4CCKVFCYA-94321226-8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EC75A7-A873-4E4D-B686-43833B77716B}"/>
</file>

<file path=customXml/itemProps2.xml><?xml version="1.0" encoding="utf-8"?>
<ds:datastoreItem xmlns:ds="http://schemas.openxmlformats.org/officeDocument/2006/customXml" ds:itemID="{E3F80A59-86AD-4DD4-8D17-F214C4E5FCEE}"/>
</file>

<file path=customXml/itemProps3.xml><?xml version="1.0" encoding="utf-8"?>
<ds:datastoreItem xmlns:ds="http://schemas.openxmlformats.org/officeDocument/2006/customXml" ds:itemID="{112D9600-0E45-453D-BEB6-27870AC1D161}"/>
</file>

<file path=customXml/itemProps4.xml><?xml version="1.0" encoding="utf-8"?>
<ds:datastoreItem xmlns:ds="http://schemas.openxmlformats.org/officeDocument/2006/customXml" ds:itemID="{763603A9-BD12-4363-939C-E8B1B7D16D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Enero</dc:title>
  <dc:creator>BELKIS YORGETH RONCANCIO ENCISO</dc:creator>
  <cp:lastModifiedBy>BELKIS YORGETH RONCANCIO ENCISO</cp:lastModifiedBy>
  <cp:lastPrinted>2018-06-05T16:42:59Z</cp:lastPrinted>
  <dcterms:created xsi:type="dcterms:W3CDTF">2018-02-21T20:39:46Z</dcterms:created>
  <dcterms:modified xsi:type="dcterms:W3CDTF">2020-02-05T16:02:12Z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800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c5c5dd44-7bee-403c-97a8-cfaef2f62d1a</vt:lpwstr>
  </property>
</Properties>
</file>