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1\Presupuesto 2021\INFORMES PARA PUBLICAR Y MINHACIENDA\PUBLICACIONES\Ejecucuión presupuestal 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G60" i="1" s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I39" i="1"/>
  <c r="C20" i="1"/>
  <c r="I63" i="1"/>
  <c r="H60" i="1"/>
  <c r="H19" i="1"/>
  <c r="I19" i="1" s="1"/>
  <c r="G22" i="1" l="1"/>
  <c r="E21" i="1"/>
  <c r="E105" i="1"/>
  <c r="F67" i="1"/>
  <c r="G67" i="1" s="1"/>
  <c r="G105" i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<sst xmlns="http://schemas.openxmlformats.org/spreadsheetml/2006/main" count="99" uniqueCount="17">
  <si>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</si>
  <si>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</si>
  <si>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</si>
  <si>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</si>
  <si>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</si>
  <si>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</si>
  <si>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</si>
  <si>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</si>
  <si>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</si>
  <si>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</si>
  <si>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</si>
  <si>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</si>
  <si>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</si>
  <si>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</si>
  <si>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</si>
  <si>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</si>
  <si>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31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</si>
</sst>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F5" sqref="F5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2979667649000</v>
      </c>
      <c r="D16" s="18">
        <f>+D17+D18+D19+D20+D21</f>
        <v>1123525808857.45</v>
      </c>
      <c r="E16" s="19">
        <f>+D16/C16</f>
        <v>0.37706413640947978</v>
      </c>
      <c r="F16" s="18">
        <f>+F17+F18+F19+F20+F21</f>
        <v>626269523193.96997</v>
      </c>
      <c r="G16" s="19">
        <f>+F16/C16</f>
        <v>0.2101809990131453</v>
      </c>
      <c r="H16" s="18">
        <f>+H17+H18+H19+H20+H21</f>
        <v>610154853424.91992</v>
      </c>
      <c r="I16" s="19">
        <f>+H16/C16</f>
        <v>0.20477278854562611</v>
      </c>
    </row>
    <row r="17" spans="2:9" s="1" customFormat="1" ht="18" customHeight="1" x14ac:dyDescent="0.3">
      <c r="B17" s="23" t="s">
        <v>8</v>
      </c>
      <c r="C17" s="24">
        <f>+C39+C61+C82+C106+C127</f>
        <v>1331573500000</v>
      </c>
      <c r="D17" s="24">
        <f t="shared" ref="C17:D19" si="0">+D39+D61+D82+D106+D127</f>
        <v>408544197870.88</v>
      </c>
      <c r="E17" s="25">
        <f>+D17/C17</f>
        <v>0.30681310334794137</v>
      </c>
      <c r="F17" s="24">
        <f>+F39+F61+F82+F106+F127</f>
        <v>405211570986.67999</v>
      </c>
      <c r="G17" s="25">
        <f t="shared" ref="G17:G21" si="1">+F17/C17</f>
        <v>0.30431032983660306</v>
      </c>
      <c r="H17" s="24">
        <f>+H39+H61+H82+H106+H127</f>
        <v>401698633329.67999</v>
      </c>
      <c r="I17" s="26">
        <f t="shared" ref="I17:I21" si="2">+H17/C17</f>
        <v>0.30167214451900703</v>
      </c>
    </row>
    <row r="18" spans="2:9" s="1" customFormat="1" ht="18" customHeight="1" x14ac:dyDescent="0.3">
      <c r="B18" s="27" t="s">
        <v>13</v>
      </c>
      <c r="C18" s="28">
        <f t="shared" si="0"/>
        <v>409233300000</v>
      </c>
      <c r="D18" s="28">
        <f t="shared" si="0"/>
        <v>218912854962.61002</v>
      </c>
      <c r="E18" s="29">
        <f t="shared" ref="E18:E19" si="3">+D18/C18</f>
        <v>0.53493411939500035</v>
      </c>
      <c r="F18" s="28">
        <f>+F40+F62+F83+F107+F128</f>
        <v>95996556420.540009</v>
      </c>
      <c r="G18" s="29">
        <f t="shared" si="1"/>
        <v>0.23457660073249173</v>
      </c>
      <c r="H18" s="28">
        <f>+H40+H62+H83+H107+H128</f>
        <v>93918624120.040009</v>
      </c>
      <c r="I18" s="30">
        <f>+H18/C18</f>
        <v>0.22949897801581642</v>
      </c>
    </row>
    <row r="19" spans="2:9" s="1" customFormat="1" ht="18" customHeight="1" x14ac:dyDescent="0.3">
      <c r="B19" s="27" t="s">
        <v>14</v>
      </c>
      <c r="C19" s="28">
        <f t="shared" si="0"/>
        <v>1102490499000</v>
      </c>
      <c r="D19" s="28">
        <f t="shared" si="0"/>
        <v>431306282594.88</v>
      </c>
      <c r="E19" s="29">
        <f t="shared" si="3"/>
        <v>0.39121088389069192</v>
      </c>
      <c r="F19" s="28">
        <f>+F41+F63+F84+F108+F129</f>
        <v>95922822199.399994</v>
      </c>
      <c r="G19" s="29">
        <f t="shared" si="1"/>
        <v>8.7005577178583912E-2</v>
      </c>
      <c r="H19" s="28">
        <f>+H41+H63+H84+H108+H129</f>
        <v>90071962397.850006</v>
      </c>
      <c r="I19" s="30">
        <f t="shared" si="2"/>
        <v>8.1698629130635261E-2</v>
      </c>
    </row>
    <row r="20" spans="2:9" s="1" customFormat="1" ht="18" customHeight="1" x14ac:dyDescent="0.3">
      <c r="B20" s="31" t="s">
        <v>9</v>
      </c>
      <c r="C20" s="28">
        <f>+C85</f>
        <v>105467400000</v>
      </c>
      <c r="D20" s="28">
        <f>+D85</f>
        <v>52957675993.080002</v>
      </c>
      <c r="E20" s="32">
        <f>+D20/C20</f>
        <v>0.50212365141342252</v>
      </c>
      <c r="F20" s="28">
        <f>+F85</f>
        <v>17375519138.349998</v>
      </c>
      <c r="G20" s="32">
        <f t="shared" si="1"/>
        <v>0.1647477717128705</v>
      </c>
      <c r="H20" s="28">
        <f>+H85</f>
        <v>12711565362.35</v>
      </c>
      <c r="I20" s="33">
        <f t="shared" si="2"/>
        <v>0.12052601431674623</v>
      </c>
    </row>
    <row r="21" spans="2:9" s="1" customFormat="1" ht="30" customHeight="1" x14ac:dyDescent="0.25">
      <c r="B21" s="34" t="s">
        <v>15</v>
      </c>
      <c r="C21" s="39">
        <f>+C42+C64+C86+C109+C130</f>
        <v>30902950000</v>
      </c>
      <c r="D21" s="39">
        <f>+D42+D64+D86+D109+D130</f>
        <v>11804797436</v>
      </c>
      <c r="E21" s="40">
        <f>+D21/C21</f>
        <v>0.38199581062649357</v>
      </c>
      <c r="F21" s="39">
        <f>+F42+F64+F86+F109+F130</f>
        <v>11763054449</v>
      </c>
      <c r="G21" s="40">
        <f t="shared" si="1"/>
        <v>0.38064503385599108</v>
      </c>
      <c r="H21" s="39">
        <f>+H42+H64+H86+H109+H130</f>
        <v>11754068215</v>
      </c>
      <c r="I21" s="41">
        <f t="shared" si="2"/>
        <v>0.38035424498308412</v>
      </c>
    </row>
    <row r="22" spans="2:9" s="5" customFormat="1" ht="18" x14ac:dyDescent="0.25">
      <c r="B22" s="17" t="s">
        <v>10</v>
      </c>
      <c r="C22" s="18">
        <f>+C43+C65+C87+C110+C131</f>
        <v>512625614849</v>
      </c>
      <c r="D22" s="18">
        <f>+D43+D65+D87+D110+D131</f>
        <v>250922548259.95999</v>
      </c>
      <c r="E22" s="19">
        <f>+D22/C22</f>
        <v>0.48948499839180337</v>
      </c>
      <c r="F22" s="18">
        <f>+F43+F65+F87+F110+F131</f>
        <v>7893008791.6999998</v>
      </c>
      <c r="G22" s="19">
        <f>+F22/C22</f>
        <v>1.5397218872929282E-2</v>
      </c>
      <c r="H22" s="18">
        <f>+H43+H65+H87+H110+H131</f>
        <v>7864709034.6999998</v>
      </c>
      <c r="I22" s="19">
        <f>+H22/C22</f>
        <v>1.5342013365868663E-2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3492293263849</v>
      </c>
      <c r="D24" s="21">
        <f>+D22+D16</f>
        <v>1374448357117.4099</v>
      </c>
      <c r="E24" s="22">
        <f>+D24/C24</f>
        <v>0.39356613356192599</v>
      </c>
      <c r="F24" s="21">
        <f>+F22+F16</f>
        <v>634162531985.66992</v>
      </c>
      <c r="G24" s="22">
        <f>+F24/C24</f>
        <v>0.1815891404511468</v>
      </c>
      <c r="H24" s="21">
        <f>+H22+H16</f>
        <v>618019562459.61987</v>
      </c>
      <c r="I24" s="22">
        <f>+H24/C24</f>
        <v>0.17696668514558686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109032139000</v>
      </c>
      <c r="D38" s="18">
        <f>+D39+D40+D41+D42</f>
        <v>34442834819.449997</v>
      </c>
      <c r="E38" s="19">
        <f>+D38/C38</f>
        <v>0.31589616727091813</v>
      </c>
      <c r="F38" s="18">
        <f>+F39+F40+F41+F42</f>
        <v>16954178792.980001</v>
      </c>
      <c r="G38" s="19">
        <f>+F38/C38</f>
        <v>0.15549707589410863</v>
      </c>
      <c r="H38" s="18">
        <f>+H39+H40+H41+H42</f>
        <v>16904823347.980001</v>
      </c>
      <c r="I38" s="19">
        <f>+H38/C38</f>
        <v>0.1550444071172446</v>
      </c>
    </row>
    <row r="39" spans="2:9" ht="18" customHeight="1" x14ac:dyDescent="0.3">
      <c r="B39" s="23" t="s">
        <v>8</v>
      </c>
      <c r="C39" s="24">
        <v>34511800000</v>
      </c>
      <c r="D39" s="24">
        <v>11526646977</v>
      </c>
      <c r="E39" s="25">
        <f>+D39/C39</f>
        <v>0.33399147471299673</v>
      </c>
      <c r="F39" s="24">
        <v>11523035643</v>
      </c>
      <c r="G39" s="25">
        <f t="shared" ref="G39:G42" si="4">+F39/C39</f>
        <v>0.33388683415527443</v>
      </c>
      <c r="H39" s="24">
        <v>11523035643</v>
      </c>
      <c r="I39" s="26">
        <f t="shared" ref="I39" si="5">+H39/C39</f>
        <v>0.33388683415527443</v>
      </c>
    </row>
    <row r="40" spans="2:9" ht="18" customHeight="1" x14ac:dyDescent="0.3">
      <c r="B40" s="27" t="s">
        <v>13</v>
      </c>
      <c r="C40" s="28">
        <v>33930100000</v>
      </c>
      <c r="D40" s="28">
        <v>10159331330.450001</v>
      </c>
      <c r="E40" s="29">
        <f t="shared" ref="E40:E41" si="6">+D40/C40</f>
        <v>0.29941943379035135</v>
      </c>
      <c r="F40" s="28">
        <v>3393624295.8800001</v>
      </c>
      <c r="G40" s="29">
        <f t="shared" si="4"/>
        <v>0.10001810474711245</v>
      </c>
      <c r="H40" s="28">
        <v>3344268850.8800001</v>
      </c>
      <c r="I40" s="30">
        <f>+H40/C40</f>
        <v>9.8563483481628411E-2</v>
      </c>
    </row>
    <row r="41" spans="2:9" ht="18" customHeight="1" x14ac:dyDescent="0.3">
      <c r="B41" s="27" t="s">
        <v>14</v>
      </c>
      <c r="C41" s="28">
        <v>40311199000</v>
      </c>
      <c r="D41" s="28">
        <v>12666427262</v>
      </c>
      <c r="E41" s="29">
        <f t="shared" si="6"/>
        <v>0.31421608823890351</v>
      </c>
      <c r="F41" s="28">
        <v>1947089604.0999999</v>
      </c>
      <c r="G41" s="29">
        <f t="shared" si="4"/>
        <v>4.8301455982492601E-2</v>
      </c>
      <c r="H41" s="28">
        <v>1947089604.0999999</v>
      </c>
      <c r="I41" s="30">
        <f t="shared" ref="I41:I42" si="7">+H41/C41</f>
        <v>4.8301455982492601E-2</v>
      </c>
    </row>
    <row r="42" spans="2:9" ht="30" customHeight="1" x14ac:dyDescent="0.25">
      <c r="B42" s="34" t="s">
        <v>15</v>
      </c>
      <c r="C42" s="39">
        <v>279040000</v>
      </c>
      <c r="D42" s="39">
        <v>90429250</v>
      </c>
      <c r="E42" s="42">
        <f>+D42/C42</f>
        <v>0.32407271358944956</v>
      </c>
      <c r="F42" s="39">
        <v>90429250</v>
      </c>
      <c r="G42" s="44">
        <f t="shared" si="4"/>
        <v>0.32407271358944956</v>
      </c>
      <c r="H42" s="39">
        <v>90429250</v>
      </c>
      <c r="I42" s="43">
        <f t="shared" si="7"/>
        <v>0.32407271358944956</v>
      </c>
    </row>
    <row r="43" spans="2:9" ht="18" customHeight="1" x14ac:dyDescent="0.25">
      <c r="B43" s="17" t="s">
        <v>10</v>
      </c>
      <c r="C43" s="18">
        <v>36331085001</v>
      </c>
      <c r="D43" s="18">
        <v>11913594497.52</v>
      </c>
      <c r="E43" s="19">
        <f>+D43/C43</f>
        <v>0.32791738802163722</v>
      </c>
      <c r="F43" s="18">
        <v>2730143929</v>
      </c>
      <c r="G43" s="19">
        <f>+F43/C43</f>
        <v>7.5146226129080756E-2</v>
      </c>
      <c r="H43" s="18">
        <v>2730143929</v>
      </c>
      <c r="I43" s="19">
        <f>+H43/C43</f>
        <v>7.5146226129080756E-2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145363224001</v>
      </c>
      <c r="D45" s="21">
        <f>+D43+D38</f>
        <v>46356429316.970001</v>
      </c>
      <c r="E45" s="22">
        <f>+D45/C45</f>
        <v>0.31890066855321741</v>
      </c>
      <c r="F45" s="21">
        <f>+F43+F38</f>
        <v>19684322721.980003</v>
      </c>
      <c r="G45" s="22">
        <f>+F45/C45</f>
        <v>0.13541473682397542</v>
      </c>
      <c r="H45" s="21">
        <f>+H43+H38</f>
        <v>19634967276.980003</v>
      </c>
      <c r="I45" s="22">
        <f>+H45/C45</f>
        <v>0.13507520496962097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368324800000</v>
      </c>
      <c r="D60" s="18">
        <f>+D61+D62+D63+D64</f>
        <v>139773630065.51001</v>
      </c>
      <c r="E60" s="19">
        <f>+D60/C60</f>
        <v>0.37948471041187021</v>
      </c>
      <c r="F60" s="18">
        <f>+F61+F62+F63+F64</f>
        <v>111461579384.42</v>
      </c>
      <c r="G60" s="19">
        <f>+F60/C60</f>
        <v>0.30261763363319549</v>
      </c>
      <c r="H60" s="18">
        <f>+H61+H62+H63+H64</f>
        <v>105302573060.37</v>
      </c>
      <c r="I60" s="19">
        <f>+H60/C60</f>
        <v>0.28589596209750195</v>
      </c>
    </row>
    <row r="61" spans="2:9" ht="18" customHeight="1" x14ac:dyDescent="0.3">
      <c r="B61" s="23" t="s">
        <v>8</v>
      </c>
      <c r="C61" s="24">
        <v>174951600000</v>
      </c>
      <c r="D61" s="24">
        <v>57882425511</v>
      </c>
      <c r="E61" s="25">
        <f>+D61/C61</f>
        <v>0.33084822037066253</v>
      </c>
      <c r="F61" s="24">
        <v>57882425511</v>
      </c>
      <c r="G61" s="25">
        <f t="shared" ref="G61:G64" si="8">+F61/C61</f>
        <v>0.33084822037066253</v>
      </c>
      <c r="H61" s="24">
        <v>55593690111</v>
      </c>
      <c r="I61" s="26">
        <f t="shared" ref="I61" si="9">+H61/C61</f>
        <v>0.31776611423387952</v>
      </c>
    </row>
    <row r="62" spans="2:9" ht="18" customHeight="1" x14ac:dyDescent="0.3">
      <c r="B62" s="27" t="s">
        <v>13</v>
      </c>
      <c r="C62" s="28">
        <v>82071200000</v>
      </c>
      <c r="D62" s="28">
        <v>53722889454.43</v>
      </c>
      <c r="E62" s="29">
        <f t="shared" ref="E62:E63" si="10">+D62/C62</f>
        <v>0.65458881379131784</v>
      </c>
      <c r="F62" s="28">
        <v>25432015096.139999</v>
      </c>
      <c r="G62" s="29">
        <f t="shared" si="8"/>
        <v>0.30987746123049253</v>
      </c>
      <c r="H62" s="28">
        <v>25406337291.639999</v>
      </c>
      <c r="I62" s="30">
        <f>+H62/C62</f>
        <v>0.30956458893789784</v>
      </c>
    </row>
    <row r="63" spans="2:9" ht="18" customHeight="1" x14ac:dyDescent="0.3">
      <c r="B63" s="27" t="s">
        <v>14</v>
      </c>
      <c r="C63" s="28">
        <v>107116900000</v>
      </c>
      <c r="D63" s="28">
        <v>25542096108.080002</v>
      </c>
      <c r="E63" s="29">
        <f t="shared" si="10"/>
        <v>0.23845066565667977</v>
      </c>
      <c r="F63" s="28">
        <v>25523017107.279999</v>
      </c>
      <c r="G63" s="29">
        <f t="shared" si="8"/>
        <v>0.2382725518315037</v>
      </c>
      <c r="H63" s="28">
        <v>21687410221.73</v>
      </c>
      <c r="I63" s="30">
        <f t="shared" ref="I63:I64" si="11">+H63/C63</f>
        <v>0.20246487922755418</v>
      </c>
    </row>
    <row r="64" spans="2:9" ht="30" customHeight="1" x14ac:dyDescent="0.25">
      <c r="B64" s="34" t="s">
        <v>15</v>
      </c>
      <c r="C64" s="39">
        <v>4185100000</v>
      </c>
      <c r="D64" s="39">
        <v>2626218992</v>
      </c>
      <c r="E64" s="42">
        <f>+D64/C64</f>
        <v>0.62751642541396857</v>
      </c>
      <c r="F64" s="39">
        <v>2624121670</v>
      </c>
      <c r="G64" s="42">
        <f t="shared" si="8"/>
        <v>0.62701528517837091</v>
      </c>
      <c r="H64" s="39">
        <v>2615135436</v>
      </c>
      <c r="I64" s="43">
        <f t="shared" si="11"/>
        <v>0.62486808821772477</v>
      </c>
    </row>
    <row r="65" spans="2:9" ht="18" customHeight="1" x14ac:dyDescent="0.25">
      <c r="B65" s="17" t="s">
        <v>10</v>
      </c>
      <c r="C65" s="18">
        <v>105429302030</v>
      </c>
      <c r="D65" s="18">
        <v>7296849486.9300003</v>
      </c>
      <c r="E65" s="19">
        <f>+D65/C65</f>
        <v>6.9210829877766569E-2</v>
      </c>
      <c r="F65" s="18">
        <v>2720499514.1300001</v>
      </c>
      <c r="G65" s="19">
        <f>+F65/C65</f>
        <v>2.5804017116189192E-2</v>
      </c>
      <c r="H65" s="18">
        <v>2716189757.1300001</v>
      </c>
      <c r="I65" s="19">
        <f>+H65/C65</f>
        <v>2.5763138945538177E-2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473754102030</v>
      </c>
      <c r="D67" s="21">
        <f>+D65+D60</f>
        <v>147070479552.44</v>
      </c>
      <c r="E67" s="22">
        <f>+D67/C67</f>
        <v>0.31043631901497903</v>
      </c>
      <c r="F67" s="21">
        <f>+F65+F60</f>
        <v>114182078898.55</v>
      </c>
      <c r="G67" s="22">
        <f>+F67/C67</f>
        <v>0.24101549392245586</v>
      </c>
      <c r="H67" s="21">
        <f>+H65+H60</f>
        <v>108018762817.5</v>
      </c>
      <c r="I67" s="22">
        <f>+H67/C67</f>
        <v>0.22800596840142995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1484319000000</v>
      </c>
      <c r="D81" s="18">
        <f>+D82+D83+D84+D85+D86</f>
        <v>495005553721.46997</v>
      </c>
      <c r="E81" s="19">
        <f>+D81/C81</f>
        <v>0.33349000701430753</v>
      </c>
      <c r="F81" s="18">
        <f>+F82+F83+F84+F85+F86</f>
        <v>400640241268.19995</v>
      </c>
      <c r="G81" s="19">
        <f>+F81/C81</f>
        <v>0.26991518754944183</v>
      </c>
      <c r="H81" s="18">
        <f>+H82+H83+H84+H85+H86</f>
        <v>392384998719.97998</v>
      </c>
      <c r="I81" s="19">
        <f>+H81/C81</f>
        <v>0.26435355117059067</v>
      </c>
    </row>
    <row r="82" spans="2:9" ht="18" customHeight="1" x14ac:dyDescent="0.3">
      <c r="B82" s="23" t="s">
        <v>8</v>
      </c>
      <c r="C82" s="24">
        <v>1075769000000</v>
      </c>
      <c r="D82" s="24">
        <v>321863583264.88</v>
      </c>
      <c r="E82" s="25">
        <f>+D82/C82</f>
        <v>0.29919395638364743</v>
      </c>
      <c r="F82" s="24">
        <v>318564305578.67999</v>
      </c>
      <c r="G82" s="25">
        <f t="shared" ref="G82:G86" si="12">+F82/C82</f>
        <v>0.29612705476610685</v>
      </c>
      <c r="H82" s="24">
        <v>317340103321.67999</v>
      </c>
      <c r="I82" s="26">
        <f t="shared" ref="I82" si="13">+H82/C82</f>
        <v>0.29498907602066987</v>
      </c>
    </row>
    <row r="83" spans="2:9" ht="18" customHeight="1" x14ac:dyDescent="0.3">
      <c r="B83" s="27" t="s">
        <v>13</v>
      </c>
      <c r="C83" s="28">
        <v>211651500000</v>
      </c>
      <c r="D83" s="28">
        <v>94859560475.100006</v>
      </c>
      <c r="E83" s="29">
        <f t="shared" ref="E83:E84" si="14">+D83/C83</f>
        <v>0.44818751804310392</v>
      </c>
      <c r="F83" s="28">
        <v>48753075744.550003</v>
      </c>
      <c r="G83" s="29">
        <f t="shared" si="12"/>
        <v>0.23034599681339374</v>
      </c>
      <c r="H83" s="28">
        <v>46989218561.330002</v>
      </c>
      <c r="I83" s="30">
        <f>+H83/C83</f>
        <v>0.22201221612570665</v>
      </c>
    </row>
    <row r="84" spans="2:9" ht="18" customHeight="1" x14ac:dyDescent="0.25">
      <c r="B84" s="27" t="s">
        <v>14</v>
      </c>
      <c r="C84" s="39">
        <v>66334800000</v>
      </c>
      <c r="D84" s="39">
        <v>16237309794.41</v>
      </c>
      <c r="E84" s="42">
        <f t="shared" si="14"/>
        <v>0.24477815255959165</v>
      </c>
      <c r="F84" s="39">
        <v>6899562277.6199999</v>
      </c>
      <c r="G84" s="42">
        <f t="shared" si="12"/>
        <v>0.10401120192749506</v>
      </c>
      <c r="H84" s="39">
        <v>6296332945.6199999</v>
      </c>
      <c r="I84" s="43">
        <f t="shared" ref="I84:I86" si="15">+H84/C84</f>
        <v>9.4917493466777622E-2</v>
      </c>
    </row>
    <row r="85" spans="2:9" ht="18" customHeight="1" x14ac:dyDescent="0.25">
      <c r="B85" s="31" t="s">
        <v>9</v>
      </c>
      <c r="C85" s="39">
        <v>105467400000</v>
      </c>
      <c r="D85" s="39">
        <v>52957675993.080002</v>
      </c>
      <c r="E85" s="42">
        <f>+D85/C85</f>
        <v>0.50212365141342252</v>
      </c>
      <c r="F85" s="39">
        <v>17375519138.349998</v>
      </c>
      <c r="G85" s="42">
        <f t="shared" si="12"/>
        <v>0.1647477717128705</v>
      </c>
      <c r="H85" s="39">
        <v>12711565362.35</v>
      </c>
      <c r="I85" s="43">
        <f t="shared" si="15"/>
        <v>0.12052601431674623</v>
      </c>
    </row>
    <row r="86" spans="2:9" ht="30" customHeight="1" x14ac:dyDescent="0.25">
      <c r="B86" s="34" t="s">
        <v>15</v>
      </c>
      <c r="C86" s="39">
        <v>25096300000</v>
      </c>
      <c r="D86" s="39">
        <v>9087424194</v>
      </c>
      <c r="E86" s="42">
        <f>+D86/C86</f>
        <v>0.3621021502771325</v>
      </c>
      <c r="F86" s="39">
        <v>9047778529</v>
      </c>
      <c r="G86" s="42">
        <f t="shared" si="12"/>
        <v>0.36052240884114389</v>
      </c>
      <c r="H86" s="39">
        <v>9047778529</v>
      </c>
      <c r="I86" s="43">
        <f t="shared" si="15"/>
        <v>0.36052240884114389</v>
      </c>
    </row>
    <row r="87" spans="2:9" ht="18" customHeight="1" x14ac:dyDescent="0.25">
      <c r="B87" s="17" t="s">
        <v>10</v>
      </c>
      <c r="C87" s="18">
        <v>2115927818</v>
      </c>
      <c r="D87" s="18">
        <v>233367071</v>
      </c>
      <c r="E87" s="19">
        <f>+D87/C87</f>
        <v>0.11029065784511559</v>
      </c>
      <c r="F87" s="18">
        <v>140000000</v>
      </c>
      <c r="G87" s="19">
        <f>+F87/C87</f>
        <v>6.6164827934598283E-2</v>
      </c>
      <c r="H87" s="18">
        <v>140000000</v>
      </c>
      <c r="I87" s="19">
        <f>+H87/C87</f>
        <v>6.6164827934598283E-2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1486434927818</v>
      </c>
      <c r="D89" s="21">
        <f>+D87+D81</f>
        <v>495238920792.46997</v>
      </c>
      <c r="E89" s="22">
        <f>+D89/C89</f>
        <v>0.33317228458796505</v>
      </c>
      <c r="F89" s="21">
        <f>+F87+F81</f>
        <v>400780241268.19995</v>
      </c>
      <c r="G89" s="22">
        <f>+F89/C89</f>
        <v>0.2696251505987699</v>
      </c>
      <c r="H89" s="21">
        <f>+H87+H81</f>
        <v>392524998719.97998</v>
      </c>
      <c r="I89" s="22">
        <f>+H89/C89</f>
        <v>0.26407143116327592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77614700000</v>
      </c>
      <c r="D105" s="18">
        <f>+D106+D107+D108+D109</f>
        <v>48288928219.5</v>
      </c>
      <c r="E105" s="19">
        <f>+D105/C105</f>
        <v>0.62216214479344767</v>
      </c>
      <c r="F105" s="18">
        <f>+F106+F107+F108+F109</f>
        <v>20179051278.369999</v>
      </c>
      <c r="G105" s="19">
        <f>+F105/C105</f>
        <v>0.25999006990132023</v>
      </c>
      <c r="H105" s="18">
        <f>+H106+H107+H108+H109</f>
        <v>19940009410.59</v>
      </c>
      <c r="I105" s="19">
        <f>+H105/C105</f>
        <v>0.25691021688662069</v>
      </c>
    </row>
    <row r="106" spans="2:9" ht="18" customHeight="1" x14ac:dyDescent="0.3">
      <c r="B106" s="23" t="s">
        <v>8</v>
      </c>
      <c r="C106" s="24">
        <v>24980600000</v>
      </c>
      <c r="D106" s="24">
        <v>9733308134</v>
      </c>
      <c r="E106" s="25">
        <f>+D106/C106</f>
        <v>0.38963468187313355</v>
      </c>
      <c r="F106" s="24">
        <v>9703640770</v>
      </c>
      <c r="G106" s="25">
        <f t="shared" ref="G106:G109" si="16">+F106/C106</f>
        <v>0.38844706572300103</v>
      </c>
      <c r="H106" s="24">
        <v>9703640770</v>
      </c>
      <c r="I106" s="26">
        <f t="shared" ref="I106" si="17">+H106/C106</f>
        <v>0.38844706572300103</v>
      </c>
    </row>
    <row r="107" spans="2:9" ht="18" customHeight="1" x14ac:dyDescent="0.3">
      <c r="B107" s="27" t="s">
        <v>13</v>
      </c>
      <c r="C107" s="28">
        <v>11520600000</v>
      </c>
      <c r="D107" s="24">
        <v>10264526476.15</v>
      </c>
      <c r="E107" s="29">
        <f t="shared" ref="E107:E108" si="18">+D107/C107</f>
        <v>0.89097151851032064</v>
      </c>
      <c r="F107" s="24">
        <v>3212061813.9699998</v>
      </c>
      <c r="G107" s="29">
        <f t="shared" si="16"/>
        <v>0.27881028887123932</v>
      </c>
      <c r="H107" s="24">
        <v>2973019946.1900001</v>
      </c>
      <c r="I107" s="30">
        <f>+H107/C107</f>
        <v>0.25806120741888444</v>
      </c>
    </row>
    <row r="108" spans="2:9" ht="18" customHeight="1" x14ac:dyDescent="0.3">
      <c r="B108" s="27" t="s">
        <v>14</v>
      </c>
      <c r="C108" s="28">
        <v>41042300000</v>
      </c>
      <c r="D108" s="28">
        <v>28291093609.349998</v>
      </c>
      <c r="E108" s="29">
        <f t="shared" si="18"/>
        <v>0.68931550155205723</v>
      </c>
      <c r="F108" s="28">
        <v>7263348694.3999996</v>
      </c>
      <c r="G108" s="29">
        <f t="shared" si="16"/>
        <v>0.17697226262660717</v>
      </c>
      <c r="H108" s="28">
        <v>7263348694.3999996</v>
      </c>
      <c r="I108" s="30">
        <f t="shared" ref="I108:I109" si="19">+H108/C108</f>
        <v>0.17697226262660717</v>
      </c>
    </row>
    <row r="109" spans="2:9" ht="30" customHeight="1" x14ac:dyDescent="0.25">
      <c r="B109" s="34" t="s">
        <v>15</v>
      </c>
      <c r="C109" s="39">
        <v>71200000</v>
      </c>
      <c r="D109" s="39">
        <v>0</v>
      </c>
      <c r="E109" s="40">
        <f>+D109/C109</f>
        <v>0</v>
      </c>
      <c r="F109" s="39">
        <v>0</v>
      </c>
      <c r="G109" s="40">
        <f t="shared" si="16"/>
        <v>0</v>
      </c>
      <c r="H109" s="39">
        <v>0</v>
      </c>
      <c r="I109" s="41">
        <f t="shared" si="19"/>
        <v>0</v>
      </c>
    </row>
    <row r="110" spans="2:9" ht="18" customHeight="1" x14ac:dyDescent="0.25">
      <c r="B110" s="17" t="s">
        <v>10</v>
      </c>
      <c r="C110" s="18">
        <v>17330500000</v>
      </c>
      <c r="D110" s="18">
        <v>5523127493.9899998</v>
      </c>
      <c r="E110" s="19">
        <f>+D110/C110</f>
        <v>0.3186940650292836</v>
      </c>
      <c r="F110" s="18">
        <v>1280099552.24</v>
      </c>
      <c r="G110" s="19">
        <f>+F110/C110</f>
        <v>7.3863971162978562E-2</v>
      </c>
      <c r="H110" s="18">
        <v>1280099552.24</v>
      </c>
      <c r="I110" s="19">
        <f>+H110/C110</f>
        <v>7.3863971162978562E-2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94945200000</v>
      </c>
      <c r="D112" s="21">
        <f>+D110+D105</f>
        <v>53812055713.489998</v>
      </c>
      <c r="E112" s="22">
        <f>+D112/C112</f>
        <v>0.56676962830653888</v>
      </c>
      <c r="F112" s="21">
        <f>+F110+F105</f>
        <v>21459150830.610001</v>
      </c>
      <c r="G112" s="22">
        <f>+F112/C112</f>
        <v>0.22601617386250175</v>
      </c>
      <c r="H112" s="21">
        <f>+H110+H105</f>
        <v>21220108962.830002</v>
      </c>
      <c r="I112" s="22">
        <f>+H112/C112</f>
        <v>0.22349849137007455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940377010000</v>
      </c>
      <c r="D126" s="18">
        <f>+D127+D128+D129+D130</f>
        <v>406014862031.51996</v>
      </c>
      <c r="E126" s="19">
        <f>+D126/C126</f>
        <v>0.43175753736421091</v>
      </c>
      <c r="F126" s="18">
        <f>+F127+F128+F129+F130</f>
        <v>77034472470</v>
      </c>
      <c r="G126" s="19">
        <f>+F126/C126</f>
        <v>8.1918710954024712E-2</v>
      </c>
      <c r="H126" s="18">
        <f>+H127+H128+H129+H130</f>
        <v>75622448886</v>
      </c>
      <c r="I126" s="19">
        <f>+H126/C126</f>
        <v>8.0417160438662788E-2</v>
      </c>
    </row>
    <row r="127" spans="2:9" ht="18" customHeight="1" x14ac:dyDescent="0.3">
      <c r="B127" s="23" t="s">
        <v>8</v>
      </c>
      <c r="C127" s="24">
        <v>21360500000</v>
      </c>
      <c r="D127" s="24">
        <v>7538233984</v>
      </c>
      <c r="E127" s="25">
        <f>+D127/C127</f>
        <v>0.35290531513775425</v>
      </c>
      <c r="F127" s="24">
        <v>7538163484</v>
      </c>
      <c r="G127" s="25">
        <f t="shared" ref="G127:G130" si="20">+F127/C127</f>
        <v>0.35290201465321502</v>
      </c>
      <c r="H127" s="24">
        <v>7538163484</v>
      </c>
      <c r="I127" s="26">
        <f t="shared" ref="I127" si="21">+H127/C127</f>
        <v>0.35290201465321502</v>
      </c>
    </row>
    <row r="128" spans="2:9" ht="18" customHeight="1" x14ac:dyDescent="0.3">
      <c r="B128" s="27" t="s">
        <v>13</v>
      </c>
      <c r="C128" s="28">
        <v>70059900000</v>
      </c>
      <c r="D128" s="28">
        <v>49906547226.480003</v>
      </c>
      <c r="E128" s="29">
        <f t="shared" ref="E128:E129" si="22">+D128/C128</f>
        <v>0.71234111419628066</v>
      </c>
      <c r="F128" s="28">
        <v>15205779470</v>
      </c>
      <c r="G128" s="29">
        <f t="shared" si="20"/>
        <v>0.21703969703068374</v>
      </c>
      <c r="H128" s="28">
        <v>15205779470</v>
      </c>
      <c r="I128" s="30">
        <f>+H128/C128</f>
        <v>0.21703969703068374</v>
      </c>
    </row>
    <row r="129" spans="2:9" ht="18" customHeight="1" x14ac:dyDescent="0.3">
      <c r="B129" s="27" t="s">
        <v>14</v>
      </c>
      <c r="C129" s="28">
        <v>847685300000</v>
      </c>
      <c r="D129" s="28">
        <v>348569355821.03998</v>
      </c>
      <c r="E129" s="29">
        <f t="shared" si="22"/>
        <v>0.41120136897624621</v>
      </c>
      <c r="F129" s="28">
        <v>54289804516</v>
      </c>
      <c r="G129" s="29">
        <f t="shared" si="20"/>
        <v>6.4044763447000913E-2</v>
      </c>
      <c r="H129" s="28">
        <v>52877780932</v>
      </c>
      <c r="I129" s="30">
        <f t="shared" ref="I129:I130" si="23">+H129/C129</f>
        <v>6.2379023125681193E-2</v>
      </c>
    </row>
    <row r="130" spans="2:9" ht="30" customHeight="1" x14ac:dyDescent="0.25">
      <c r="B130" s="34" t="s">
        <v>15</v>
      </c>
      <c r="C130" s="39">
        <v>1271310000</v>
      </c>
      <c r="D130" s="39">
        <v>725000</v>
      </c>
      <c r="E130" s="40">
        <f>+D130/C130</f>
        <v>5.7027790232122772E-4</v>
      </c>
      <c r="F130" s="39">
        <v>725000</v>
      </c>
      <c r="G130" s="40">
        <f t="shared" si="20"/>
        <v>5.7027790232122772E-4</v>
      </c>
      <c r="H130" s="39">
        <v>725000</v>
      </c>
      <c r="I130" s="41">
        <f t="shared" si="23"/>
        <v>5.7027790232122772E-4</v>
      </c>
    </row>
    <row r="131" spans="2:9" ht="18" customHeight="1" x14ac:dyDescent="0.25">
      <c r="B131" s="17" t="s">
        <v>10</v>
      </c>
      <c r="C131" s="18">
        <v>351418800000</v>
      </c>
      <c r="D131" s="18">
        <v>225955609710.51999</v>
      </c>
      <c r="E131" s="19">
        <f>+D131/C131</f>
        <v>0.64298099507061091</v>
      </c>
      <c r="F131" s="18">
        <v>1022265796.33</v>
      </c>
      <c r="G131" s="19">
        <f>+F131/C131</f>
        <v>2.9089672958020462E-3</v>
      </c>
      <c r="H131" s="18">
        <v>998275796.33000004</v>
      </c>
      <c r="I131" s="19">
        <f>+H131/C131</f>
        <v>2.8407011700284676E-3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1291795810000</v>
      </c>
      <c r="D133" s="8">
        <f>+D126+D131</f>
        <v>631970471742.03992</v>
      </c>
      <c r="E133" s="9">
        <f>+D133/C133</f>
        <v>0.48921854897643607</v>
      </c>
      <c r="F133" s="8">
        <f>+F126+F131</f>
        <v>78056738266.330002</v>
      </c>
      <c r="G133" s="9">
        <f>+F133/C133</f>
        <v>6.042498176730423E-2</v>
      </c>
      <c r="H133" s="8">
        <f>+H126+H131</f>
        <v>76620724682.330002</v>
      </c>
      <c r="I133" s="9">
        <f>+H133/C133</f>
        <v>5.9313340459224748E-2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2TV4CCKVFCYA-1167877901-594</_dlc_DocId>
    <_dlc_DocIdUrl xmlns="81cc8fc0-8d1e-4295-8f37-5d076116407c">
      <Url>https://www.minjusticia.gov.co/ministerio/_layouts/15/DocIdRedir.aspx?ID=2TV4CCKVFCYA-1167877901-594</Url>
      <Description>2TV4CCKVFCYA-1167877901-594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7FF0A8-BC5E-435F-B3A3-17E848B47C0B}"/>
</file>

<file path=customXml/itemProps2.xml><?xml version="1.0" encoding="utf-8"?>
<ds:datastoreItem xmlns:ds="http://schemas.openxmlformats.org/officeDocument/2006/customXml" ds:itemID="{494AD2C9-CA38-4630-AAC6-AB3274B83D51}"/>
</file>

<file path=customXml/itemProps3.xml><?xml version="1.0" encoding="utf-8"?>
<ds:datastoreItem xmlns:ds="http://schemas.openxmlformats.org/officeDocument/2006/customXml" ds:itemID="{2127C04C-D44A-4624-9A09-A24E38ADD3E7}"/>
</file>

<file path=customXml/itemProps4.xml><?xml version="1.0" encoding="utf-8"?>
<ds:datastoreItem xmlns:ds="http://schemas.openxmlformats.org/officeDocument/2006/customXml" ds:itemID="{0C5EE959-94B9-40B3-A793-35248D008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2021-06-04T20:48:24Z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18ec8fe4-edbb-4dde-96dc-e3d746127d80</vt:lpwstr>
  </property>
</Properties>
</file>